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Aziz à vérifier\"/>
    </mc:Choice>
  </mc:AlternateContent>
  <bookViews>
    <workbookView xWindow="0" yWindow="0" windowWidth="28800" windowHeight="123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'1'!$B$4:$G$26</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'1'!$A$2:$H$31</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C8" i="47"/>
  <c r="C10" i="47"/>
  <c r="C15" i="47"/>
  <c r="C11" i="47"/>
  <c r="D20" i="1"/>
  <c r="E20" i="1"/>
  <c r="D21" i="1"/>
  <c r="E21" i="1"/>
  <c r="D22" i="1"/>
  <c r="E22" i="1"/>
  <c r="D23" i="1"/>
  <c r="E23" i="1"/>
  <c r="D24" i="1"/>
  <c r="E24" i="1"/>
  <c r="D11" i="47" l="1"/>
  <c r="D12" i="47"/>
  <c r="D14" i="47"/>
  <c r="D8" i="47"/>
  <c r="C13" i="47"/>
  <c r="D13" i="47" s="1"/>
  <c r="D10" i="47"/>
  <c r="D9" i="47"/>
  <c r="D7" i="47"/>
  <c r="E25" i="1"/>
  <c r="D25"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7" i="1" l="1"/>
  <c r="F27" i="1"/>
  <c r="F14" i="1"/>
  <c r="G14" i="1"/>
  <c r="F18" i="1"/>
  <c r="G18" i="1"/>
  <c r="F15" i="1"/>
  <c r="G15" i="1"/>
  <c r="F11" i="1"/>
  <c r="G11" i="1"/>
  <c r="F17" i="1"/>
  <c r="G17" i="1"/>
  <c r="F16" i="1"/>
  <c r="G16" i="1"/>
</calcChain>
</file>

<file path=xl/sharedStrings.xml><?xml version="1.0" encoding="utf-8"?>
<sst xmlns="http://schemas.openxmlformats.org/spreadsheetml/2006/main" count="7023" uniqueCount="674">
  <si>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</si>
  <si>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</si>
  <si>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</si>
  <si>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</si>
  <si>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</si>
  <si>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</si>
  <si>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</si>
  <si>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</si>
  <si>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</si>
  <si>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</si>
  <si>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</si>
  <si>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</si>
  <si>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</si>
  <si>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</si>
  <si>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</si>
  <si>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</si>
  <si>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</si>
  <si>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</si>
  <si>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</si>
  <si>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</si>
  <si>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</si>
  <si>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</si>
  <si>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</si>
  <si>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</si>
  <si>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</si>
  <si>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</si>
  <si>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</si>
  <si>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</si>
  <si>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</si>
  <si>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</si>
  <si>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</si>
  <si>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</si>
  <si>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</si>
  <si>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</si>
  <si>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</si>
  <si>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</si>
  <si>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</si>
  <si>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</si>
  <si>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</si>
  <si>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</si>
  <si>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</si>
  <si>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</si>
  <si>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</si>
  <si>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</si>
  <si>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</si>
  <si>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</si>
  <si>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</si>
  <si>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</si>
  <si>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</si>
  <si>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</si>
  <si>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</si>
  <si>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</si>
  <si>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</si>
  <si>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</si>
  <si>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</si>
  <si>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</si>
  <si>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</si>
  <si>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</si>
  <si>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</si>
  <si>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</si>
  <si>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</si>
  <si>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</si>
  <si>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</si>
  <si>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</si>
  <si>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</si>
  <si>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</si>
  <si>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</si>
  <si>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</si>
  <si>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</si>
  <si>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</si>
  <si>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</si>
  <si>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</si>
  <si>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</si>
  <si>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</si>
  <si>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</si>
  <si>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</si>
  <si>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</si>
  <si>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</si>
  <si>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</si>
  <si>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</si>
  <si>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</si>
  <si>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</si>
  <si>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</si>
  <si>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</si>
  <si>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</si>
  <si>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</si>
  <si>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</si>
  <si>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</si>
  <si>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</si>
  <si>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</si>
  <si>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</si>
  <si>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</si>
  <si>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</si>
  <si>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</si>
  <si>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</si>
  <si>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</si>
  <si>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</si>
  <si>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</si>
  <si>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</si>
  <si>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</si>
  <si>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</si>
  <si>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</si>
  <si>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</si>
  <si>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</si>
  <si>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</si>
  <si>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</si>
  <si>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</si>
  <si>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</si>
  <si>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</si>
  <si>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</si>
  <si>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</si>
  <si>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</si>
  <si>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</si>
  <si>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</si>
  <si>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</si>
  <si>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</si>
  <si>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</si>
  <si>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</si>
  <si>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</si>
  <si>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</si>
  <si>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</si>
  <si>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</si>
  <si>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</si>
  <si>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</si>
  <si>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</si>
  <si>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</si>
  <si>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</si>
  <si>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</si>
  <si>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</si>
  <si>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</si>
  <si>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</si>
  <si>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</si>
  <si>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</si>
  <si>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</si>
  <si>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</si>
  <si>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</si>
  <si>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</si>
  <si>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</si>
  <si>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</si>
  <si>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</si>
  <si>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</si>
  <si>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</si>
  <si>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</si>
  <si>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</si>
  <si>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</si>
  <si>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</si>
  <si>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</si>
  <si>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</si>
  <si>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</si>
  <si>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</si>
  <si>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</si>
  <si>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</si>
  <si>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</si>
  <si>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</si>
  <si>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</si>
  <si>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</si>
  <si>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</si>
  <si>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</si>
  <si>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</si>
  <si>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</si>
  <si>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</si>
  <si>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</si>
  <si>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</si>
  <si>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</si>
  <si>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</si>
  <si>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</si>
  <si>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</si>
  <si>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</si>
  <si>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</si>
  <si>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</si>
  <si>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</si>
  <si>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</si>
  <si>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</si>
  <si>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</si>
  <si>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</si>
  <si>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</si>
  <si>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</si>
  <si>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</si>
  <si>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</si>
  <si>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</si>
  <si>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</si>
  <si>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</si>
  <si>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</si>
  <si>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</si>
  <si>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</si>
  <si>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</si>
  <si>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</si>
  <si>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</si>
  <si>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</si>
  <si>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</si>
  <si>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</si>
  <si>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</si>
  <si>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</si>
  <si>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</si>
  <si>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</si>
  <si>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</si>
  <si>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</si>
  <si>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</si>
  <si>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</si>
  <si>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</si>
  <si>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</si>
  <si>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</si>
  <si>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</si>
  <si>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</si>
  <si>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</si>
  <si>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</si>
  <si>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</si>
  <si>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</si>
  <si>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</si>
  <si>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</si>
  <si>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</si>
  <si>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</si>
  <si>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</si>
  <si>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</si>
  <si>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</si>
  <si>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</si>
  <si>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</si>
  <si>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</si>
  <si>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</si>
  <si>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</si>
  <si>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</si>
  <si>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</si>
  <si>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</si>
  <si>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</si>
  <si>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</si>
  <si>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</si>
  <si>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</si>
  <si>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</si>
  <si>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</si>
  <si>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</si>
  <si>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</si>
  <si>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</si>
  <si>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</si>
  <si>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</si>
  <si>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</si>
  <si>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</si>
  <si>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</si>
  <si>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</si>
  <si>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</si>
  <si>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</si>
  <si>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</si>
  <si>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</si>
  <si>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</si>
  <si>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</si>
  <si>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</si>
  <si>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</si>
  <si>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</si>
  <si>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</si>
  <si>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</si>
  <si>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</si>
  <si>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</si>
  <si>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</si>
  <si>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</si>
  <si>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</si>
  <si>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</si>
  <si>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</si>
  <si>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</si>
  <si>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</si>
  <si>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</si>
  <si>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</si>
  <si>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</si>
  <si>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</si>
  <si>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</si>
  <si>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</si>
  <si>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</si>
  <si>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</si>
  <si>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</si>
  <si>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</si>
  <si>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</si>
  <si>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</si>
  <si>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</si>
  <si>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</si>
  <si>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</si>
  <si>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</si>
  <si>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</si>
  <si>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</si>
  <si>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</si>
  <si>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</si>
  <si>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</si>
  <si>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</si>
  <si>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</si>
  <si>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</si>
  <si>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</si>
  <si>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</si>
  <si>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</si>
  <si>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</si>
  <si>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</si>
  <si>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</si>
  <si>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</si>
  <si>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</si>
  <si>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</si>
  <si>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</si>
  <si>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</si>
  <si>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</si>
  <si>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</si>
  <si>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</si>
  <si>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</si>
  <si>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</si>
  <si>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</si>
  <si>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</si>
  <si>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</si>
  <si>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</si>
  <si>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</si>
  <si>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</si>
  <si>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</si>
  <si>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</si>
  <si>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</si>
  <si>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</si>
  <si>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</si>
  <si>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</si>
  <si>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</si>
  <si>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</si>
  <si>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</si>
  <si>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</si>
  <si>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</si>
  <si>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</si>
  <si>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</si>
  <si>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</si>
  <si>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</si>
  <si>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</si>
  <si>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</si>
  <si>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</si>
  <si>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</si>
  <si>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</si>
  <si>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</si>
  <si>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</si>
  <si>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</si>
  <si>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</si>
  <si>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</si>
  <si>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</si>
  <si>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</si>
  <si>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</si>
  <si>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</si>
  <si>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</si>
  <si>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</si>
  <si>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</si>
  <si>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</si>
  <si>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</si>
  <si>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</si>
  <si>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</si>
  <si>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</si>
  <si>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</si>
  <si>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</si>
  <si>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</si>
  <si>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</si>
  <si>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</si>
  <si>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</si>
  <si>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</si>
  <si>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</si>
  <si>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</si>
  <si>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</si>
  <si>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</si>
  <si>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</si>
  <si>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</si>
  <si>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</si>
  <si>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</si>
  <si>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</si>
  <si>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</si>
  <si>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</si>
  <si>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</si>
  <si>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</si>
  <si>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</si>
  <si>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</si>
  <si>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</si>
  <si>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</si>
  <si>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</si>
  <si>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</si>
  <si>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</si>
  <si>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</si>
  <si>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</si>
  <si>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</si>
  <si>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</si>
  <si>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</si>
  <si>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</si>
  <si>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</si>
  <si>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</si>
  <si>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</si>
  <si>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</si>
  <si>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</si>
  <si>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</si>
  <si>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</si>
  <si>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</si>
  <si>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</si>
  <si>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</si>
  <si>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</si>
  <si>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</si>
  <si>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</si>
  <si>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</si>
  <si>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</si>
  <si>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</si>
  <si>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</si>
  <si>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</si>
  <si>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</si>
  <si>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</si>
  <si>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</si>
  <si>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</si>
  <si>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</si>
  <si>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</si>
  <si>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</si>
  <si>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</si>
  <si>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</si>
  <si>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</si>
  <si>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</si>
  <si>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</si>
  <si>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</si>
  <si>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</si>
  <si>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</si>
  <si>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</si>
  <si>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</si>
  <si>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</si>
  <si>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</si>
  <si>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</si>
  <si>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</si>
  <si>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</si>
  <si>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</si>
  <si>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</si>
  <si>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</si>
  <si>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</si>
  <si>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</si>
  <si>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</si>
  <si>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</si>
  <si>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</si>
  <si>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</si>
  <si>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</si>
  <si>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</si>
  <si>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</si>
  <si>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</si>
  <si>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</si>
  <si>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</si>
  <si>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</si>
  <si>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</si>
  <si>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</si>
  <si>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</si>
  <si>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</si>
  <si>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</si>
  <si>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</si>
  <si>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</si>
  <si>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</si>
  <si>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</si>
  <si>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</si>
  <si>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</si>
  <si>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</si>
  <si>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</si>
  <si>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</si>
  <si>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</si>
  <si>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</si>
  <si>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</si>
  <si>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</si>
  <si>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</si>
  <si>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</si>
  <si>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</si>
  <si>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</si>
  <si>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</si>
  <si>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</si>
  <si>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</si>
  <si>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</si>
  <si>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</si>
  <si>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</si>
  <si>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</si>
  <si>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</si>
  <si>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</si>
  <si>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</si>
  <si>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</si>
  <si>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</si>
  <si>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</si>
  <si>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</si>
  <si>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</si>
  <si>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</si>
  <si>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</si>
  <si>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</si>
  <si>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</si>
  <si>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</si>
  <si>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</si>
  <si>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</si>
  <si>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</si>
  <si>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</si>
  <si>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</si>
  <si>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</si>
  <si>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</si>
  <si>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</si>
  <si>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</si>
  <si>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</si>
  <si>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</si>
  <si>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</si>
  <si>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</si>
  <si>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</si>
  <si>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</si>
  <si>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</si>
  <si>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</si>
  <si>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</si>
  <si>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</si>
  <si>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</si>
  <si>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</si>
  <si>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</si>
  <si>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</si>
  <si>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</si>
  <si>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</si>
  <si>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</si>
  <si>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</si>
  <si>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</si>
  <si>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</si>
  <si>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</si>
  <si>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</si>
  <si>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</si>
  <si>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</si>
  <si>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</si>
  <si>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</si>
  <si>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</si>
  <si>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</si>
  <si>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</si>
  <si>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</si>
  <si>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</si>
  <si>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</si>
  <si>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</si>
  <si>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</si>
  <si>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</si>
  <si>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</si>
  <si>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</si>
  <si>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</si>
  <si>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</si>
  <si>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</si>
  <si>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</si>
  <si>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</si>
  <si>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</si>
  <si>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</si>
  <si>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</si>
  <si>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</si>
  <si>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</si>
  <si>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</si>
  <si>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</si>
  <si>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</si>
  <si>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</si>
  <si>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</si>
  <si>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</si>
  <si>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</si>
  <si>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</si>
  <si>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</si>
  <si>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</si>
  <si>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</si>
  <si>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</si>
  <si>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</si>
  <si>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</si>
  <si>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</si>
  <si>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</si>
  <si>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</si>
  <si>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</si>
  <si>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</si>
  <si>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</si>
  <si>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</si>
  <si>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</si>
  <si>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</si>
  <si>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</si>
  <si>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</si>
  <si>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</si>
  <si>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</si>
  <si>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</si>
  <si>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</si>
  <si>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</si>
  <si>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</si>
  <si>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</si>
  <si>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</si>
  <si>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</si>
  <si>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</si>
  <si>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</si>
  <si>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</si>
  <si>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</si>
  <si>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</si>
  <si>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</si>
  <si>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</si>
  <si>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</si>
  <si>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</si>
  <si>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</si>
  <si>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</si>
  <si>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</si>
  <si>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</si>
  <si>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</si>
  <si>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</si>
  <si>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</si>
  <si>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</si>
  <si>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</si>
  <si>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</si>
  <si>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</si>
  <si>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</si>
  <si>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</si>
  <si>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</si>
  <si>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</si>
  <si>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</si>
  <si>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</si>
  <si>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</si>
  <si>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</si>
  <si>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</si>
  <si>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</si>
  <si>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</si>
  <si>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</si>
  <si>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</si>
  <si>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</si>
  <si>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</si>
  <si>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</si>
  <si>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</si>
  <si>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</si>
  <si>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</si>
  <si>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</si>
  <si>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</si>
  <si>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</si>
  <si>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</si>
  <si>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</si>
  <si>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</si>
  <si>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</si>
  <si>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</si>
  <si>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</si>
  <si>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</si>
  <si>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</si>
  <si>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</si>
  <si>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</si>
  <si>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</si>
  <si>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</si>
  <si>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</si>
  <si>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</si>
  <si>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</si>
  <si>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</si>
  <si>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</si>
  <si>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</si>
  <si>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</si>
  <si>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</si>
  <si>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</si>
  <si>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</si>
  <si>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</si>
  <si>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</si>
  <si>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</si>
  <si>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</si>
  <si>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</si>
  <si>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</si>
  <si>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</si>
  <si>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</si>
  <si>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</si>
  <si>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</si>
  <si>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</si>
  <si>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</si>
  <si>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</si>
  <si>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</si>
  <si>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</si>
  <si>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</si>
  <si>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</si>
  <si>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</si>
  <si>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</si>
  <si>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</si>
  <si>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</si>
  <si>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</si>
  <si>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</si>
  <si>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</si>
  <si>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</si>
  <si>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</si>
  <si>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</si>
  <si>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</si>
  <si>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</si>
  <si>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</si>
  <si>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</si>
  <si>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</si>
  <si>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</si>
  <si>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</si>
  <si>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</si>
  <si>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</si>
  <si>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</si>
  <si>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</si>
  <si>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</si>
  <si>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</si>
  <si>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+0,2%</t>
  </si>
  <si>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</si>
  <si>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</si>
  <si>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</si>
  <si>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Note de lecture :  42,1 % des 1 550 associations employeuses de la région ont moins de 3 salariés.</t>
  </si>
  <si>
    <t>INDICATEURS REGIONAUX SUR LA VIE ASSOCATIVE DE LA REUNION</t>
  </si>
  <si>
    <t xml:space="preserve"> + 0,1%</t>
  </si>
  <si>
    <t>Taux de chômage localisé (4ème trimestre 2020)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</si>
</sst>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67">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0" fontId="4" fillId="2" borderId="0" xfId="0" applyFont="1" applyFill="1" applyBorder="1" applyAlignment="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7" fillId="2" borderId="0" xfId="0"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0" fillId="0" borderId="0" xfId="0" applyFo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16" fillId="0" borderId="0" xfId="0" applyFont="1" applyBorder="1"/>
    <xf numFmtId="0" fontId="12" fillId="0" borderId="0" xfId="0" applyFont="1" applyBorder="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4" fillId="2" borderId="0" xfId="0" applyFont="1" applyFill="1" applyBorder="1" applyAlignment="1">
      <alignment horizontal="center" vertical="center"/>
    </xf>
    <xf numFmtId="0" fontId="0" fillId="0" borderId="0" xfId="0" applyBorder="1" applyAlignment="1">
      <alignment horizontal="center" vertical="center"/>
    </xf>
    <xf numFmtId="0" fontId="11" fillId="2" borderId="0" xfId="0" applyFont="1" applyFill="1" applyBorder="1" applyAlignment="1">
      <alignment horizontal="center" vertical="center"/>
    </xf>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3" fontId="7" fillId="0" borderId="27" xfId="0" applyNumberFormat="1" applyFont="1" applyFill="1" applyBorder="1" applyAlignment="1">
      <alignment horizontal="center" vertical="center"/>
    </xf>
    <xf numFmtId="3" fontId="7" fillId="0" borderId="11" xfId="0" applyNumberFormat="1" applyFont="1" applyFill="1" applyBorder="1" applyAlignment="1">
      <alignment horizontal="center" vertical="center"/>
    </xf>
    <xf numFmtId="167" fontId="7" fillId="0" borderId="28" xfId="3" quotePrefix="1" applyNumberFormat="1" applyFont="1" applyBorder="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0" fontId="7" fillId="0" borderId="20" xfId="0" applyFont="1" applyBorder="1" applyAlignment="1">
      <alignment horizontal="center" vertical="center"/>
    </xf>
    <xf numFmtId="0" fontId="7" fillId="0" borderId="19" xfId="0" applyFont="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3" fontId="7" fillId="0" borderId="22" xfId="0" quotePrefix="1" applyNumberFormat="1" applyFont="1" applyFill="1" applyBorder="1" applyAlignment="1">
      <alignment horizontal="center" vertical="center"/>
    </xf>
    <xf numFmtId="3" fontId="7" fillId="0" borderId="22" xfId="1"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7" fillId="2" borderId="0" xfId="0" applyFont="1" applyFill="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0" fontId="7" fillId="2" borderId="39"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7" fillId="0" borderId="0" xfId="0" applyFont="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3" fontId="7" fillId="0" borderId="22" xfId="0" applyNumberFormat="1" applyFont="1" applyFill="1" applyBorder="1" applyAlignment="1">
      <alignment horizontal="center" vertical="center"/>
    </xf>
    <xf numFmtId="0" fontId="7" fillId="0" borderId="36" xfId="0" applyFont="1" applyBorder="1" applyAlignment="1"/>
    <xf numFmtId="0" fontId="7" fillId="0" borderId="37" xfId="0" applyFont="1" applyBorder="1" applyAlignment="1"/>
    <xf numFmtId="169" fontId="7" fillId="0" borderId="26" xfId="1" quotePrefix="1" applyNumberFormat="1" applyFont="1" applyFill="1" applyBorder="1" applyAlignment="1">
      <alignment horizontal="center" vertical="center"/>
    </xf>
    <xf numFmtId="0" fontId="6" fillId="2" borderId="38" xfId="0" applyFont="1" applyFill="1" applyBorder="1" applyAlignment="1"/>
    <xf numFmtId="0" fontId="7" fillId="0" borderId="33" xfId="0" applyFont="1" applyBorder="1" applyAlignment="1">
      <alignment horizontal="center" vertical="center"/>
    </xf>
    <xf numFmtId="3" fontId="7" fillId="0" borderId="86" xfId="3" applyNumberFormat="1" applyFont="1" applyFill="1" applyBorder="1" applyAlignment="1">
      <alignment horizontal="center" vertical="center"/>
    </xf>
    <xf numFmtId="172" fontId="7" fillId="0" borderId="87" xfId="7" applyNumberFormat="1" applyFont="1" applyBorder="1" applyAlignment="1">
      <alignment horizontal="center" vertical="center"/>
    </xf>
    <xf numFmtId="172" fontId="7" fillId="0" borderId="9" xfId="7" applyNumberFormat="1" applyFont="1" applyBorder="1" applyAlignment="1">
      <alignment horizontal="center" vertical="center"/>
    </xf>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3" fontId="11" fillId="2" borderId="34" xfId="0" applyNumberFormat="1" applyFont="1" applyFill="1" applyBorder="1" applyAlignment="1">
      <alignment horizontal="right" indent="1"/>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165" fontId="7" fillId="0" borderId="0" xfId="10" applyNumberFormat="1" applyFont="1" applyBorder="1" applyAlignment="1">
      <alignment horizontal="center" vertical="center"/>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173" fontId="7" fillId="0" borderId="26" xfId="7" applyNumberFormat="1" applyFont="1" applyFill="1" applyBorder="1" applyAlignment="1">
      <alignment horizontal="center" vertical="center"/>
    </xf>
    <xf numFmtId="174" fontId="7" fillId="0" borderId="26" xfId="7" quotePrefix="1" applyNumberFormat="1" applyFont="1" applyFill="1" applyBorder="1" applyAlignment="1">
      <alignment horizontal="center" vertical="center"/>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3" fontId="42" fillId="0" borderId="20" xfId="9" applyNumberFormat="1" applyFont="1" applyBorder="1" applyAlignment="1">
      <alignment horizontal="center" vertical="center"/>
    </xf>
    <xf numFmtId="3" fontId="42" fillId="0" borderId="0" xfId="9" applyNumberFormat="1" applyFont="1" applyBorder="1" applyAlignment="1">
      <alignment horizontal="center" vertical="center"/>
    </xf>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171" fontId="9" fillId="2" borderId="11" xfId="0" applyNumberFormat="1" applyFont="1" applyFill="1" applyBorder="1" applyAlignment="1">
      <alignment horizontal="right" indent="2"/>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170" fontId="9" fillId="2" borderId="6" xfId="1" applyNumberFormat="1" applyFont="1" applyFill="1" applyBorder="1" applyAlignment="1">
      <alignment horizontal="right" indent="2"/>
    </xf>
    <xf numFmtId="170" fontId="9" fillId="2" borderId="7" xfId="1"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9" fillId="2" borderId="5" xfId="1" applyNumberFormat="1" applyFont="1" applyFill="1" applyBorder="1" applyAlignment="1">
      <alignment horizontal="right" indent="2"/>
    </xf>
    <xf numFmtId="165" fontId="15" fillId="2" borderId="5"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0" fontId="9" fillId="2" borderId="1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7" fillId="2" borderId="36" xfId="0" applyFont="1" applyFill="1" applyBorder="1" applyAlignment="1"/>
    <xf numFmtId="3" fontId="6" fillId="2" borderId="10" xfId="0" applyNumberFormat="1" applyFont="1" applyFill="1" applyBorder="1" applyAlignment="1">
      <alignment horizontal="center" vertical="center"/>
    </xf>
    <xf numFmtId="0" fontId="7" fillId="2" borderId="20"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172" fontId="7" fillId="0" borderId="86" xfId="7" applyNumberFormat="1" applyFont="1" applyBorder="1" applyAlignment="1">
      <alignment horizontal="center" vertical="center"/>
    </xf>
    <xf numFmtId="172" fontId="7" fillId="0" borderId="11" xfId="7" applyNumberFormat="1" applyFont="1" applyBorder="1" applyAlignment="1">
      <alignment horizontal="center" vertical="center"/>
    </xf>
    <xf numFmtId="172" fontId="7" fillId="0" borderId="17" xfId="7" applyNumberFormat="1" applyFont="1" applyBorder="1" applyAlignment="1">
      <alignment horizontal="center" vertical="center"/>
    </xf>
    <xf numFmtId="3" fontId="42" fillId="0" borderId="40" xfId="9" applyNumberFormat="1" applyFont="1" applyBorder="1" applyAlignment="1">
      <alignment horizontal="center" vertical="center"/>
    </xf>
    <xf numFmtId="3" fontId="42" fillId="0" borderId="3" xfId="9" applyNumberFormat="1" applyFont="1" applyBorder="1" applyAlignment="1">
      <alignment horizontal="center" vertical="center"/>
    </xf>
    <xf numFmtId="165" fontId="7" fillId="0" borderId="3" xfId="10" applyNumberFormat="1" applyFont="1" applyBorder="1" applyAlignment="1">
      <alignment horizontal="center" vertical="center"/>
    </xf>
    <xf numFmtId="167" fontId="7" fillId="0" borderId="18" xfId="1" applyNumberFormat="1" applyFont="1" applyFill="1" applyBorder="1" applyAlignment="1">
      <alignment horizontal="center" vertical="center"/>
    </xf>
    <xf numFmtId="3" fontId="6" fillId="2" borderId="8" xfId="0" applyNumberFormat="1" applyFont="1" applyFill="1" applyBorder="1" applyAlignment="1">
      <alignment horizontal="center" vertical="center"/>
    </xf>
    <xf numFmtId="165" fontId="43" fillId="2" borderId="10" xfId="7" applyNumberFormat="1" applyFont="1" applyFill="1" applyBorder="1" applyAlignment="1">
      <alignment horizontal="center" vertical="center"/>
    </xf>
    <xf numFmtId="167" fontId="6" fillId="2" borderId="13" xfId="1" applyNumberFormat="1" applyFont="1" applyFill="1" applyBorder="1" applyAlignment="1">
      <alignment horizontal="center" vertical="center"/>
    </xf>
    <xf numFmtId="172" fontId="6" fillId="2" borderId="26" xfId="7" quotePrefix="1"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2" borderId="34" xfId="0" applyFont="1" applyFill="1" applyBorder="1" applyAlignment="1">
      <alignment horizontal="right" indent="1"/>
    </xf>
    <xf numFmtId="0" fontId="12" fillId="2" borderId="0" xfId="0" applyFont="1" applyFill="1" applyAlignment="1"/>
    <xf numFmtId="0" fontId="0" fillId="2" borderId="0" xfId="0" applyFill="1"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0" borderId="0" xfId="0" applyFont="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9" customWidth="1"/>
    <col min="2" max="2" width="35.7109375" style="119" customWidth="1"/>
    <col min="3" max="8" width="22.7109375" style="119" customWidth="1"/>
    <col min="9" max="16384" width="11.42578125" style="119"/>
  </cols>
  <sheetData>
    <row r="1" spans="1:8" ht="15" x14ac:dyDescent="0.25">
      <c r="A1" s="149" t="s">
        <v>173</v>
      </c>
    </row>
    <row r="4" spans="1:8" x14ac:dyDescent="0.2">
      <c r="C4" s="518" t="s">
        <v>174</v>
      </c>
      <c r="D4" s="518"/>
      <c r="E4" s="518" t="s">
        <v>175</v>
      </c>
      <c r="F4" s="518"/>
      <c r="G4" s="518" t="s">
        <v>176</v>
      </c>
      <c r="H4" s="518"/>
    </row>
    <row r="5" spans="1:8" x14ac:dyDescent="0.2">
      <c r="C5" s="150" t="s">
        <v>177</v>
      </c>
      <c r="D5" s="150" t="s">
        <v>178</v>
      </c>
      <c r="E5" s="150" t="s">
        <v>177</v>
      </c>
      <c r="F5" s="150" t="s">
        <v>178</v>
      </c>
      <c r="G5" s="150" t="s">
        <v>177</v>
      </c>
      <c r="H5" s="150" t="s">
        <v>178</v>
      </c>
    </row>
    <row r="6" spans="1:8" x14ac:dyDescent="0.2">
      <c r="A6" s="119" t="s">
        <v>150</v>
      </c>
      <c r="B6" s="119" t="s">
        <v>55</v>
      </c>
      <c r="C6" s="151">
        <v>272646</v>
      </c>
      <c r="D6" s="151">
        <v>264179</v>
      </c>
      <c r="E6" s="151">
        <v>34117</v>
      </c>
      <c r="F6" s="151">
        <v>33177</v>
      </c>
      <c r="G6" s="151">
        <v>78932</v>
      </c>
      <c r="H6" s="151">
        <v>77395</v>
      </c>
    </row>
    <row r="7" spans="1:8" x14ac:dyDescent="0.2">
      <c r="A7" s="119" t="s">
        <v>151</v>
      </c>
      <c r="B7" s="119" t="s">
        <v>116</v>
      </c>
      <c r="C7" s="151">
        <v>78367</v>
      </c>
      <c r="D7" s="151">
        <v>76648</v>
      </c>
      <c r="E7" s="151">
        <v>28009</v>
      </c>
      <c r="F7" s="151">
        <v>27306</v>
      </c>
      <c r="G7" s="151">
        <v>71967</v>
      </c>
      <c r="H7" s="151">
        <v>70291</v>
      </c>
    </row>
    <row r="8" spans="1:8" x14ac:dyDescent="0.2">
      <c r="A8" s="119" t="s">
        <v>152</v>
      </c>
      <c r="B8" s="119" t="s">
        <v>117</v>
      </c>
      <c r="C8" s="151">
        <v>98893</v>
      </c>
      <c r="D8" s="151">
        <v>96616</v>
      </c>
      <c r="E8" s="151">
        <v>29694</v>
      </c>
      <c r="F8" s="151">
        <v>29075</v>
      </c>
      <c r="G8" s="151">
        <v>71574</v>
      </c>
      <c r="H8" s="151">
        <v>70853</v>
      </c>
    </row>
    <row r="9" spans="1:8" x14ac:dyDescent="0.2">
      <c r="A9" s="119" t="s">
        <v>153</v>
      </c>
      <c r="B9" s="119" t="s">
        <v>118</v>
      </c>
      <c r="C9" s="151">
        <v>74286</v>
      </c>
      <c r="D9" s="151">
        <v>72492</v>
      </c>
      <c r="E9" s="151">
        <v>28927</v>
      </c>
      <c r="F9" s="151">
        <v>28168</v>
      </c>
      <c r="G9" s="151">
        <v>73745</v>
      </c>
      <c r="H9" s="151">
        <v>72165</v>
      </c>
    </row>
    <row r="10" spans="1:8" x14ac:dyDescent="0.2">
      <c r="A10" s="119" t="s">
        <v>154</v>
      </c>
      <c r="B10" s="119" t="s">
        <v>119</v>
      </c>
      <c r="C10" s="151">
        <v>9443</v>
      </c>
      <c r="D10" s="151">
        <v>9036</v>
      </c>
      <c r="E10" s="151">
        <v>27780</v>
      </c>
      <c r="F10" s="151">
        <v>26845</v>
      </c>
      <c r="G10" s="151">
        <v>72210</v>
      </c>
      <c r="H10" s="151">
        <v>70527</v>
      </c>
    </row>
    <row r="11" spans="1:8" x14ac:dyDescent="0.2">
      <c r="A11" s="119" t="s">
        <v>155</v>
      </c>
      <c r="B11" s="119" t="s">
        <v>143</v>
      </c>
      <c r="C11" s="151">
        <v>160929</v>
      </c>
      <c r="D11" s="151">
        <v>156978</v>
      </c>
      <c r="E11" s="151">
        <v>29091</v>
      </c>
      <c r="F11" s="151">
        <v>28315</v>
      </c>
      <c r="G11" s="151">
        <v>75074</v>
      </c>
      <c r="H11" s="151">
        <v>73343</v>
      </c>
    </row>
    <row r="12" spans="1:8" x14ac:dyDescent="0.2">
      <c r="A12" s="119" t="s">
        <v>156</v>
      </c>
      <c r="B12" s="119" t="s">
        <v>121</v>
      </c>
      <c r="C12" s="151">
        <v>166519</v>
      </c>
      <c r="D12" s="151">
        <v>162709</v>
      </c>
      <c r="E12" s="151">
        <v>27823</v>
      </c>
      <c r="F12" s="151">
        <v>27127</v>
      </c>
      <c r="G12" s="151">
        <v>74969</v>
      </c>
      <c r="H12" s="151">
        <v>73578</v>
      </c>
    </row>
    <row r="13" spans="1:8" x14ac:dyDescent="0.2">
      <c r="A13" s="119" t="s">
        <v>157</v>
      </c>
      <c r="B13" s="119" t="s">
        <v>122</v>
      </c>
      <c r="C13" s="151">
        <v>726164</v>
      </c>
      <c r="D13" s="151">
        <v>707144</v>
      </c>
      <c r="E13" s="151">
        <v>59387</v>
      </c>
      <c r="F13" s="151">
        <v>57997</v>
      </c>
      <c r="G13" s="151">
        <v>112555</v>
      </c>
      <c r="H13" s="151">
        <v>111516</v>
      </c>
    </row>
    <row r="14" spans="1:8" x14ac:dyDescent="0.2">
      <c r="A14" s="119" t="s">
        <v>158</v>
      </c>
      <c r="B14" s="119" t="s">
        <v>123</v>
      </c>
      <c r="C14" s="151">
        <v>95064</v>
      </c>
      <c r="D14" s="151">
        <v>93179</v>
      </c>
      <c r="E14" s="151">
        <v>28651</v>
      </c>
      <c r="F14" s="151">
        <v>28011</v>
      </c>
      <c r="G14" s="151">
        <v>73430</v>
      </c>
      <c r="H14" s="151">
        <v>72354</v>
      </c>
    </row>
    <row r="15" spans="1:8" x14ac:dyDescent="0.2">
      <c r="A15" s="119" t="s">
        <v>159</v>
      </c>
      <c r="B15" s="119" t="s">
        <v>124</v>
      </c>
      <c r="C15" s="151">
        <v>176801</v>
      </c>
      <c r="D15" s="151">
        <v>171413</v>
      </c>
      <c r="E15" s="151">
        <v>29569</v>
      </c>
      <c r="F15" s="151">
        <v>28739</v>
      </c>
      <c r="G15" s="151">
        <v>72569</v>
      </c>
      <c r="H15" s="151">
        <v>71145</v>
      </c>
    </row>
    <row r="16" spans="1:8" x14ac:dyDescent="0.2">
      <c r="A16" s="119" t="s">
        <v>160</v>
      </c>
      <c r="B16" s="119" t="s">
        <v>125</v>
      </c>
      <c r="C16" s="151">
        <v>173563</v>
      </c>
      <c r="D16" s="151">
        <v>167625</v>
      </c>
      <c r="E16" s="151">
        <v>29487</v>
      </c>
      <c r="F16" s="151">
        <v>28610</v>
      </c>
      <c r="G16" s="151">
        <v>74045</v>
      </c>
      <c r="H16" s="151">
        <v>72625</v>
      </c>
    </row>
    <row r="17" spans="1:8" x14ac:dyDescent="0.2">
      <c r="A17" s="119" t="s">
        <v>161</v>
      </c>
      <c r="B17" s="119" t="s">
        <v>126</v>
      </c>
      <c r="C17" s="151">
        <v>117585</v>
      </c>
      <c r="D17" s="151">
        <v>114120</v>
      </c>
      <c r="E17" s="151">
        <v>31106</v>
      </c>
      <c r="F17" s="151">
        <v>30309</v>
      </c>
      <c r="G17" s="151">
        <v>72483</v>
      </c>
      <c r="H17" s="151">
        <v>71233</v>
      </c>
    </row>
    <row r="18" spans="1:8" x14ac:dyDescent="0.2">
      <c r="A18" s="119" t="s">
        <v>162</v>
      </c>
      <c r="B18" s="119" t="s">
        <v>127</v>
      </c>
      <c r="C18" s="151">
        <v>166443</v>
      </c>
      <c r="D18" s="151">
        <v>162218</v>
      </c>
      <c r="E18" s="151">
        <v>32997</v>
      </c>
      <c r="F18" s="151">
        <v>32215</v>
      </c>
      <c r="G18" s="151">
        <v>78258</v>
      </c>
      <c r="H18" s="151">
        <v>77348</v>
      </c>
    </row>
    <row r="19" spans="1:8" x14ac:dyDescent="0.2">
      <c r="A19" s="120" t="s">
        <v>179</v>
      </c>
      <c r="B19" s="120" t="s">
        <v>180</v>
      </c>
      <c r="C19" s="152">
        <v>1590539</v>
      </c>
      <c r="D19" s="152">
        <v>1547213</v>
      </c>
      <c r="E19" s="152">
        <v>30266</v>
      </c>
      <c r="F19" s="152">
        <v>29473</v>
      </c>
      <c r="G19" s="152">
        <v>74843</v>
      </c>
      <c r="H19" s="152">
        <v>73480</v>
      </c>
    </row>
    <row r="20" spans="1:8" x14ac:dyDescent="0.2">
      <c r="A20" s="120" t="s">
        <v>163</v>
      </c>
      <c r="B20" s="120" t="s">
        <v>13</v>
      </c>
      <c r="C20" s="152">
        <v>2316703</v>
      </c>
      <c r="D20" s="152">
        <v>2254357</v>
      </c>
      <c r="E20" s="152">
        <v>35763</v>
      </c>
      <c r="F20" s="152">
        <v>34849</v>
      </c>
      <c r="G20" s="152">
        <v>83625</v>
      </c>
      <c r="H20" s="152">
        <v>82283</v>
      </c>
    </row>
    <row r="21" spans="1:8" x14ac:dyDescent="0.2">
      <c r="A21" s="119" t="s">
        <v>164</v>
      </c>
      <c r="B21" s="119" t="s">
        <v>128</v>
      </c>
      <c r="C21" s="151">
        <v>9390</v>
      </c>
      <c r="D21" s="151">
        <v>9109</v>
      </c>
      <c r="E21" s="151">
        <v>22427</v>
      </c>
      <c r="F21" s="151">
        <v>21521</v>
      </c>
      <c r="G21" s="151">
        <v>71537</v>
      </c>
      <c r="H21" s="151">
        <v>71210</v>
      </c>
    </row>
    <row r="22" spans="1:8" x14ac:dyDescent="0.2">
      <c r="A22" s="119" t="s">
        <v>165</v>
      </c>
      <c r="B22" s="119" t="s">
        <v>129</v>
      </c>
      <c r="C22" s="151">
        <v>8819</v>
      </c>
      <c r="D22" s="151">
        <v>8708</v>
      </c>
      <c r="E22" s="151">
        <v>24110</v>
      </c>
      <c r="F22" s="151">
        <v>23515</v>
      </c>
      <c r="G22" s="151">
        <v>65911</v>
      </c>
      <c r="H22" s="151">
        <v>66110</v>
      </c>
    </row>
    <row r="23" spans="1:8" x14ac:dyDescent="0.2">
      <c r="A23" s="119" t="s">
        <v>166</v>
      </c>
      <c r="B23" s="119" t="s">
        <v>130</v>
      </c>
      <c r="C23" s="151">
        <v>4164</v>
      </c>
      <c r="D23" s="151">
        <v>3978</v>
      </c>
      <c r="E23" s="151">
        <v>14879</v>
      </c>
      <c r="F23" s="151">
        <v>14604</v>
      </c>
      <c r="G23" s="151">
        <v>69456</v>
      </c>
      <c r="H23" s="151">
        <v>69066</v>
      </c>
    </row>
    <row r="24" spans="1:8" x14ac:dyDescent="0.2">
      <c r="A24" s="119" t="s">
        <v>167</v>
      </c>
      <c r="B24" s="119" t="s">
        <v>131</v>
      </c>
      <c r="C24" s="151">
        <v>19163</v>
      </c>
      <c r="D24" s="151">
        <v>18715</v>
      </c>
      <c r="E24" s="151">
        <v>22359</v>
      </c>
      <c r="F24" s="151">
        <v>21892</v>
      </c>
      <c r="G24" s="151">
        <v>64646</v>
      </c>
      <c r="H24" s="151">
        <v>64221</v>
      </c>
    </row>
    <row r="25" spans="1:8" x14ac:dyDescent="0.2">
      <c r="A25" s="119" t="s">
        <v>181</v>
      </c>
      <c r="B25" s="119" t="s">
        <v>132</v>
      </c>
      <c r="C25" s="151">
        <v>2449</v>
      </c>
      <c r="D25" s="151">
        <v>2374</v>
      </c>
      <c r="E25" s="151">
        <v>9251</v>
      </c>
      <c r="F25" s="151">
        <v>9308</v>
      </c>
      <c r="G25" s="151">
        <v>51686</v>
      </c>
      <c r="H25" s="151">
        <v>47479</v>
      </c>
    </row>
    <row r="26" spans="1:8" x14ac:dyDescent="0.2">
      <c r="A26" s="120" t="s">
        <v>168</v>
      </c>
      <c r="B26" s="120" t="s">
        <v>56</v>
      </c>
      <c r="C26" s="152">
        <v>2360687</v>
      </c>
      <c r="D26" s="152">
        <v>2297242</v>
      </c>
      <c r="E26" s="152">
        <v>35252</v>
      </c>
      <c r="F26" s="152">
        <v>34357</v>
      </c>
      <c r="G26" s="152">
        <v>83204</v>
      </c>
      <c r="H26" s="152">
        <v>81880</v>
      </c>
    </row>
    <row r="27" spans="1:8" x14ac:dyDescent="0.2">
      <c r="A27" s="153" t="s">
        <v>182</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13" t="s">
        <v>578</v>
      </c>
      <c r="B1" s="214"/>
      <c r="C1" s="214"/>
    </row>
    <row r="2" spans="1:81" ht="15.75" thickBot="1" x14ac:dyDescent="0.3">
      <c r="A2" s="215" t="s">
        <v>579</v>
      </c>
      <c r="B2" s="216"/>
      <c r="C2" s="216"/>
    </row>
    <row r="3" spans="1:81" ht="15.75" thickBot="1" x14ac:dyDescent="0.3">
      <c r="A3" s="217"/>
      <c r="B3" s="218"/>
      <c r="C3" s="218"/>
      <c r="D3" s="219" t="s">
        <v>185</v>
      </c>
      <c r="E3" s="220" t="s">
        <v>186</v>
      </c>
      <c r="F3" s="221"/>
      <c r="G3" s="222"/>
      <c r="H3" s="220" t="s">
        <v>187</v>
      </c>
      <c r="I3" s="221"/>
      <c r="J3" s="221"/>
      <c r="K3" s="221"/>
      <c r="L3" s="221"/>
      <c r="M3" s="221"/>
      <c r="N3" s="222"/>
      <c r="O3" s="220" t="s">
        <v>188</v>
      </c>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2"/>
      <c r="BH3" s="223" t="s">
        <v>189</v>
      </c>
      <c r="BI3" s="224"/>
      <c r="BJ3" s="224"/>
      <c r="BK3" s="224"/>
      <c r="BL3" s="224"/>
      <c r="BM3" s="224"/>
      <c r="BN3" s="224"/>
      <c r="BO3" s="225"/>
      <c r="BP3" s="226" t="s">
        <v>190</v>
      </c>
      <c r="BQ3" s="227"/>
      <c r="BR3" s="227"/>
      <c r="BS3" s="227"/>
      <c r="BT3" s="227"/>
      <c r="BU3" s="227"/>
      <c r="BV3" s="227"/>
      <c r="BW3" s="227"/>
      <c r="BX3" s="227"/>
      <c r="BY3" s="227"/>
      <c r="BZ3" s="227"/>
      <c r="CA3" s="228"/>
      <c r="CB3" s="229"/>
      <c r="CC3" s="230"/>
    </row>
    <row r="4" spans="1:81" ht="127.5" x14ac:dyDescent="0.25">
      <c r="A4" s="231" t="s">
        <v>193</v>
      </c>
      <c r="B4" s="232" t="s">
        <v>193</v>
      </c>
      <c r="C4" s="232" t="s">
        <v>136</v>
      </c>
      <c r="D4" s="233" t="s">
        <v>196</v>
      </c>
      <c r="E4" s="234" t="s">
        <v>197</v>
      </c>
      <c r="F4" s="235" t="s">
        <v>198</v>
      </c>
      <c r="G4" s="236" t="s">
        <v>199</v>
      </c>
      <c r="H4" s="234" t="s">
        <v>200</v>
      </c>
      <c r="I4" s="235" t="s">
        <v>201</v>
      </c>
      <c r="J4" s="235" t="s">
        <v>202</v>
      </c>
      <c r="K4" s="235" t="s">
        <v>203</v>
      </c>
      <c r="L4" s="235" t="s">
        <v>204</v>
      </c>
      <c r="M4" s="235" t="s">
        <v>205</v>
      </c>
      <c r="N4" s="236" t="s">
        <v>206</v>
      </c>
      <c r="O4" s="237" t="s">
        <v>64</v>
      </c>
      <c r="P4" s="238" t="s">
        <v>207</v>
      </c>
      <c r="Q4" s="238" t="s">
        <v>208</v>
      </c>
      <c r="R4" s="239" t="s">
        <v>209</v>
      </c>
      <c r="S4" s="239" t="s">
        <v>210</v>
      </c>
      <c r="T4" s="239" t="s">
        <v>211</v>
      </c>
      <c r="U4" s="239" t="s">
        <v>212</v>
      </c>
      <c r="V4" s="240" t="s">
        <v>213</v>
      </c>
      <c r="W4" s="240" t="s">
        <v>214</v>
      </c>
      <c r="X4" s="240" t="s">
        <v>215</v>
      </c>
      <c r="Y4" s="240" t="s">
        <v>216</v>
      </c>
      <c r="Z4" s="240" t="s">
        <v>217</v>
      </c>
      <c r="AA4" s="240" t="s">
        <v>218</v>
      </c>
      <c r="AB4" s="240" t="s">
        <v>219</v>
      </c>
      <c r="AC4" s="240" t="s">
        <v>220</v>
      </c>
      <c r="AD4" s="240" t="s">
        <v>221</v>
      </c>
      <c r="AE4" s="239" t="s">
        <v>222</v>
      </c>
      <c r="AF4" s="240" t="s">
        <v>223</v>
      </c>
      <c r="AG4" s="240" t="s">
        <v>224</v>
      </c>
      <c r="AH4" s="240" t="s">
        <v>225</v>
      </c>
      <c r="AI4" s="240" t="s">
        <v>226</v>
      </c>
      <c r="AJ4" s="240" t="s">
        <v>227</v>
      </c>
      <c r="AK4" s="240" t="s">
        <v>228</v>
      </c>
      <c r="AL4" s="240" t="s">
        <v>229</v>
      </c>
      <c r="AM4" s="239" t="s">
        <v>230</v>
      </c>
      <c r="AN4" s="239" t="s">
        <v>231</v>
      </c>
      <c r="AO4" s="240" t="s">
        <v>232</v>
      </c>
      <c r="AP4" s="240" t="s">
        <v>233</v>
      </c>
      <c r="AQ4" s="240" t="s">
        <v>234</v>
      </c>
      <c r="AR4" s="240" t="s">
        <v>235</v>
      </c>
      <c r="AS4" s="239" t="s">
        <v>236</v>
      </c>
      <c r="AT4" s="239" t="s">
        <v>237</v>
      </c>
      <c r="AU4" s="239" t="s">
        <v>238</v>
      </c>
      <c r="AV4" s="240" t="s">
        <v>239</v>
      </c>
      <c r="AW4" s="240" t="s">
        <v>240</v>
      </c>
      <c r="AX4" s="239" t="s">
        <v>241</v>
      </c>
      <c r="AY4" s="239" t="s">
        <v>242</v>
      </c>
      <c r="AZ4" s="239" t="s">
        <v>243</v>
      </c>
      <c r="BA4" s="239" t="s">
        <v>244</v>
      </c>
      <c r="BB4" s="239" t="s">
        <v>245</v>
      </c>
      <c r="BC4" s="239" t="s">
        <v>246</v>
      </c>
      <c r="BD4" s="239" t="s">
        <v>247</v>
      </c>
      <c r="BE4" s="239" t="s">
        <v>248</v>
      </c>
      <c r="BF4" s="241" t="s">
        <v>249</v>
      </c>
      <c r="BG4" s="242" t="s">
        <v>250</v>
      </c>
      <c r="BH4" s="243" t="s">
        <v>251</v>
      </c>
      <c r="BI4" s="244" t="s">
        <v>252</v>
      </c>
      <c r="BJ4" s="245" t="s">
        <v>253</v>
      </c>
      <c r="BK4" s="245" t="s">
        <v>254</v>
      </c>
      <c r="BL4" s="245" t="s">
        <v>255</v>
      </c>
      <c r="BM4" s="245" t="s">
        <v>256</v>
      </c>
      <c r="BN4" s="245" t="s">
        <v>257</v>
      </c>
      <c r="BO4" s="246" t="s">
        <v>258</v>
      </c>
      <c r="BP4" s="247" t="s">
        <v>259</v>
      </c>
      <c r="BQ4" s="248" t="s">
        <v>260</v>
      </c>
      <c r="BR4" s="249" t="s">
        <v>261</v>
      </c>
      <c r="BS4" s="250" t="s">
        <v>262</v>
      </c>
      <c r="BT4" s="249" t="s">
        <v>263</v>
      </c>
      <c r="BU4" s="249" t="s">
        <v>264</v>
      </c>
      <c r="BV4" s="251" t="s">
        <v>265</v>
      </c>
      <c r="BW4" s="251" t="s">
        <v>266</v>
      </c>
      <c r="BX4" s="251" t="s">
        <v>267</v>
      </c>
      <c r="BY4" s="251" t="s">
        <v>268</v>
      </c>
      <c r="BZ4" s="251" t="s">
        <v>269</v>
      </c>
      <c r="CA4" s="252" t="s">
        <v>270</v>
      </c>
      <c r="CB4" s="253" t="s">
        <v>271</v>
      </c>
      <c r="CC4" s="231" t="s">
        <v>191</v>
      </c>
    </row>
    <row r="5" spans="1:81" ht="15.75" thickBot="1" x14ac:dyDescent="0.3">
      <c r="A5" s="254" t="s">
        <v>580</v>
      </c>
      <c r="B5" s="255"/>
      <c r="C5" s="255"/>
      <c r="D5" s="256" t="s">
        <v>581</v>
      </c>
      <c r="E5" s="257" t="s">
        <v>582</v>
      </c>
      <c r="F5" s="258">
        <v>9221</v>
      </c>
      <c r="G5" s="259">
        <v>9222</v>
      </c>
      <c r="H5" s="257"/>
      <c r="I5" s="258" t="s">
        <v>77</v>
      </c>
      <c r="J5" s="258"/>
      <c r="K5" s="258"/>
      <c r="L5" s="258"/>
      <c r="M5" s="258"/>
      <c r="N5" s="259"/>
      <c r="O5" s="260" t="s">
        <v>583</v>
      </c>
      <c r="P5" s="261" t="s">
        <v>584</v>
      </c>
      <c r="Q5" s="261" t="s">
        <v>585</v>
      </c>
      <c r="R5" s="262" t="s">
        <v>586</v>
      </c>
      <c r="S5" s="262" t="s">
        <v>587</v>
      </c>
      <c r="T5" s="262" t="s">
        <v>588</v>
      </c>
      <c r="U5" s="262" t="s">
        <v>589</v>
      </c>
      <c r="V5" s="263" t="s">
        <v>590</v>
      </c>
      <c r="W5" s="263" t="s">
        <v>591</v>
      </c>
      <c r="X5" s="263" t="s">
        <v>592</v>
      </c>
      <c r="Y5" s="263" t="s">
        <v>593</v>
      </c>
      <c r="Z5" s="263" t="s">
        <v>594</v>
      </c>
      <c r="AA5" s="263" t="s">
        <v>595</v>
      </c>
      <c r="AB5" s="263" t="s">
        <v>596</v>
      </c>
      <c r="AC5" s="263" t="s">
        <v>597</v>
      </c>
      <c r="AD5" s="263" t="s">
        <v>598</v>
      </c>
      <c r="AE5" s="262" t="s">
        <v>599</v>
      </c>
      <c r="AF5" s="263" t="s">
        <v>600</v>
      </c>
      <c r="AG5" s="263" t="s">
        <v>601</v>
      </c>
      <c r="AH5" s="263" t="s">
        <v>602</v>
      </c>
      <c r="AI5" s="263" t="s">
        <v>603</v>
      </c>
      <c r="AJ5" s="263" t="s">
        <v>604</v>
      </c>
      <c r="AK5" s="263" t="s">
        <v>605</v>
      </c>
      <c r="AL5" s="263" t="s">
        <v>606</v>
      </c>
      <c r="AM5" s="262" t="s">
        <v>607</v>
      </c>
      <c r="AN5" s="262" t="s">
        <v>608</v>
      </c>
      <c r="AO5" s="263" t="s">
        <v>609</v>
      </c>
      <c r="AP5" s="263" t="s">
        <v>610</v>
      </c>
      <c r="AQ5" s="263" t="s">
        <v>611</v>
      </c>
      <c r="AR5" s="263" t="s">
        <v>612</v>
      </c>
      <c r="AS5" s="264" t="s">
        <v>613</v>
      </c>
      <c r="AT5" s="262" t="s">
        <v>614</v>
      </c>
      <c r="AU5" s="262" t="s">
        <v>615</v>
      </c>
      <c r="AV5" s="263" t="s">
        <v>616</v>
      </c>
      <c r="AW5" s="263" t="s">
        <v>617</v>
      </c>
      <c r="AX5" s="262" t="s">
        <v>618</v>
      </c>
      <c r="AY5" s="262" t="s">
        <v>619</v>
      </c>
      <c r="AZ5" s="262" t="s">
        <v>620</v>
      </c>
      <c r="BA5" s="262" t="s">
        <v>621</v>
      </c>
      <c r="BB5" s="262" t="s">
        <v>622</v>
      </c>
      <c r="BC5" s="262" t="s">
        <v>623</v>
      </c>
      <c r="BD5" s="262" t="s">
        <v>624</v>
      </c>
      <c r="BE5" s="262" t="s">
        <v>625</v>
      </c>
      <c r="BF5" s="262" t="s">
        <v>626</v>
      </c>
      <c r="BG5" s="265" t="s">
        <v>627</v>
      </c>
      <c r="BH5" s="266" t="s">
        <v>628</v>
      </c>
      <c r="BI5" s="267" t="s">
        <v>629</v>
      </c>
      <c r="BJ5" s="268" t="s">
        <v>630</v>
      </c>
      <c r="BK5" s="268" t="s">
        <v>631</v>
      </c>
      <c r="BL5" s="268" t="s">
        <v>632</v>
      </c>
      <c r="BM5" s="268" t="s">
        <v>633</v>
      </c>
      <c r="BN5" s="268" t="s">
        <v>634</v>
      </c>
      <c r="BO5" s="269" t="s">
        <v>635</v>
      </c>
      <c r="BP5" s="270" t="s">
        <v>636</v>
      </c>
      <c r="BQ5" s="271">
        <v>6411</v>
      </c>
      <c r="BR5" s="272">
        <v>8140</v>
      </c>
      <c r="BS5" s="273">
        <v>8250</v>
      </c>
      <c r="BT5" s="272">
        <v>8290</v>
      </c>
      <c r="BU5" s="272">
        <v>8210</v>
      </c>
      <c r="BV5" s="274" t="s">
        <v>637</v>
      </c>
      <c r="BW5" s="274" t="s">
        <v>638</v>
      </c>
      <c r="BX5" s="274" t="s">
        <v>639</v>
      </c>
      <c r="BY5" s="274" t="s">
        <v>640</v>
      </c>
      <c r="BZ5" s="274" t="s">
        <v>641</v>
      </c>
      <c r="CA5" s="275" t="s">
        <v>642</v>
      </c>
      <c r="CB5" s="276">
        <v>9300</v>
      </c>
      <c r="CC5" s="277"/>
    </row>
    <row r="6" spans="1:81" ht="15.75" thickBot="1" x14ac:dyDescent="0.3">
      <c r="A6" s="278">
        <v>1</v>
      </c>
      <c r="B6" s="279" t="s">
        <v>354</v>
      </c>
      <c r="C6" s="179" t="s">
        <v>55</v>
      </c>
      <c r="D6" s="280">
        <v>17214.360085009299</v>
      </c>
      <c r="E6" s="281">
        <v>17122.988761479901</v>
      </c>
      <c r="F6" s="282">
        <v>70</v>
      </c>
      <c r="G6" s="283">
        <v>21.3713235294118</v>
      </c>
      <c r="H6" s="281">
        <v>961.5</v>
      </c>
      <c r="I6" s="282">
        <v>920.875</v>
      </c>
      <c r="J6" s="282">
        <v>1123</v>
      </c>
      <c r="K6" s="282">
        <v>2219.125</v>
      </c>
      <c r="L6" s="282">
        <v>3686.4561528940699</v>
      </c>
      <c r="M6" s="282">
        <v>3494.9865117285199</v>
      </c>
      <c r="N6" s="283">
        <v>4808.4174203867196</v>
      </c>
      <c r="O6" s="284">
        <v>1489.625</v>
      </c>
      <c r="P6" s="285">
        <v>13.25</v>
      </c>
      <c r="Q6" s="285">
        <v>194.375</v>
      </c>
      <c r="R6" s="286">
        <v>1945.125</v>
      </c>
      <c r="S6" s="286">
        <v>885.5</v>
      </c>
      <c r="T6" s="286">
        <v>413.43772410527902</v>
      </c>
      <c r="U6" s="286">
        <v>3919.625</v>
      </c>
      <c r="V6" s="287">
        <v>842.75</v>
      </c>
      <c r="W6" s="287">
        <v>845.125</v>
      </c>
      <c r="X6" s="287">
        <v>417.25</v>
      </c>
      <c r="Y6" s="287">
        <v>625.75</v>
      </c>
      <c r="Z6" s="287">
        <v>0</v>
      </c>
      <c r="AA6" s="287">
        <v>161</v>
      </c>
      <c r="AB6" s="287">
        <v>284.375</v>
      </c>
      <c r="AC6" s="287">
        <v>352</v>
      </c>
      <c r="AD6" s="287">
        <v>391.375</v>
      </c>
      <c r="AE6" s="286">
        <v>4786.79736090402</v>
      </c>
      <c r="AF6" s="287">
        <v>1158.25</v>
      </c>
      <c r="AG6" s="287">
        <v>70.75</v>
      </c>
      <c r="AH6" s="287">
        <v>927</v>
      </c>
      <c r="AI6" s="287">
        <v>527.5</v>
      </c>
      <c r="AJ6" s="287">
        <v>92.25</v>
      </c>
      <c r="AK6" s="287">
        <v>9</v>
      </c>
      <c r="AL6" s="287">
        <v>2002.04736090402</v>
      </c>
      <c r="AM6" s="286">
        <v>409.125</v>
      </c>
      <c r="AN6" s="286">
        <v>293.125</v>
      </c>
      <c r="AO6" s="287">
        <v>216.75</v>
      </c>
      <c r="AP6" s="287">
        <v>1.75</v>
      </c>
      <c r="AQ6" s="287">
        <v>49.875</v>
      </c>
      <c r="AR6" s="287">
        <v>24.75</v>
      </c>
      <c r="AS6" s="286">
        <v>200.75</v>
      </c>
      <c r="AT6" s="286">
        <v>270.625</v>
      </c>
      <c r="AU6" s="286">
        <v>83.375</v>
      </c>
      <c r="AV6" s="287">
        <v>9.5</v>
      </c>
      <c r="AW6" s="287">
        <v>73.875</v>
      </c>
      <c r="AX6" s="286">
        <v>27.5</v>
      </c>
      <c r="AY6" s="286">
        <v>199.875</v>
      </c>
      <c r="AZ6" s="286">
        <v>21</v>
      </c>
      <c r="BA6" s="286">
        <v>2</v>
      </c>
      <c r="BB6" s="286">
        <v>2.375</v>
      </c>
      <c r="BC6" s="286">
        <v>1572.75</v>
      </c>
      <c r="BD6" s="286">
        <v>10.875</v>
      </c>
      <c r="BE6" s="286">
        <v>127.75</v>
      </c>
      <c r="BF6" s="288" t="e">
        <v>#DIV/0!</v>
      </c>
      <c r="BG6" s="289">
        <v>174.75</v>
      </c>
      <c r="BH6" s="290">
        <v>2151.25</v>
      </c>
      <c r="BI6" s="291">
        <v>721.25</v>
      </c>
      <c r="BJ6" s="292">
        <v>94.625</v>
      </c>
      <c r="BK6" s="292">
        <v>1124</v>
      </c>
      <c r="BL6" s="292">
        <v>3</v>
      </c>
      <c r="BM6" s="292">
        <v>7.875</v>
      </c>
      <c r="BN6" s="292">
        <v>86.875</v>
      </c>
      <c r="BO6" s="293">
        <v>113.625</v>
      </c>
      <c r="BP6" s="294">
        <v>979.25</v>
      </c>
      <c r="BQ6" s="295">
        <v>97.875</v>
      </c>
      <c r="BR6" s="296">
        <v>126.5</v>
      </c>
      <c r="BS6" s="297">
        <v>119.625</v>
      </c>
      <c r="BT6" s="296">
        <v>0</v>
      </c>
      <c r="BU6" s="296">
        <v>635.25</v>
      </c>
      <c r="BV6" s="298">
        <v>151.625</v>
      </c>
      <c r="BW6" s="298">
        <v>7.125</v>
      </c>
      <c r="BX6" s="298">
        <v>0</v>
      </c>
      <c r="BY6" s="298">
        <v>81.875</v>
      </c>
      <c r="BZ6" s="298">
        <v>10.75</v>
      </c>
      <c r="CA6" s="299">
        <v>175.875</v>
      </c>
      <c r="CB6" s="300">
        <v>15.5</v>
      </c>
      <c r="CC6" s="301">
        <v>152690.170644464</v>
      </c>
    </row>
    <row r="7" spans="1:81" ht="15.75" thickBot="1" x14ac:dyDescent="0.3">
      <c r="A7" s="302">
        <v>2</v>
      </c>
      <c r="B7" s="279" t="s">
        <v>356</v>
      </c>
      <c r="C7" s="179" t="s">
        <v>121</v>
      </c>
      <c r="D7" s="280">
        <v>11368.4960107679</v>
      </c>
      <c r="E7" s="281">
        <v>10889.921131379</v>
      </c>
      <c r="F7" s="282">
        <v>0</v>
      </c>
      <c r="G7" s="283">
        <v>478.57487938890398</v>
      </c>
      <c r="H7" s="281">
        <v>595</v>
      </c>
      <c r="I7" s="282">
        <v>504.625</v>
      </c>
      <c r="J7" s="282">
        <v>678.875</v>
      </c>
      <c r="K7" s="282">
        <v>1365.375</v>
      </c>
      <c r="L7" s="282">
        <v>3592.67645696809</v>
      </c>
      <c r="M7" s="282">
        <v>2460.5908086826598</v>
      </c>
      <c r="N7" s="283">
        <v>2171.3537451171801</v>
      </c>
      <c r="O7" s="284">
        <v>1091.125</v>
      </c>
      <c r="P7" s="285">
        <v>9.125</v>
      </c>
      <c r="Q7" s="285">
        <v>20.375</v>
      </c>
      <c r="R7" s="286">
        <v>1044.75</v>
      </c>
      <c r="S7" s="286">
        <v>377.875</v>
      </c>
      <c r="T7" s="286">
        <v>642.58953172448503</v>
      </c>
      <c r="U7" s="286">
        <v>2279.375</v>
      </c>
      <c r="V7" s="287">
        <v>509</v>
      </c>
      <c r="W7" s="287">
        <v>330.875</v>
      </c>
      <c r="X7" s="287">
        <v>305.75</v>
      </c>
      <c r="Y7" s="287">
        <v>495</v>
      </c>
      <c r="Z7" s="287">
        <v>27.375</v>
      </c>
      <c r="AA7" s="287">
        <v>157.375</v>
      </c>
      <c r="AB7" s="287">
        <v>62.375</v>
      </c>
      <c r="AC7" s="287">
        <v>216.125</v>
      </c>
      <c r="AD7" s="287">
        <v>175.5</v>
      </c>
      <c r="AE7" s="286">
        <v>3628.90647904344</v>
      </c>
      <c r="AF7" s="287">
        <v>796.875</v>
      </c>
      <c r="AG7" s="287">
        <v>212.75</v>
      </c>
      <c r="AH7" s="287">
        <v>1198.75</v>
      </c>
      <c r="AI7" s="287">
        <v>127.625</v>
      </c>
      <c r="AJ7" s="287">
        <v>105.5</v>
      </c>
      <c r="AK7" s="287">
        <v>228.875</v>
      </c>
      <c r="AL7" s="287">
        <v>958.53147904343996</v>
      </c>
      <c r="AM7" s="286">
        <v>47.25</v>
      </c>
      <c r="AN7" s="286">
        <v>208.75</v>
      </c>
      <c r="AO7" s="287">
        <v>144.625</v>
      </c>
      <c r="AP7" s="287">
        <v>5</v>
      </c>
      <c r="AQ7" s="287">
        <v>44.125</v>
      </c>
      <c r="AR7" s="287">
        <v>15</v>
      </c>
      <c r="AS7" s="286">
        <v>95.625</v>
      </c>
      <c r="AT7" s="286">
        <v>9.25</v>
      </c>
      <c r="AU7" s="286">
        <v>24.125</v>
      </c>
      <c r="AV7" s="287">
        <v>3.75</v>
      </c>
      <c r="AW7" s="287">
        <v>20.375</v>
      </c>
      <c r="AX7" s="286">
        <v>9.625</v>
      </c>
      <c r="AY7" s="286">
        <v>47</v>
      </c>
      <c r="AZ7" s="286">
        <v>41.25</v>
      </c>
      <c r="BA7" s="286">
        <v>0</v>
      </c>
      <c r="BB7" s="286">
        <v>1</v>
      </c>
      <c r="BC7" s="286">
        <v>1070.875</v>
      </c>
      <c r="BD7" s="286">
        <v>6.125</v>
      </c>
      <c r="BE7" s="286">
        <v>24.75</v>
      </c>
      <c r="BF7" s="288" t="e">
        <v>#DIV/0!</v>
      </c>
      <c r="BG7" s="289">
        <v>348.75</v>
      </c>
      <c r="BH7" s="290">
        <v>1585.75</v>
      </c>
      <c r="BI7" s="291">
        <v>527.25</v>
      </c>
      <c r="BJ7" s="292">
        <v>193.75</v>
      </c>
      <c r="BK7" s="292">
        <v>790.375</v>
      </c>
      <c r="BL7" s="292">
        <v>0</v>
      </c>
      <c r="BM7" s="292">
        <v>0</v>
      </c>
      <c r="BN7" s="292">
        <v>17.875</v>
      </c>
      <c r="BO7" s="293">
        <v>56.5</v>
      </c>
      <c r="BP7" s="294">
        <v>634.25</v>
      </c>
      <c r="BQ7" s="295">
        <v>56.625</v>
      </c>
      <c r="BR7" s="296">
        <v>172.75</v>
      </c>
      <c r="BS7" s="297">
        <v>143</v>
      </c>
      <c r="BT7" s="296">
        <v>0</v>
      </c>
      <c r="BU7" s="296">
        <v>261.875</v>
      </c>
      <c r="BV7" s="298">
        <v>0</v>
      </c>
      <c r="BW7" s="298">
        <v>0</v>
      </c>
      <c r="BX7" s="298">
        <v>0</v>
      </c>
      <c r="BY7" s="298">
        <v>34.75</v>
      </c>
      <c r="BZ7" s="298">
        <v>0</v>
      </c>
      <c r="CA7" s="299">
        <v>217.875</v>
      </c>
      <c r="CB7" s="300">
        <v>1053.25</v>
      </c>
      <c r="CC7" s="301">
        <v>110095.4152311161</v>
      </c>
    </row>
    <row r="8" spans="1:81" ht="15.75" thickBot="1" x14ac:dyDescent="0.3">
      <c r="A8" s="302">
        <v>3</v>
      </c>
      <c r="B8" s="279" t="s">
        <v>358</v>
      </c>
      <c r="C8" s="179" t="s">
        <v>55</v>
      </c>
      <c r="D8" s="280">
        <v>9479.8772354436005</v>
      </c>
      <c r="E8" s="281">
        <v>8884.6717136319803</v>
      </c>
      <c r="F8" s="282">
        <v>132.45552181161599</v>
      </c>
      <c r="G8" s="283">
        <v>462.75</v>
      </c>
      <c r="H8" s="281">
        <v>467.125</v>
      </c>
      <c r="I8" s="282">
        <v>422.375</v>
      </c>
      <c r="J8" s="282">
        <v>650.625</v>
      </c>
      <c r="K8" s="282">
        <v>913.30552181161602</v>
      </c>
      <c r="L8" s="282">
        <v>2348.6140531463898</v>
      </c>
      <c r="M8" s="282">
        <v>2348.0533146994999</v>
      </c>
      <c r="N8" s="283">
        <v>2329.7793457860898</v>
      </c>
      <c r="O8" s="284">
        <v>631.75</v>
      </c>
      <c r="P8" s="285">
        <v>6.125</v>
      </c>
      <c r="Q8" s="285">
        <v>34</v>
      </c>
      <c r="R8" s="286">
        <v>136.5</v>
      </c>
      <c r="S8" s="286">
        <v>299.375</v>
      </c>
      <c r="T8" s="286">
        <v>1635.4381156241179</v>
      </c>
      <c r="U8" s="286">
        <v>2220.375</v>
      </c>
      <c r="V8" s="287">
        <v>503</v>
      </c>
      <c r="W8" s="287">
        <v>632.125</v>
      </c>
      <c r="X8" s="287">
        <v>144</v>
      </c>
      <c r="Y8" s="287">
        <v>469.875</v>
      </c>
      <c r="Z8" s="287">
        <v>0</v>
      </c>
      <c r="AA8" s="287">
        <v>213</v>
      </c>
      <c r="AB8" s="287">
        <v>0</v>
      </c>
      <c r="AC8" s="287">
        <v>158.75</v>
      </c>
      <c r="AD8" s="287">
        <v>99.625</v>
      </c>
      <c r="AE8" s="286">
        <v>2875.4391198194799</v>
      </c>
      <c r="AF8" s="287">
        <v>1211.75</v>
      </c>
      <c r="AG8" s="287">
        <v>15.125</v>
      </c>
      <c r="AH8" s="287">
        <v>775.625</v>
      </c>
      <c r="AI8" s="287">
        <v>65.375</v>
      </c>
      <c r="AJ8" s="287">
        <v>0</v>
      </c>
      <c r="AK8" s="287">
        <v>22.875</v>
      </c>
      <c r="AL8" s="287">
        <v>784.68911981947804</v>
      </c>
      <c r="AM8" s="286">
        <v>81.375</v>
      </c>
      <c r="AN8" s="286">
        <v>197.875</v>
      </c>
      <c r="AO8" s="287">
        <v>148.125</v>
      </c>
      <c r="AP8" s="287">
        <v>0.125</v>
      </c>
      <c r="AQ8" s="287">
        <v>32.375</v>
      </c>
      <c r="AR8" s="287">
        <v>17.25</v>
      </c>
      <c r="AS8" s="286">
        <v>100.875</v>
      </c>
      <c r="AT8" s="286">
        <v>32.5</v>
      </c>
      <c r="AU8" s="286">
        <v>47.125</v>
      </c>
      <c r="AV8" s="287">
        <v>26.875</v>
      </c>
      <c r="AW8" s="287">
        <v>20.25</v>
      </c>
      <c r="AX8" s="286">
        <v>12.5</v>
      </c>
      <c r="AY8" s="286">
        <v>243</v>
      </c>
      <c r="AZ8" s="286">
        <v>33.5</v>
      </c>
      <c r="BA8" s="286">
        <v>0</v>
      </c>
      <c r="BB8" s="286">
        <v>2</v>
      </c>
      <c r="BC8" s="286">
        <v>645.625</v>
      </c>
      <c r="BD8" s="286">
        <v>0</v>
      </c>
      <c r="BE8" s="286">
        <v>42.75</v>
      </c>
      <c r="BF8" s="288" t="e">
        <v>#DIV/0!</v>
      </c>
      <c r="BG8" s="289">
        <v>85.25</v>
      </c>
      <c r="BH8" s="290">
        <v>1631.5</v>
      </c>
      <c r="BI8" s="291">
        <v>374</v>
      </c>
      <c r="BJ8" s="292">
        <v>59.75</v>
      </c>
      <c r="BK8" s="292">
        <v>814.25</v>
      </c>
      <c r="BL8" s="292">
        <v>0</v>
      </c>
      <c r="BM8" s="292">
        <v>19.125</v>
      </c>
      <c r="BN8" s="292">
        <v>223.75</v>
      </c>
      <c r="BO8" s="293">
        <v>140.625</v>
      </c>
      <c r="BP8" s="294">
        <v>873.125</v>
      </c>
      <c r="BQ8" s="295">
        <v>186.75</v>
      </c>
      <c r="BR8" s="296">
        <v>147.25</v>
      </c>
      <c r="BS8" s="297">
        <v>145.75</v>
      </c>
      <c r="BT8" s="296">
        <v>124</v>
      </c>
      <c r="BU8" s="296">
        <v>269.375</v>
      </c>
      <c r="BV8" s="298">
        <v>0</v>
      </c>
      <c r="BW8" s="298">
        <v>66.5</v>
      </c>
      <c r="BX8" s="298">
        <v>0</v>
      </c>
      <c r="BY8" s="298">
        <v>0</v>
      </c>
      <c r="BZ8" s="298">
        <v>0</v>
      </c>
      <c r="CA8" s="299">
        <v>163.5</v>
      </c>
      <c r="CB8" s="300">
        <v>66.625</v>
      </c>
      <c r="CC8" s="301">
        <v>74380.453438222394</v>
      </c>
    </row>
    <row r="9" spans="1:81" ht="15.75" thickBot="1" x14ac:dyDescent="0.3">
      <c r="A9" s="302">
        <v>4</v>
      </c>
      <c r="B9" s="279" t="s">
        <v>566</v>
      </c>
      <c r="C9" s="179" t="s">
        <v>127</v>
      </c>
      <c r="D9" s="280">
        <v>4706.4095030970502</v>
      </c>
      <c r="E9" s="281">
        <v>4706.4095030970502</v>
      </c>
      <c r="F9" s="282">
        <v>0</v>
      </c>
      <c r="G9" s="283">
        <v>0</v>
      </c>
      <c r="H9" s="281">
        <v>486.25</v>
      </c>
      <c r="I9" s="282">
        <v>402.125</v>
      </c>
      <c r="J9" s="282">
        <v>512.02388043743895</v>
      </c>
      <c r="K9" s="282">
        <v>847.25</v>
      </c>
      <c r="L9" s="282">
        <v>1520.44578621102</v>
      </c>
      <c r="M9" s="282">
        <v>552.25</v>
      </c>
      <c r="N9" s="283">
        <v>386.06483644859799</v>
      </c>
      <c r="O9" s="284">
        <v>205.75</v>
      </c>
      <c r="P9" s="285">
        <v>5</v>
      </c>
      <c r="Q9" s="285">
        <v>31.375</v>
      </c>
      <c r="R9" s="286">
        <v>82.375</v>
      </c>
      <c r="S9" s="286">
        <v>188.375</v>
      </c>
      <c r="T9" s="286">
        <v>106</v>
      </c>
      <c r="U9" s="286">
        <v>1067.5</v>
      </c>
      <c r="V9" s="287">
        <v>205.625</v>
      </c>
      <c r="W9" s="287">
        <v>86.5</v>
      </c>
      <c r="X9" s="287">
        <v>34.625</v>
      </c>
      <c r="Y9" s="287">
        <v>205.875</v>
      </c>
      <c r="Z9" s="287">
        <v>0</v>
      </c>
      <c r="AA9" s="287">
        <v>84</v>
      </c>
      <c r="AB9" s="287">
        <v>185.75</v>
      </c>
      <c r="AC9" s="287">
        <v>232.875</v>
      </c>
      <c r="AD9" s="287">
        <v>32.25</v>
      </c>
      <c r="AE9" s="286">
        <v>1575.53450309705</v>
      </c>
      <c r="AF9" s="287">
        <v>395</v>
      </c>
      <c r="AG9" s="287">
        <v>38.875</v>
      </c>
      <c r="AH9" s="287">
        <v>368.75</v>
      </c>
      <c r="AI9" s="287">
        <v>234.75</v>
      </c>
      <c r="AJ9" s="287">
        <v>0</v>
      </c>
      <c r="AK9" s="287">
        <v>66.75</v>
      </c>
      <c r="AL9" s="287">
        <v>471.409503097053</v>
      </c>
      <c r="AM9" s="286">
        <v>29.75</v>
      </c>
      <c r="AN9" s="286">
        <v>156.375</v>
      </c>
      <c r="AO9" s="287">
        <v>78</v>
      </c>
      <c r="AP9" s="287">
        <v>3.25</v>
      </c>
      <c r="AQ9" s="287">
        <v>38.375</v>
      </c>
      <c r="AR9" s="287">
        <v>36.75</v>
      </c>
      <c r="AS9" s="286">
        <v>162.625</v>
      </c>
      <c r="AT9" s="286">
        <v>34</v>
      </c>
      <c r="AU9" s="286">
        <v>70.125</v>
      </c>
      <c r="AV9" s="287">
        <v>31.25</v>
      </c>
      <c r="AW9" s="287">
        <v>38.875</v>
      </c>
      <c r="AX9" s="286">
        <v>13.875</v>
      </c>
      <c r="AY9" s="286">
        <v>27.25</v>
      </c>
      <c r="AZ9" s="286">
        <v>19.375</v>
      </c>
      <c r="BA9" s="286">
        <v>11.5</v>
      </c>
      <c r="BB9" s="286">
        <v>1.125</v>
      </c>
      <c r="BC9" s="286">
        <v>703.125</v>
      </c>
      <c r="BD9" s="286">
        <v>25.25</v>
      </c>
      <c r="BE9" s="286">
        <v>63</v>
      </c>
      <c r="BF9" s="288" t="e">
        <v>#DIV/0!</v>
      </c>
      <c r="BG9" s="289">
        <v>35.25</v>
      </c>
      <c r="BH9" s="290">
        <v>841.25</v>
      </c>
      <c r="BI9" s="291">
        <v>287.75</v>
      </c>
      <c r="BJ9" s="292">
        <v>84.5</v>
      </c>
      <c r="BK9" s="292">
        <v>438.625</v>
      </c>
      <c r="BL9" s="292">
        <v>0</v>
      </c>
      <c r="BM9" s="292">
        <v>0</v>
      </c>
      <c r="BN9" s="292">
        <v>0</v>
      </c>
      <c r="BO9" s="293">
        <v>30.375</v>
      </c>
      <c r="BP9" s="294">
        <v>226.25</v>
      </c>
      <c r="BQ9" s="295">
        <v>30.625</v>
      </c>
      <c r="BR9" s="296">
        <v>0</v>
      </c>
      <c r="BS9" s="297">
        <v>33.5</v>
      </c>
      <c r="BT9" s="296">
        <v>0</v>
      </c>
      <c r="BU9" s="296">
        <v>162.125</v>
      </c>
      <c r="BV9" s="298">
        <v>0</v>
      </c>
      <c r="BW9" s="298">
        <v>0</v>
      </c>
      <c r="BX9" s="298">
        <v>0</v>
      </c>
      <c r="BY9" s="298">
        <v>0</v>
      </c>
      <c r="BZ9" s="298">
        <v>0</v>
      </c>
      <c r="CA9" s="299">
        <v>94.5</v>
      </c>
      <c r="CB9" s="300">
        <v>55.5</v>
      </c>
      <c r="CC9" s="301">
        <v>37388.052083030299</v>
      </c>
    </row>
    <row r="10" spans="1:81" ht="15.75" thickBot="1" x14ac:dyDescent="0.3">
      <c r="A10" s="302">
        <v>5</v>
      </c>
      <c r="B10" s="279" t="s">
        <v>362</v>
      </c>
      <c r="C10" s="179" t="s">
        <v>127</v>
      </c>
      <c r="D10" s="280">
        <v>5683.3963258010599</v>
      </c>
      <c r="E10" s="281">
        <v>5628.3963258010599</v>
      </c>
      <c r="F10" s="282">
        <v>55</v>
      </c>
      <c r="G10" s="283">
        <v>0</v>
      </c>
      <c r="H10" s="281">
        <v>506.875</v>
      </c>
      <c r="I10" s="282">
        <v>386.34298245614002</v>
      </c>
      <c r="J10" s="282">
        <v>375.375</v>
      </c>
      <c r="K10" s="282">
        <v>896.18451648099801</v>
      </c>
      <c r="L10" s="282">
        <v>1543.0057456372299</v>
      </c>
      <c r="M10" s="282">
        <v>796.875</v>
      </c>
      <c r="N10" s="283">
        <v>1178.7380812266899</v>
      </c>
      <c r="O10" s="284">
        <v>261.125</v>
      </c>
      <c r="P10" s="285">
        <v>29.25</v>
      </c>
      <c r="Q10" s="285">
        <v>18.125</v>
      </c>
      <c r="R10" s="286">
        <v>776.875</v>
      </c>
      <c r="S10" s="286">
        <v>252.375</v>
      </c>
      <c r="T10" s="286">
        <v>242.73808122668899</v>
      </c>
      <c r="U10" s="286">
        <v>1579.625</v>
      </c>
      <c r="V10" s="287">
        <v>142.625</v>
      </c>
      <c r="W10" s="287">
        <v>131.75</v>
      </c>
      <c r="X10" s="287">
        <v>177.25</v>
      </c>
      <c r="Y10" s="287">
        <v>486</v>
      </c>
      <c r="Z10" s="287">
        <v>0</v>
      </c>
      <c r="AA10" s="287">
        <v>275.625</v>
      </c>
      <c r="AB10" s="287">
        <v>127.25</v>
      </c>
      <c r="AC10" s="287">
        <v>134.625</v>
      </c>
      <c r="AD10" s="287">
        <v>104.5</v>
      </c>
      <c r="AE10" s="286">
        <v>906.28324457436702</v>
      </c>
      <c r="AF10" s="287">
        <v>275.625</v>
      </c>
      <c r="AG10" s="287">
        <v>44.75</v>
      </c>
      <c r="AH10" s="287">
        <v>96</v>
      </c>
      <c r="AI10" s="287">
        <v>167.875</v>
      </c>
      <c r="AJ10" s="287">
        <v>38.75</v>
      </c>
      <c r="AK10" s="287">
        <v>0.125</v>
      </c>
      <c r="AL10" s="287">
        <v>283.15824457436702</v>
      </c>
      <c r="AM10" s="286">
        <v>17.5</v>
      </c>
      <c r="AN10" s="286">
        <v>158.75</v>
      </c>
      <c r="AO10" s="287">
        <v>81.625</v>
      </c>
      <c r="AP10" s="287">
        <v>1</v>
      </c>
      <c r="AQ10" s="287">
        <v>49.5</v>
      </c>
      <c r="AR10" s="287">
        <v>26.625</v>
      </c>
      <c r="AS10" s="286">
        <v>265.375</v>
      </c>
      <c r="AT10" s="286">
        <v>38.875</v>
      </c>
      <c r="AU10" s="286">
        <v>73.875</v>
      </c>
      <c r="AV10" s="287">
        <v>21.875</v>
      </c>
      <c r="AW10" s="287">
        <v>52</v>
      </c>
      <c r="AX10" s="286">
        <v>5.875</v>
      </c>
      <c r="AY10" s="286">
        <v>16.75</v>
      </c>
      <c r="AZ10" s="286">
        <v>84.5</v>
      </c>
      <c r="BA10" s="286">
        <v>0</v>
      </c>
      <c r="BB10" s="286">
        <v>0</v>
      </c>
      <c r="BC10" s="286">
        <v>748.875</v>
      </c>
      <c r="BD10" s="286">
        <v>0</v>
      </c>
      <c r="BE10" s="286">
        <v>72.5</v>
      </c>
      <c r="BF10" s="288" t="e">
        <v>#DIV/0!</v>
      </c>
      <c r="BG10" s="289">
        <v>1</v>
      </c>
      <c r="BH10" s="290">
        <v>842.75</v>
      </c>
      <c r="BI10" s="291">
        <v>236.625</v>
      </c>
      <c r="BJ10" s="292">
        <v>186.625</v>
      </c>
      <c r="BK10" s="292">
        <v>366.875</v>
      </c>
      <c r="BL10" s="292">
        <v>34</v>
      </c>
      <c r="BM10" s="292">
        <v>0</v>
      </c>
      <c r="BN10" s="292">
        <v>0</v>
      </c>
      <c r="BO10" s="293">
        <v>18.625</v>
      </c>
      <c r="BP10" s="294">
        <v>261.875</v>
      </c>
      <c r="BQ10" s="295">
        <v>24.125</v>
      </c>
      <c r="BR10" s="296">
        <v>130.5</v>
      </c>
      <c r="BS10" s="297">
        <v>19</v>
      </c>
      <c r="BT10" s="296">
        <v>0</v>
      </c>
      <c r="BU10" s="296">
        <v>88.25</v>
      </c>
      <c r="BV10" s="298">
        <v>0</v>
      </c>
      <c r="BW10" s="298">
        <v>0</v>
      </c>
      <c r="BX10" s="298">
        <v>0</v>
      </c>
      <c r="BY10" s="298">
        <v>0</v>
      </c>
      <c r="BZ10" s="298">
        <v>0</v>
      </c>
      <c r="CA10" s="299">
        <v>41.375</v>
      </c>
      <c r="CB10" s="300">
        <v>0</v>
      </c>
      <c r="CC10" s="301">
        <v>34591.760142609499</v>
      </c>
    </row>
    <row r="11" spans="1:81" ht="15.75" thickBot="1" x14ac:dyDescent="0.3">
      <c r="A11" s="302">
        <v>6</v>
      </c>
      <c r="B11" s="279" t="s">
        <v>363</v>
      </c>
      <c r="C11" s="179" t="s">
        <v>127</v>
      </c>
      <c r="D11" s="280">
        <v>24156.264834134301</v>
      </c>
      <c r="E11" s="281">
        <v>24114.764834134301</v>
      </c>
      <c r="F11" s="282">
        <v>0</v>
      </c>
      <c r="G11" s="283">
        <v>41.5</v>
      </c>
      <c r="H11" s="281">
        <v>1502.75</v>
      </c>
      <c r="I11" s="282">
        <v>1279.625</v>
      </c>
      <c r="J11" s="282">
        <v>1338.75</v>
      </c>
      <c r="K11" s="282">
        <v>2964.6873200762302</v>
      </c>
      <c r="L11" s="282">
        <v>5542.6468873734102</v>
      </c>
      <c r="M11" s="282">
        <v>3709.8056266846402</v>
      </c>
      <c r="N11" s="283">
        <v>7818</v>
      </c>
      <c r="O11" s="284">
        <v>2591.25</v>
      </c>
      <c r="P11" s="285">
        <v>67.25</v>
      </c>
      <c r="Q11" s="285">
        <v>253.625</v>
      </c>
      <c r="R11" s="286">
        <v>3922.75</v>
      </c>
      <c r="S11" s="286">
        <v>1397.75</v>
      </c>
      <c r="T11" s="286">
        <v>167.625</v>
      </c>
      <c r="U11" s="286">
        <v>3960.5</v>
      </c>
      <c r="V11" s="287">
        <v>447.75</v>
      </c>
      <c r="W11" s="287">
        <v>602.625</v>
      </c>
      <c r="X11" s="287">
        <v>368</v>
      </c>
      <c r="Y11" s="287">
        <v>960.875</v>
      </c>
      <c r="Z11" s="287">
        <v>0</v>
      </c>
      <c r="AA11" s="287">
        <v>469.375</v>
      </c>
      <c r="AB11" s="287">
        <v>221.375</v>
      </c>
      <c r="AC11" s="287">
        <v>289.125</v>
      </c>
      <c r="AD11" s="287">
        <v>601.375</v>
      </c>
      <c r="AE11" s="286">
        <v>5478.8898341342801</v>
      </c>
      <c r="AF11" s="287">
        <v>1413.125</v>
      </c>
      <c r="AG11" s="287">
        <v>427.375</v>
      </c>
      <c r="AH11" s="287">
        <v>1256.125</v>
      </c>
      <c r="AI11" s="287">
        <v>471.125</v>
      </c>
      <c r="AJ11" s="287">
        <v>356.25</v>
      </c>
      <c r="AK11" s="287">
        <v>9.25</v>
      </c>
      <c r="AL11" s="287">
        <v>1545.6398341342799</v>
      </c>
      <c r="AM11" s="286">
        <v>315</v>
      </c>
      <c r="AN11" s="286">
        <v>537.375</v>
      </c>
      <c r="AO11" s="287">
        <v>357.25</v>
      </c>
      <c r="AP11" s="287">
        <v>15.5</v>
      </c>
      <c r="AQ11" s="287">
        <v>93</v>
      </c>
      <c r="AR11" s="287">
        <v>71.625</v>
      </c>
      <c r="AS11" s="286">
        <v>149.25</v>
      </c>
      <c r="AT11" s="286">
        <v>41.625</v>
      </c>
      <c r="AU11" s="286">
        <v>102</v>
      </c>
      <c r="AV11" s="287">
        <v>25.75</v>
      </c>
      <c r="AW11" s="287">
        <v>76.25</v>
      </c>
      <c r="AX11" s="286">
        <v>20.875</v>
      </c>
      <c r="AY11" s="286">
        <v>45.375</v>
      </c>
      <c r="AZ11" s="286">
        <v>169.75</v>
      </c>
      <c r="BA11" s="286">
        <v>2.25</v>
      </c>
      <c r="BB11" s="286">
        <v>0</v>
      </c>
      <c r="BC11" s="286">
        <v>4200.125</v>
      </c>
      <c r="BD11" s="286">
        <v>112.875</v>
      </c>
      <c r="BE11" s="286">
        <v>78.25</v>
      </c>
      <c r="BF11" s="288" t="e">
        <v>#DIV/0!</v>
      </c>
      <c r="BG11" s="289">
        <v>16</v>
      </c>
      <c r="BH11" s="290">
        <v>3925.40819145759</v>
      </c>
      <c r="BI11" s="291">
        <v>58</v>
      </c>
      <c r="BJ11" s="292">
        <v>117</v>
      </c>
      <c r="BK11" s="292">
        <v>3189.875</v>
      </c>
      <c r="BL11" s="292">
        <v>0</v>
      </c>
      <c r="BM11" s="292">
        <v>29.625</v>
      </c>
      <c r="BN11" s="292">
        <v>0</v>
      </c>
      <c r="BO11" s="293">
        <v>530.90819145758701</v>
      </c>
      <c r="BP11" s="294">
        <v>1360</v>
      </c>
      <c r="BQ11" s="295">
        <v>242.875</v>
      </c>
      <c r="BR11" s="296">
        <v>110.5</v>
      </c>
      <c r="BS11" s="297">
        <v>46.5</v>
      </c>
      <c r="BT11" s="296">
        <v>1</v>
      </c>
      <c r="BU11" s="296">
        <v>959.125</v>
      </c>
      <c r="BV11" s="298">
        <v>59.75</v>
      </c>
      <c r="BW11" s="298">
        <v>21.25</v>
      </c>
      <c r="BX11" s="298">
        <v>0</v>
      </c>
      <c r="BY11" s="298">
        <v>0</v>
      </c>
      <c r="BZ11" s="298">
        <v>0</v>
      </c>
      <c r="CA11" s="299">
        <v>616.25</v>
      </c>
      <c r="CB11" s="300">
        <v>1737.25</v>
      </c>
      <c r="CC11" s="301">
        <v>306345.37314697198</v>
      </c>
    </row>
    <row r="12" spans="1:81" ht="15.75" thickBot="1" x14ac:dyDescent="0.3">
      <c r="A12" s="302">
        <v>7</v>
      </c>
      <c r="B12" s="279" t="s">
        <v>365</v>
      </c>
      <c r="C12" s="179" t="s">
        <v>55</v>
      </c>
      <c r="D12" s="280">
        <v>9941.4918118021506</v>
      </c>
      <c r="E12" s="281">
        <v>9932.4918118021506</v>
      </c>
      <c r="F12" s="282">
        <v>9</v>
      </c>
      <c r="G12" s="283">
        <v>0</v>
      </c>
      <c r="H12" s="281">
        <v>721.875</v>
      </c>
      <c r="I12" s="282">
        <v>784.875</v>
      </c>
      <c r="J12" s="282">
        <v>677.00890937019994</v>
      </c>
      <c r="K12" s="282">
        <v>1539.3412778198899</v>
      </c>
      <c r="L12" s="282">
        <v>2171.6686059640501</v>
      </c>
      <c r="M12" s="282">
        <v>1881.9730186480199</v>
      </c>
      <c r="N12" s="283">
        <v>2164.75</v>
      </c>
      <c r="O12" s="284">
        <v>1028.5</v>
      </c>
      <c r="P12" s="285">
        <v>11.875</v>
      </c>
      <c r="Q12" s="285">
        <v>38</v>
      </c>
      <c r="R12" s="286">
        <v>1205.25</v>
      </c>
      <c r="S12" s="286">
        <v>314.375</v>
      </c>
      <c r="T12" s="286">
        <v>146.558823529412</v>
      </c>
      <c r="U12" s="286">
        <v>1609.5</v>
      </c>
      <c r="V12" s="287">
        <v>484.625</v>
      </c>
      <c r="W12" s="287">
        <v>234.125</v>
      </c>
      <c r="X12" s="287">
        <v>271.125</v>
      </c>
      <c r="Y12" s="287">
        <v>241.75</v>
      </c>
      <c r="Z12" s="287">
        <v>43.75</v>
      </c>
      <c r="AA12" s="287">
        <v>9</v>
      </c>
      <c r="AB12" s="287">
        <v>5.25</v>
      </c>
      <c r="AC12" s="287">
        <v>203.375</v>
      </c>
      <c r="AD12" s="287">
        <v>116.5</v>
      </c>
      <c r="AE12" s="286">
        <v>3765.4329882727402</v>
      </c>
      <c r="AF12" s="287">
        <v>1580.875</v>
      </c>
      <c r="AG12" s="287">
        <v>172.75</v>
      </c>
      <c r="AH12" s="287">
        <v>848.5</v>
      </c>
      <c r="AI12" s="287">
        <v>347.625</v>
      </c>
      <c r="AJ12" s="287">
        <v>120.25</v>
      </c>
      <c r="AK12" s="287">
        <v>45.5</v>
      </c>
      <c r="AL12" s="287">
        <v>649.93298827273998</v>
      </c>
      <c r="AM12" s="286">
        <v>100.875</v>
      </c>
      <c r="AN12" s="286">
        <v>274</v>
      </c>
      <c r="AO12" s="287">
        <v>198.25</v>
      </c>
      <c r="AP12" s="287">
        <v>5.75</v>
      </c>
      <c r="AQ12" s="287">
        <v>41.5</v>
      </c>
      <c r="AR12" s="287">
        <v>28.5</v>
      </c>
      <c r="AS12" s="286">
        <v>34</v>
      </c>
      <c r="AT12" s="286">
        <v>10</v>
      </c>
      <c r="AU12" s="286">
        <v>44</v>
      </c>
      <c r="AV12" s="287">
        <v>0.375</v>
      </c>
      <c r="AW12" s="287">
        <v>43.625</v>
      </c>
      <c r="AX12" s="286">
        <v>1</v>
      </c>
      <c r="AY12" s="286">
        <v>12.625</v>
      </c>
      <c r="AZ12" s="286">
        <v>70.5</v>
      </c>
      <c r="BA12" s="286">
        <v>4</v>
      </c>
      <c r="BB12" s="286">
        <v>0</v>
      </c>
      <c r="BC12" s="286">
        <v>952.125</v>
      </c>
      <c r="BD12" s="286">
        <v>2</v>
      </c>
      <c r="BE12" s="286">
        <v>69.5</v>
      </c>
      <c r="BF12" s="288" t="e">
        <v>#DIV/0!</v>
      </c>
      <c r="BG12" s="289">
        <v>103</v>
      </c>
      <c r="BH12" s="290">
        <v>995.25</v>
      </c>
      <c r="BI12" s="291">
        <v>524.5</v>
      </c>
      <c r="BJ12" s="292">
        <v>251.5</v>
      </c>
      <c r="BK12" s="292">
        <v>147.375</v>
      </c>
      <c r="BL12" s="292">
        <v>6.25</v>
      </c>
      <c r="BM12" s="292">
        <v>0</v>
      </c>
      <c r="BN12" s="292">
        <v>0</v>
      </c>
      <c r="BO12" s="293">
        <v>65.625</v>
      </c>
      <c r="BP12" s="294">
        <v>1073.25</v>
      </c>
      <c r="BQ12" s="295">
        <v>40.75</v>
      </c>
      <c r="BR12" s="296">
        <v>126.5</v>
      </c>
      <c r="BS12" s="297">
        <v>65.5</v>
      </c>
      <c r="BT12" s="296">
        <v>0</v>
      </c>
      <c r="BU12" s="296">
        <v>840.5</v>
      </c>
      <c r="BV12" s="298">
        <v>0</v>
      </c>
      <c r="BW12" s="298">
        <v>0</v>
      </c>
      <c r="BX12" s="298">
        <v>55.625</v>
      </c>
      <c r="BY12" s="298">
        <v>366.625</v>
      </c>
      <c r="BZ12" s="298">
        <v>149.875</v>
      </c>
      <c r="CA12" s="299">
        <v>139.375</v>
      </c>
      <c r="CB12" s="300">
        <v>101.75</v>
      </c>
      <c r="CC12" s="301">
        <v>68738.924371465997</v>
      </c>
    </row>
    <row r="13" spans="1:81" ht="15.75" thickBot="1" x14ac:dyDescent="0.3">
      <c r="A13" s="302">
        <v>8</v>
      </c>
      <c r="B13" s="279" t="s">
        <v>367</v>
      </c>
      <c r="C13" s="179" t="s">
        <v>120</v>
      </c>
      <c r="D13" s="280">
        <v>6976.8538712914196</v>
      </c>
      <c r="E13" s="281">
        <v>6812.5078109199003</v>
      </c>
      <c r="F13" s="282">
        <v>3.625</v>
      </c>
      <c r="G13" s="283">
        <v>160.72106037151701</v>
      </c>
      <c r="H13" s="281">
        <v>371.125</v>
      </c>
      <c r="I13" s="282">
        <v>379.625</v>
      </c>
      <c r="J13" s="282">
        <v>416.875</v>
      </c>
      <c r="K13" s="282">
        <v>909.375</v>
      </c>
      <c r="L13" s="282">
        <v>1826.2913625088299</v>
      </c>
      <c r="M13" s="282">
        <v>1695.2074218021901</v>
      </c>
      <c r="N13" s="283">
        <v>1378.3550869804101</v>
      </c>
      <c r="O13" s="284">
        <v>460.25</v>
      </c>
      <c r="P13" s="285">
        <v>1.625</v>
      </c>
      <c r="Q13" s="285">
        <v>1.125</v>
      </c>
      <c r="R13" s="286">
        <v>202.25</v>
      </c>
      <c r="S13" s="286">
        <v>263.125</v>
      </c>
      <c r="T13" s="286">
        <v>523.624882999806</v>
      </c>
      <c r="U13" s="286">
        <v>1199</v>
      </c>
      <c r="V13" s="287">
        <v>233.75</v>
      </c>
      <c r="W13" s="287">
        <v>209.75</v>
      </c>
      <c r="X13" s="287">
        <v>289.625</v>
      </c>
      <c r="Y13" s="287">
        <v>178</v>
      </c>
      <c r="Z13" s="287">
        <v>14.125</v>
      </c>
      <c r="AA13" s="287">
        <v>8</v>
      </c>
      <c r="AB13" s="287">
        <v>0</v>
      </c>
      <c r="AC13" s="287">
        <v>175.625</v>
      </c>
      <c r="AD13" s="287">
        <v>90.125</v>
      </c>
      <c r="AE13" s="286">
        <v>2758.9789882916102</v>
      </c>
      <c r="AF13" s="287">
        <v>696.375</v>
      </c>
      <c r="AG13" s="287">
        <v>18.375</v>
      </c>
      <c r="AH13" s="287">
        <v>575.75</v>
      </c>
      <c r="AI13" s="287">
        <v>80.875</v>
      </c>
      <c r="AJ13" s="287">
        <v>210</v>
      </c>
      <c r="AK13" s="287">
        <v>53.25</v>
      </c>
      <c r="AL13" s="287">
        <v>1124.35398829161</v>
      </c>
      <c r="AM13" s="286">
        <v>16.125</v>
      </c>
      <c r="AN13" s="286">
        <v>239.875</v>
      </c>
      <c r="AO13" s="287">
        <v>95.125</v>
      </c>
      <c r="AP13" s="287">
        <v>0</v>
      </c>
      <c r="AQ13" s="287">
        <v>57.25</v>
      </c>
      <c r="AR13" s="287">
        <v>87.5</v>
      </c>
      <c r="AS13" s="286">
        <v>23.75</v>
      </c>
      <c r="AT13" s="286">
        <v>3.25</v>
      </c>
      <c r="AU13" s="286">
        <v>33.125</v>
      </c>
      <c r="AV13" s="287">
        <v>0</v>
      </c>
      <c r="AW13" s="287">
        <v>33.125</v>
      </c>
      <c r="AX13" s="286">
        <v>3</v>
      </c>
      <c r="AY13" s="286">
        <v>8.25</v>
      </c>
      <c r="AZ13" s="286">
        <v>20.125</v>
      </c>
      <c r="BA13" s="286">
        <v>0.75</v>
      </c>
      <c r="BB13" s="286">
        <v>0.625</v>
      </c>
      <c r="BC13" s="286">
        <v>787.125</v>
      </c>
      <c r="BD13" s="286">
        <v>0</v>
      </c>
      <c r="BE13" s="286">
        <v>2</v>
      </c>
      <c r="BF13" s="288" t="e">
        <v>#DIV/0!</v>
      </c>
      <c r="BG13" s="289">
        <v>134.5</v>
      </c>
      <c r="BH13" s="290">
        <v>1138.75</v>
      </c>
      <c r="BI13" s="291">
        <v>339.5</v>
      </c>
      <c r="BJ13" s="292">
        <v>70.25</v>
      </c>
      <c r="BK13" s="292">
        <v>527.75</v>
      </c>
      <c r="BL13" s="292">
        <v>0</v>
      </c>
      <c r="BM13" s="292">
        <v>0</v>
      </c>
      <c r="BN13" s="292">
        <v>0</v>
      </c>
      <c r="BO13" s="293">
        <v>201.25</v>
      </c>
      <c r="BP13" s="294">
        <v>335.5</v>
      </c>
      <c r="BQ13" s="295">
        <v>36.625</v>
      </c>
      <c r="BR13" s="296">
        <v>0</v>
      </c>
      <c r="BS13" s="297">
        <v>0</v>
      </c>
      <c r="BT13" s="296">
        <v>0</v>
      </c>
      <c r="BU13" s="296">
        <v>298.875</v>
      </c>
      <c r="BV13" s="298">
        <v>9.875</v>
      </c>
      <c r="BW13" s="298">
        <v>0</v>
      </c>
      <c r="BX13" s="298">
        <v>0</v>
      </c>
      <c r="BY13" s="298">
        <v>104.5</v>
      </c>
      <c r="BZ13" s="298">
        <v>0</v>
      </c>
      <c r="CA13" s="299">
        <v>62.375</v>
      </c>
      <c r="CB13" s="300">
        <v>59</v>
      </c>
      <c r="CC13" s="301">
        <v>56835.395610779502</v>
      </c>
    </row>
    <row r="14" spans="1:81" ht="15.75" thickBot="1" x14ac:dyDescent="0.3">
      <c r="A14" s="302">
        <v>9</v>
      </c>
      <c r="B14" s="279" t="s">
        <v>370</v>
      </c>
      <c r="C14" s="179" t="s">
        <v>125</v>
      </c>
      <c r="D14" s="280">
        <v>4500.5</v>
      </c>
      <c r="E14" s="281">
        <v>4405.625</v>
      </c>
      <c r="F14" s="282">
        <v>1</v>
      </c>
      <c r="G14" s="283">
        <v>93.875</v>
      </c>
      <c r="H14" s="281">
        <v>409.375</v>
      </c>
      <c r="I14" s="282">
        <v>297.5</v>
      </c>
      <c r="J14" s="282">
        <v>320.625</v>
      </c>
      <c r="K14" s="282">
        <v>657.125</v>
      </c>
      <c r="L14" s="282">
        <v>1413.75</v>
      </c>
      <c r="M14" s="282">
        <v>706.125</v>
      </c>
      <c r="N14" s="283">
        <v>696</v>
      </c>
      <c r="O14" s="284">
        <v>135.5</v>
      </c>
      <c r="P14" s="285">
        <v>7.625</v>
      </c>
      <c r="Q14" s="285">
        <v>19</v>
      </c>
      <c r="R14" s="286">
        <v>148.5</v>
      </c>
      <c r="S14" s="286">
        <v>155.875</v>
      </c>
      <c r="T14" s="286">
        <v>105.75</v>
      </c>
      <c r="U14" s="286">
        <v>1306</v>
      </c>
      <c r="V14" s="287">
        <v>264.375</v>
      </c>
      <c r="W14" s="287">
        <v>157.25</v>
      </c>
      <c r="X14" s="287">
        <v>262.5</v>
      </c>
      <c r="Y14" s="287">
        <v>220.375</v>
      </c>
      <c r="Z14" s="287">
        <v>0</v>
      </c>
      <c r="AA14" s="287">
        <v>157.25</v>
      </c>
      <c r="AB14" s="287">
        <v>0</v>
      </c>
      <c r="AC14" s="287">
        <v>163.875</v>
      </c>
      <c r="AD14" s="287">
        <v>80.375</v>
      </c>
      <c r="AE14" s="286">
        <v>1295</v>
      </c>
      <c r="AF14" s="287">
        <v>533.5</v>
      </c>
      <c r="AG14" s="287">
        <v>6.125</v>
      </c>
      <c r="AH14" s="287">
        <v>384.875</v>
      </c>
      <c r="AI14" s="287">
        <v>57.75</v>
      </c>
      <c r="AJ14" s="287">
        <v>0</v>
      </c>
      <c r="AK14" s="287">
        <v>66</v>
      </c>
      <c r="AL14" s="287">
        <v>246.75</v>
      </c>
      <c r="AM14" s="286">
        <v>40.875</v>
      </c>
      <c r="AN14" s="286">
        <v>133.625</v>
      </c>
      <c r="AO14" s="287">
        <v>73</v>
      </c>
      <c r="AP14" s="287">
        <v>2.75</v>
      </c>
      <c r="AQ14" s="287">
        <v>49.375</v>
      </c>
      <c r="AR14" s="287">
        <v>8.5</v>
      </c>
      <c r="AS14" s="286">
        <v>63.125</v>
      </c>
      <c r="AT14" s="286">
        <v>61.5</v>
      </c>
      <c r="AU14" s="286">
        <v>72.25</v>
      </c>
      <c r="AV14" s="287">
        <v>31.75</v>
      </c>
      <c r="AW14" s="287">
        <v>40.5</v>
      </c>
      <c r="AX14" s="286">
        <v>4.875</v>
      </c>
      <c r="AY14" s="286">
        <v>15</v>
      </c>
      <c r="AZ14" s="286">
        <v>20.875</v>
      </c>
      <c r="BA14" s="286">
        <v>0</v>
      </c>
      <c r="BB14" s="286">
        <v>4.125</v>
      </c>
      <c r="BC14" s="286">
        <v>593</v>
      </c>
      <c r="BD14" s="286">
        <v>8.75</v>
      </c>
      <c r="BE14" s="286">
        <v>91.75</v>
      </c>
      <c r="BF14" s="288" t="e">
        <v>#DIV/0!</v>
      </c>
      <c r="BG14" s="289">
        <v>123.75</v>
      </c>
      <c r="BH14" s="290">
        <v>676.375</v>
      </c>
      <c r="BI14" s="291">
        <v>112.5</v>
      </c>
      <c r="BJ14" s="292">
        <v>159.625</v>
      </c>
      <c r="BK14" s="292">
        <v>240.5</v>
      </c>
      <c r="BL14" s="292">
        <v>3.5</v>
      </c>
      <c r="BM14" s="292">
        <v>1.75</v>
      </c>
      <c r="BN14" s="292">
        <v>0</v>
      </c>
      <c r="BO14" s="293">
        <v>158.5</v>
      </c>
      <c r="BP14" s="294">
        <v>155.625</v>
      </c>
      <c r="BQ14" s="295">
        <v>14.125</v>
      </c>
      <c r="BR14" s="296">
        <v>53</v>
      </c>
      <c r="BS14" s="297">
        <v>16.75</v>
      </c>
      <c r="BT14" s="296">
        <v>0</v>
      </c>
      <c r="BU14" s="296">
        <v>71.75</v>
      </c>
      <c r="BV14" s="298">
        <v>0</v>
      </c>
      <c r="BW14" s="298">
        <v>0</v>
      </c>
      <c r="BX14" s="298">
        <v>0</v>
      </c>
      <c r="BY14" s="298">
        <v>0</v>
      </c>
      <c r="BZ14" s="298">
        <v>0</v>
      </c>
      <c r="CA14" s="299">
        <v>33.125</v>
      </c>
      <c r="CB14" s="300">
        <v>101.375</v>
      </c>
      <c r="CC14" s="301">
        <v>29159.028531938799</v>
      </c>
    </row>
    <row r="15" spans="1:81" ht="15.75" thickBot="1" x14ac:dyDescent="0.3">
      <c r="A15" s="302">
        <v>10</v>
      </c>
      <c r="B15" s="279" t="s">
        <v>373</v>
      </c>
      <c r="C15" s="179" t="s">
        <v>120</v>
      </c>
      <c r="D15" s="280">
        <v>7766.5373226608099</v>
      </c>
      <c r="E15" s="281">
        <v>7493.6987989298505</v>
      </c>
      <c r="F15" s="282">
        <v>0</v>
      </c>
      <c r="G15" s="283">
        <v>272.83852373094999</v>
      </c>
      <c r="H15" s="281">
        <v>387.375</v>
      </c>
      <c r="I15" s="282">
        <v>379.75</v>
      </c>
      <c r="J15" s="282">
        <v>548</v>
      </c>
      <c r="K15" s="282">
        <v>1048.75</v>
      </c>
      <c r="L15" s="282">
        <v>2081.6940828354</v>
      </c>
      <c r="M15" s="282">
        <v>2034.2305637690599</v>
      </c>
      <c r="N15" s="283">
        <v>1286.73767605634</v>
      </c>
      <c r="O15" s="284">
        <v>593.25</v>
      </c>
      <c r="P15" s="285">
        <v>3</v>
      </c>
      <c r="Q15" s="285">
        <v>23.5</v>
      </c>
      <c r="R15" s="286">
        <v>193.25</v>
      </c>
      <c r="S15" s="286">
        <v>287.125</v>
      </c>
      <c r="T15" s="286">
        <v>542.70366197372903</v>
      </c>
      <c r="U15" s="286">
        <v>1750.375</v>
      </c>
      <c r="V15" s="287">
        <v>546.125</v>
      </c>
      <c r="W15" s="287">
        <v>325.75</v>
      </c>
      <c r="X15" s="287">
        <v>127.875</v>
      </c>
      <c r="Y15" s="287">
        <v>294.125</v>
      </c>
      <c r="Z15" s="287">
        <v>15.625</v>
      </c>
      <c r="AA15" s="287">
        <v>14.25</v>
      </c>
      <c r="AB15" s="287">
        <v>23</v>
      </c>
      <c r="AC15" s="287">
        <v>249.625</v>
      </c>
      <c r="AD15" s="287">
        <v>154</v>
      </c>
      <c r="AE15" s="286">
        <v>2826.7086606870698</v>
      </c>
      <c r="AF15" s="287">
        <v>900.125</v>
      </c>
      <c r="AG15" s="287">
        <v>39</v>
      </c>
      <c r="AH15" s="287">
        <v>1012.625</v>
      </c>
      <c r="AI15" s="287">
        <v>52.5</v>
      </c>
      <c r="AJ15" s="287">
        <v>193.625</v>
      </c>
      <c r="AK15" s="287">
        <v>84.75</v>
      </c>
      <c r="AL15" s="287">
        <v>544.08366068707403</v>
      </c>
      <c r="AM15" s="286">
        <v>100.125</v>
      </c>
      <c r="AN15" s="286">
        <v>98.625</v>
      </c>
      <c r="AO15" s="287">
        <v>59.125</v>
      </c>
      <c r="AP15" s="287">
        <v>1</v>
      </c>
      <c r="AQ15" s="287">
        <v>15.25</v>
      </c>
      <c r="AR15" s="287">
        <v>23.25</v>
      </c>
      <c r="AS15" s="286">
        <v>33.875</v>
      </c>
      <c r="AT15" s="286">
        <v>49.125</v>
      </c>
      <c r="AU15" s="286">
        <v>18</v>
      </c>
      <c r="AV15" s="287">
        <v>0.125</v>
      </c>
      <c r="AW15" s="287">
        <v>17.875</v>
      </c>
      <c r="AX15" s="286">
        <v>13.375</v>
      </c>
      <c r="AY15" s="286">
        <v>95.125</v>
      </c>
      <c r="AZ15" s="286">
        <v>55.875</v>
      </c>
      <c r="BA15" s="286">
        <v>2</v>
      </c>
      <c r="BB15" s="286">
        <v>1</v>
      </c>
      <c r="BC15" s="286">
        <v>621.875</v>
      </c>
      <c r="BD15" s="286">
        <v>3.375</v>
      </c>
      <c r="BE15" s="286">
        <v>28.5</v>
      </c>
      <c r="BF15" s="288" t="e">
        <v>#DIV/0!</v>
      </c>
      <c r="BG15" s="289">
        <v>209.75</v>
      </c>
      <c r="BH15" s="290">
        <v>1675.125</v>
      </c>
      <c r="BI15" s="291">
        <v>875.75</v>
      </c>
      <c r="BJ15" s="292">
        <v>311.5</v>
      </c>
      <c r="BK15" s="292">
        <v>394.375</v>
      </c>
      <c r="BL15" s="292">
        <v>0</v>
      </c>
      <c r="BM15" s="292">
        <v>1</v>
      </c>
      <c r="BN15" s="292">
        <v>0</v>
      </c>
      <c r="BO15" s="293">
        <v>92.5</v>
      </c>
      <c r="BP15" s="294">
        <v>1027.375</v>
      </c>
      <c r="BQ15" s="295">
        <v>48.625</v>
      </c>
      <c r="BR15" s="296">
        <v>146.5</v>
      </c>
      <c r="BS15" s="297">
        <v>126.5</v>
      </c>
      <c r="BT15" s="296">
        <v>444.75</v>
      </c>
      <c r="BU15" s="296">
        <v>261</v>
      </c>
      <c r="BV15" s="298">
        <v>33.5</v>
      </c>
      <c r="BW15" s="298">
        <v>0</v>
      </c>
      <c r="BX15" s="298">
        <v>0</v>
      </c>
      <c r="BY15" s="298">
        <v>0</v>
      </c>
      <c r="BZ15" s="298">
        <v>0</v>
      </c>
      <c r="CA15" s="299">
        <v>112.125</v>
      </c>
      <c r="CB15" s="300">
        <v>232.375</v>
      </c>
      <c r="CC15" s="301">
        <v>85417.060308128595</v>
      </c>
    </row>
    <row r="16" spans="1:81" ht="15.75" thickBot="1" x14ac:dyDescent="0.3">
      <c r="A16" s="302">
        <v>11</v>
      </c>
      <c r="B16" s="279" t="s">
        <v>374</v>
      </c>
      <c r="C16" s="179" t="s">
        <v>125</v>
      </c>
      <c r="D16" s="280">
        <v>9382.7566016091405</v>
      </c>
      <c r="E16" s="281">
        <v>9380.7566016091405</v>
      </c>
      <c r="F16" s="282">
        <v>2</v>
      </c>
      <c r="G16" s="283">
        <v>0</v>
      </c>
      <c r="H16" s="281">
        <v>627</v>
      </c>
      <c r="I16" s="282">
        <v>575.625</v>
      </c>
      <c r="J16" s="282">
        <v>651.625</v>
      </c>
      <c r="K16" s="282">
        <v>887.5</v>
      </c>
      <c r="L16" s="282">
        <v>2923.0041985748198</v>
      </c>
      <c r="M16" s="282">
        <v>2460.6606177757899</v>
      </c>
      <c r="N16" s="283">
        <v>1257.3417852585301</v>
      </c>
      <c r="O16" s="284">
        <v>608.25</v>
      </c>
      <c r="P16" s="285">
        <v>15.875</v>
      </c>
      <c r="Q16" s="285">
        <v>19.125</v>
      </c>
      <c r="R16" s="286">
        <v>1063</v>
      </c>
      <c r="S16" s="286">
        <v>442.375</v>
      </c>
      <c r="T16" s="286">
        <v>502.83985512885101</v>
      </c>
      <c r="U16" s="286">
        <v>2127.875</v>
      </c>
      <c r="V16" s="287">
        <v>260.5</v>
      </c>
      <c r="W16" s="287">
        <v>253</v>
      </c>
      <c r="X16" s="287">
        <v>233.5</v>
      </c>
      <c r="Y16" s="287">
        <v>629.75</v>
      </c>
      <c r="Z16" s="287">
        <v>13.625</v>
      </c>
      <c r="AA16" s="287">
        <v>221.875</v>
      </c>
      <c r="AB16" s="287">
        <v>0</v>
      </c>
      <c r="AC16" s="287">
        <v>336.625</v>
      </c>
      <c r="AD16" s="287">
        <v>179</v>
      </c>
      <c r="AE16" s="286">
        <v>2868.7917464802899</v>
      </c>
      <c r="AF16" s="287">
        <v>468.125</v>
      </c>
      <c r="AG16" s="287">
        <v>39.625</v>
      </c>
      <c r="AH16" s="287">
        <v>1251.875</v>
      </c>
      <c r="AI16" s="287">
        <v>55.375</v>
      </c>
      <c r="AJ16" s="287">
        <v>245.875</v>
      </c>
      <c r="AK16" s="287">
        <v>47.125</v>
      </c>
      <c r="AL16" s="287">
        <v>760.79174648028902</v>
      </c>
      <c r="AM16" s="286">
        <v>69.875</v>
      </c>
      <c r="AN16" s="286">
        <v>234.875</v>
      </c>
      <c r="AO16" s="287">
        <v>135</v>
      </c>
      <c r="AP16" s="287">
        <v>4.25</v>
      </c>
      <c r="AQ16" s="287">
        <v>59.375</v>
      </c>
      <c r="AR16" s="287">
        <v>36.25</v>
      </c>
      <c r="AS16" s="286">
        <v>128.375</v>
      </c>
      <c r="AT16" s="286">
        <v>29.75</v>
      </c>
      <c r="AU16" s="286">
        <v>25.75</v>
      </c>
      <c r="AV16" s="287">
        <v>3.25</v>
      </c>
      <c r="AW16" s="287">
        <v>22.5</v>
      </c>
      <c r="AX16" s="286">
        <v>7.375</v>
      </c>
      <c r="AY16" s="286">
        <v>36.5</v>
      </c>
      <c r="AZ16" s="286">
        <v>43.125</v>
      </c>
      <c r="BA16" s="286">
        <v>2</v>
      </c>
      <c r="BB16" s="286">
        <v>5.375</v>
      </c>
      <c r="BC16" s="286">
        <v>919.25</v>
      </c>
      <c r="BD16" s="286">
        <v>0</v>
      </c>
      <c r="BE16" s="286">
        <v>7.375</v>
      </c>
      <c r="BF16" s="288" t="e">
        <v>#DIV/0!</v>
      </c>
      <c r="BG16" s="289">
        <v>46.25</v>
      </c>
      <c r="BH16" s="290">
        <v>2847.3580226455301</v>
      </c>
      <c r="BI16" s="291">
        <v>1750.5</v>
      </c>
      <c r="BJ16" s="292">
        <v>91.625</v>
      </c>
      <c r="BK16" s="292">
        <v>698.25</v>
      </c>
      <c r="BL16" s="292">
        <v>6.125</v>
      </c>
      <c r="BM16" s="292">
        <v>57.125</v>
      </c>
      <c r="BN16" s="292">
        <v>25.625</v>
      </c>
      <c r="BO16" s="293">
        <v>218.10802264553001</v>
      </c>
      <c r="BP16" s="294">
        <v>835.625</v>
      </c>
      <c r="BQ16" s="295">
        <v>51.5</v>
      </c>
      <c r="BR16" s="296">
        <v>198.5</v>
      </c>
      <c r="BS16" s="297">
        <v>73.75</v>
      </c>
      <c r="BT16" s="296">
        <v>208.25</v>
      </c>
      <c r="BU16" s="296">
        <v>303.625</v>
      </c>
      <c r="BV16" s="298">
        <v>0</v>
      </c>
      <c r="BW16" s="298">
        <v>0</v>
      </c>
      <c r="BX16" s="298">
        <v>0</v>
      </c>
      <c r="BY16" s="298">
        <v>23.625</v>
      </c>
      <c r="BZ16" s="298">
        <v>0</v>
      </c>
      <c r="CA16" s="299">
        <v>169.875</v>
      </c>
      <c r="CB16" s="300">
        <v>134.875</v>
      </c>
      <c r="CC16" s="301">
        <v>75664.326041719411</v>
      </c>
    </row>
    <row r="17" spans="1:81" ht="15.75" thickBot="1" x14ac:dyDescent="0.3">
      <c r="A17" s="302">
        <v>12</v>
      </c>
      <c r="B17" s="279" t="s">
        <v>377</v>
      </c>
      <c r="C17" s="179" t="s">
        <v>125</v>
      </c>
      <c r="D17" s="280">
        <v>12441.48920251892</v>
      </c>
      <c r="E17" s="281">
        <v>12096.960035852249</v>
      </c>
      <c r="F17" s="282">
        <v>30.25</v>
      </c>
      <c r="G17" s="283">
        <v>314.27916666666698</v>
      </c>
      <c r="H17" s="281">
        <v>607</v>
      </c>
      <c r="I17" s="282">
        <v>582.75</v>
      </c>
      <c r="J17" s="282">
        <v>703.78797591297598</v>
      </c>
      <c r="K17" s="282">
        <v>1547.309782608696</v>
      </c>
      <c r="L17" s="282">
        <v>3277.2281787777401</v>
      </c>
      <c r="M17" s="282">
        <v>3872.0418312431002</v>
      </c>
      <c r="N17" s="283">
        <v>1851.3714339764099</v>
      </c>
      <c r="O17" s="284">
        <v>821</v>
      </c>
      <c r="P17" s="285">
        <v>7.625</v>
      </c>
      <c r="Q17" s="285">
        <v>6</v>
      </c>
      <c r="R17" s="286">
        <v>1447.625</v>
      </c>
      <c r="S17" s="286">
        <v>259.625</v>
      </c>
      <c r="T17" s="286">
        <v>452.24791666666698</v>
      </c>
      <c r="U17" s="286">
        <v>3239.125</v>
      </c>
      <c r="V17" s="287">
        <v>1244.375</v>
      </c>
      <c r="W17" s="287">
        <v>453.5</v>
      </c>
      <c r="X17" s="287">
        <v>363.375</v>
      </c>
      <c r="Y17" s="287">
        <v>457.625</v>
      </c>
      <c r="Z17" s="287">
        <v>0</v>
      </c>
      <c r="AA17" s="287">
        <v>359.375</v>
      </c>
      <c r="AB17" s="287">
        <v>60.375</v>
      </c>
      <c r="AC17" s="287">
        <v>214.375</v>
      </c>
      <c r="AD17" s="287">
        <v>86.125</v>
      </c>
      <c r="AE17" s="286">
        <v>4148.4912858522503</v>
      </c>
      <c r="AF17" s="287">
        <v>2559.125</v>
      </c>
      <c r="AG17" s="287">
        <v>100.25</v>
      </c>
      <c r="AH17" s="287">
        <v>668.75</v>
      </c>
      <c r="AI17" s="287">
        <v>105.125</v>
      </c>
      <c r="AJ17" s="287">
        <v>142</v>
      </c>
      <c r="AK17" s="287">
        <v>10.25</v>
      </c>
      <c r="AL17" s="287">
        <v>562.99128585225299</v>
      </c>
      <c r="AM17" s="286">
        <v>81.375</v>
      </c>
      <c r="AN17" s="286">
        <v>133.375</v>
      </c>
      <c r="AO17" s="287">
        <v>80.5</v>
      </c>
      <c r="AP17" s="287">
        <v>3.125</v>
      </c>
      <c r="AQ17" s="287">
        <v>17.375</v>
      </c>
      <c r="AR17" s="287">
        <v>32.375</v>
      </c>
      <c r="AS17" s="286">
        <v>236</v>
      </c>
      <c r="AT17" s="286">
        <v>19</v>
      </c>
      <c r="AU17" s="286">
        <v>49.375</v>
      </c>
      <c r="AV17" s="287">
        <v>14.75</v>
      </c>
      <c r="AW17" s="287">
        <v>34.625</v>
      </c>
      <c r="AX17" s="286">
        <v>91.5</v>
      </c>
      <c r="AY17" s="286">
        <v>12.875</v>
      </c>
      <c r="AZ17" s="286">
        <v>99.75</v>
      </c>
      <c r="BA17" s="286">
        <v>0</v>
      </c>
      <c r="BB17" s="286">
        <v>0</v>
      </c>
      <c r="BC17" s="286">
        <v>784.875</v>
      </c>
      <c r="BD17" s="286">
        <v>3.75</v>
      </c>
      <c r="BE17" s="286">
        <v>185</v>
      </c>
      <c r="BF17" s="288" t="e">
        <v>#DIV/0!</v>
      </c>
      <c r="BG17" s="289">
        <v>232.5</v>
      </c>
      <c r="BH17" s="290">
        <v>1920</v>
      </c>
      <c r="BI17" s="291">
        <v>865.75</v>
      </c>
      <c r="BJ17" s="292">
        <v>13.25</v>
      </c>
      <c r="BK17" s="292">
        <v>848.5</v>
      </c>
      <c r="BL17" s="292">
        <v>12.875</v>
      </c>
      <c r="BM17" s="292">
        <v>20</v>
      </c>
      <c r="BN17" s="292">
        <v>40.75</v>
      </c>
      <c r="BO17" s="293">
        <v>118.875</v>
      </c>
      <c r="BP17" s="294">
        <v>1126.5</v>
      </c>
      <c r="BQ17" s="295">
        <v>27.375</v>
      </c>
      <c r="BR17" s="296">
        <v>196.25</v>
      </c>
      <c r="BS17" s="297">
        <v>234.5</v>
      </c>
      <c r="BT17" s="296">
        <v>0</v>
      </c>
      <c r="BU17" s="296">
        <v>668.375</v>
      </c>
      <c r="BV17" s="298">
        <v>0</v>
      </c>
      <c r="BW17" s="298">
        <v>0</v>
      </c>
      <c r="BX17" s="298">
        <v>0</v>
      </c>
      <c r="BY17" s="298">
        <v>90.625</v>
      </c>
      <c r="BZ17" s="298">
        <v>0</v>
      </c>
      <c r="CA17" s="299">
        <v>273.875</v>
      </c>
      <c r="CB17" s="300">
        <v>1.125</v>
      </c>
      <c r="CC17" s="301">
        <v>69505.184361341599</v>
      </c>
    </row>
    <row r="18" spans="1:81" ht="15.75" thickBot="1" x14ac:dyDescent="0.3">
      <c r="A18" s="302">
        <v>13</v>
      </c>
      <c r="B18" s="279" t="s">
        <v>379</v>
      </c>
      <c r="C18" s="179" t="s">
        <v>127</v>
      </c>
      <c r="D18" s="280">
        <v>61476.404999972503</v>
      </c>
      <c r="E18" s="281">
        <v>61314.011440723101</v>
      </c>
      <c r="F18" s="282">
        <v>162.393559249416</v>
      </c>
      <c r="G18" s="283">
        <v>0</v>
      </c>
      <c r="H18" s="281">
        <v>3897.625</v>
      </c>
      <c r="I18" s="282">
        <v>3003.375</v>
      </c>
      <c r="J18" s="282">
        <v>4113.9737859966099</v>
      </c>
      <c r="K18" s="282">
        <v>7182.4147747478301</v>
      </c>
      <c r="L18" s="282">
        <v>14297.4946821084</v>
      </c>
      <c r="M18" s="282">
        <v>11552.724298950799</v>
      </c>
      <c r="N18" s="283">
        <v>17428.797458168901</v>
      </c>
      <c r="O18" s="284">
        <v>8125</v>
      </c>
      <c r="P18" s="285">
        <v>129.875</v>
      </c>
      <c r="Q18" s="285">
        <v>490</v>
      </c>
      <c r="R18" s="286">
        <v>4755.875</v>
      </c>
      <c r="S18" s="286">
        <v>2919.125</v>
      </c>
      <c r="T18" s="286">
        <v>1175.9743915428301</v>
      </c>
      <c r="U18" s="286">
        <v>9119.75</v>
      </c>
      <c r="V18" s="287">
        <v>1015.75</v>
      </c>
      <c r="W18" s="287">
        <v>2153.25</v>
      </c>
      <c r="X18" s="287">
        <v>757.5</v>
      </c>
      <c r="Y18" s="287">
        <v>1516.375</v>
      </c>
      <c r="Z18" s="287">
        <v>0</v>
      </c>
      <c r="AA18" s="287">
        <v>793.625</v>
      </c>
      <c r="AB18" s="287">
        <v>312</v>
      </c>
      <c r="AC18" s="287">
        <v>1334.375</v>
      </c>
      <c r="AD18" s="287">
        <v>1236.875</v>
      </c>
      <c r="AE18" s="286">
        <v>19421.805608429699</v>
      </c>
      <c r="AF18" s="287">
        <v>7064.6666666666697</v>
      </c>
      <c r="AG18" s="287">
        <v>212.25</v>
      </c>
      <c r="AH18" s="287">
        <v>3169.875</v>
      </c>
      <c r="AI18" s="287">
        <v>2001.375</v>
      </c>
      <c r="AJ18" s="287">
        <v>386.125</v>
      </c>
      <c r="AK18" s="287">
        <v>378.625</v>
      </c>
      <c r="AL18" s="287">
        <v>6208.8889417630098</v>
      </c>
      <c r="AM18" s="286">
        <v>1002.25</v>
      </c>
      <c r="AN18" s="286">
        <v>3127.375</v>
      </c>
      <c r="AO18" s="287">
        <v>2093.875</v>
      </c>
      <c r="AP18" s="287">
        <v>100.75</v>
      </c>
      <c r="AQ18" s="287">
        <v>524.125</v>
      </c>
      <c r="AR18" s="287">
        <v>408.625</v>
      </c>
      <c r="AS18" s="286">
        <v>395.625</v>
      </c>
      <c r="AT18" s="286">
        <v>78</v>
      </c>
      <c r="AU18" s="286">
        <v>106.25</v>
      </c>
      <c r="AV18" s="287">
        <v>23.5</v>
      </c>
      <c r="AW18" s="287">
        <v>82.75</v>
      </c>
      <c r="AX18" s="286">
        <v>242.625</v>
      </c>
      <c r="AY18" s="286">
        <v>355.375</v>
      </c>
      <c r="AZ18" s="286">
        <v>286.75</v>
      </c>
      <c r="BA18" s="286">
        <v>9</v>
      </c>
      <c r="BB18" s="286">
        <v>1.125</v>
      </c>
      <c r="BC18" s="286">
        <v>8207.625</v>
      </c>
      <c r="BD18" s="286">
        <v>158.875</v>
      </c>
      <c r="BE18" s="286">
        <v>131.625</v>
      </c>
      <c r="BF18" s="288" t="e">
        <v>#DIV/0!</v>
      </c>
      <c r="BG18" s="289">
        <v>33</v>
      </c>
      <c r="BH18" s="290">
        <v>6805.5</v>
      </c>
      <c r="BI18" s="291">
        <v>456.75</v>
      </c>
      <c r="BJ18" s="292">
        <v>793.125</v>
      </c>
      <c r="BK18" s="292">
        <v>4991.625</v>
      </c>
      <c r="BL18" s="292">
        <v>24.125</v>
      </c>
      <c r="BM18" s="292">
        <v>44.75</v>
      </c>
      <c r="BN18" s="292">
        <v>5.875</v>
      </c>
      <c r="BO18" s="293">
        <v>489.25</v>
      </c>
      <c r="BP18" s="294">
        <v>4141</v>
      </c>
      <c r="BQ18" s="295">
        <v>1298</v>
      </c>
      <c r="BR18" s="296">
        <v>301.5</v>
      </c>
      <c r="BS18" s="297">
        <v>319.5</v>
      </c>
      <c r="BT18" s="296">
        <v>55.25</v>
      </c>
      <c r="BU18" s="296">
        <v>2166.75</v>
      </c>
      <c r="BV18" s="298">
        <v>78.25</v>
      </c>
      <c r="BW18" s="298">
        <v>7.75</v>
      </c>
      <c r="BX18" s="298">
        <v>0</v>
      </c>
      <c r="BY18" s="298">
        <v>204.125</v>
      </c>
      <c r="BZ18" s="298">
        <v>13.5</v>
      </c>
      <c r="CA18" s="299">
        <v>1102.375</v>
      </c>
      <c r="CB18" s="300">
        <v>1806</v>
      </c>
      <c r="CC18" s="301">
        <v>602209.24518948502</v>
      </c>
    </row>
    <row r="19" spans="1:81" ht="15.75" thickBot="1" x14ac:dyDescent="0.3">
      <c r="A19" s="302">
        <v>14</v>
      </c>
      <c r="B19" s="279" t="s">
        <v>381</v>
      </c>
      <c r="C19" s="179" t="s">
        <v>123</v>
      </c>
      <c r="D19" s="280">
        <v>20992.113844105301</v>
      </c>
      <c r="E19" s="281">
        <v>20930.363844105301</v>
      </c>
      <c r="F19" s="282">
        <v>0</v>
      </c>
      <c r="G19" s="283">
        <v>61.75</v>
      </c>
      <c r="H19" s="281">
        <v>1104.375</v>
      </c>
      <c r="I19" s="282">
        <v>1147.1392857142901</v>
      </c>
      <c r="J19" s="282">
        <v>1335.25</v>
      </c>
      <c r="K19" s="282">
        <v>2607.1611403893999</v>
      </c>
      <c r="L19" s="282">
        <v>5102.0599900022498</v>
      </c>
      <c r="M19" s="282">
        <v>4582.9330940274504</v>
      </c>
      <c r="N19" s="283">
        <v>5113.1953339718902</v>
      </c>
      <c r="O19" s="284">
        <v>2693.75</v>
      </c>
      <c r="P19" s="285">
        <v>36.875</v>
      </c>
      <c r="Q19" s="285">
        <v>86.5</v>
      </c>
      <c r="R19" s="286">
        <v>820.875</v>
      </c>
      <c r="S19" s="286">
        <v>1084.875</v>
      </c>
      <c r="T19" s="286">
        <v>416.89835164835199</v>
      </c>
      <c r="U19" s="286">
        <v>3083.875</v>
      </c>
      <c r="V19" s="287">
        <v>438.25</v>
      </c>
      <c r="W19" s="287">
        <v>949</v>
      </c>
      <c r="X19" s="287">
        <v>374.5</v>
      </c>
      <c r="Y19" s="287">
        <v>383.875</v>
      </c>
      <c r="Z19" s="287">
        <v>13.875</v>
      </c>
      <c r="AA19" s="287">
        <v>69</v>
      </c>
      <c r="AB19" s="287">
        <v>49.75</v>
      </c>
      <c r="AC19" s="287">
        <v>455.75</v>
      </c>
      <c r="AD19" s="287">
        <v>349.875</v>
      </c>
      <c r="AE19" s="286">
        <v>7292.5904924569304</v>
      </c>
      <c r="AF19" s="287">
        <v>2076.125</v>
      </c>
      <c r="AG19" s="287">
        <v>188</v>
      </c>
      <c r="AH19" s="287">
        <v>2067.625</v>
      </c>
      <c r="AI19" s="287">
        <v>263.125</v>
      </c>
      <c r="AJ19" s="287">
        <v>453.75</v>
      </c>
      <c r="AK19" s="287">
        <v>80.5</v>
      </c>
      <c r="AL19" s="287">
        <v>2163.46549245693</v>
      </c>
      <c r="AM19" s="286">
        <v>256.125</v>
      </c>
      <c r="AN19" s="286">
        <v>691.75</v>
      </c>
      <c r="AO19" s="287">
        <v>357.75</v>
      </c>
      <c r="AP19" s="287">
        <v>8.625</v>
      </c>
      <c r="AQ19" s="287">
        <v>228.25</v>
      </c>
      <c r="AR19" s="287">
        <v>97.125</v>
      </c>
      <c r="AS19" s="286">
        <v>372.125</v>
      </c>
      <c r="AT19" s="286">
        <v>25.875</v>
      </c>
      <c r="AU19" s="286">
        <v>111.5</v>
      </c>
      <c r="AV19" s="287">
        <v>32.125</v>
      </c>
      <c r="AW19" s="287">
        <v>79.375</v>
      </c>
      <c r="AX19" s="286">
        <v>156.5</v>
      </c>
      <c r="AY19" s="286">
        <v>52.375</v>
      </c>
      <c r="AZ19" s="286">
        <v>237</v>
      </c>
      <c r="BA19" s="286">
        <v>2.625</v>
      </c>
      <c r="BB19" s="286">
        <v>2</v>
      </c>
      <c r="BC19" s="286">
        <v>2199.375</v>
      </c>
      <c r="BD19" s="286">
        <v>64.875</v>
      </c>
      <c r="BE19" s="286">
        <v>87.5</v>
      </c>
      <c r="BF19" s="288" t="e">
        <v>#DIV/0!</v>
      </c>
      <c r="BG19" s="289">
        <v>577</v>
      </c>
      <c r="BH19" s="290">
        <v>4857.625</v>
      </c>
      <c r="BI19" s="291">
        <v>1252.25</v>
      </c>
      <c r="BJ19" s="292">
        <v>309.125</v>
      </c>
      <c r="BK19" s="292">
        <v>2210.5</v>
      </c>
      <c r="BL19" s="292">
        <v>33.75</v>
      </c>
      <c r="BM19" s="292">
        <v>14.375</v>
      </c>
      <c r="BN19" s="292">
        <v>277.875</v>
      </c>
      <c r="BO19" s="293">
        <v>759.75</v>
      </c>
      <c r="BP19" s="294">
        <v>1875.5</v>
      </c>
      <c r="BQ19" s="295">
        <v>137.875</v>
      </c>
      <c r="BR19" s="296">
        <v>239.25</v>
      </c>
      <c r="BS19" s="297">
        <v>236.75</v>
      </c>
      <c r="BT19" s="296">
        <v>0</v>
      </c>
      <c r="BU19" s="296">
        <v>1261.625</v>
      </c>
      <c r="BV19" s="298">
        <v>0</v>
      </c>
      <c r="BW19" s="298">
        <v>62.75</v>
      </c>
      <c r="BX19" s="298">
        <v>68.75</v>
      </c>
      <c r="BY19" s="298">
        <v>341</v>
      </c>
      <c r="BZ19" s="298">
        <v>0</v>
      </c>
      <c r="CA19" s="299">
        <v>367.125</v>
      </c>
      <c r="CB19" s="300">
        <v>1001.5</v>
      </c>
      <c r="CC19" s="301">
        <v>185909.601063073</v>
      </c>
    </row>
    <row r="20" spans="1:81" ht="15.75" thickBot="1" x14ac:dyDescent="0.3">
      <c r="A20" s="302">
        <v>15</v>
      </c>
      <c r="B20" s="279" t="s">
        <v>384</v>
      </c>
      <c r="C20" s="179" t="s">
        <v>55</v>
      </c>
      <c r="D20" s="280">
        <v>5589.7215735665304</v>
      </c>
      <c r="E20" s="281">
        <v>5501.9931125192797</v>
      </c>
      <c r="F20" s="282">
        <v>1.25</v>
      </c>
      <c r="G20" s="283">
        <v>86.4784610472542</v>
      </c>
      <c r="H20" s="281">
        <v>241.125</v>
      </c>
      <c r="I20" s="282">
        <v>292.5</v>
      </c>
      <c r="J20" s="282">
        <v>332.625</v>
      </c>
      <c r="K20" s="282">
        <v>782.19708994709003</v>
      </c>
      <c r="L20" s="282">
        <v>1869.6285861030001</v>
      </c>
      <c r="M20" s="282">
        <v>1382.9990377581701</v>
      </c>
      <c r="N20" s="283">
        <v>688.64685975827797</v>
      </c>
      <c r="O20" s="284">
        <v>348.25</v>
      </c>
      <c r="P20" s="285">
        <v>1.5</v>
      </c>
      <c r="Q20" s="285">
        <v>52.375</v>
      </c>
      <c r="R20" s="286">
        <v>83.75</v>
      </c>
      <c r="S20" s="286">
        <v>166.5</v>
      </c>
      <c r="T20" s="286">
        <v>88.7284610472542</v>
      </c>
      <c r="U20" s="286">
        <v>1815.125</v>
      </c>
      <c r="V20" s="287">
        <v>566.25</v>
      </c>
      <c r="W20" s="287">
        <v>145.625</v>
      </c>
      <c r="X20" s="287">
        <v>349.125</v>
      </c>
      <c r="Y20" s="287">
        <v>341.875</v>
      </c>
      <c r="Z20" s="287">
        <v>9.125</v>
      </c>
      <c r="AA20" s="287">
        <v>148.125</v>
      </c>
      <c r="AB20" s="287">
        <v>29.375</v>
      </c>
      <c r="AC20" s="287">
        <v>58.25</v>
      </c>
      <c r="AD20" s="287">
        <v>167.375</v>
      </c>
      <c r="AE20" s="286">
        <v>2147.9931125192802</v>
      </c>
      <c r="AF20" s="287">
        <v>541.875</v>
      </c>
      <c r="AG20" s="287">
        <v>18.25</v>
      </c>
      <c r="AH20" s="287">
        <v>364.375</v>
      </c>
      <c r="AI20" s="287">
        <v>44</v>
      </c>
      <c r="AJ20" s="287">
        <v>23</v>
      </c>
      <c r="AK20" s="287">
        <v>53</v>
      </c>
      <c r="AL20" s="287">
        <v>1103.49311251928</v>
      </c>
      <c r="AM20" s="286">
        <v>42.75</v>
      </c>
      <c r="AN20" s="286">
        <v>37.5</v>
      </c>
      <c r="AO20" s="287">
        <v>31.375</v>
      </c>
      <c r="AP20" s="287">
        <v>0</v>
      </c>
      <c r="AQ20" s="287">
        <v>3.875</v>
      </c>
      <c r="AR20" s="287">
        <v>2.25</v>
      </c>
      <c r="AS20" s="286">
        <v>89.625</v>
      </c>
      <c r="AT20" s="286">
        <v>7.375</v>
      </c>
      <c r="AU20" s="286">
        <v>28.75</v>
      </c>
      <c r="AV20" s="287">
        <v>0.625</v>
      </c>
      <c r="AW20" s="287">
        <v>28.125</v>
      </c>
      <c r="AX20" s="286">
        <v>7</v>
      </c>
      <c r="AY20" s="286">
        <v>66</v>
      </c>
      <c r="AZ20" s="286">
        <v>22.125</v>
      </c>
      <c r="BA20" s="286">
        <v>1</v>
      </c>
      <c r="BB20" s="286">
        <v>0</v>
      </c>
      <c r="BC20" s="286">
        <v>325.875</v>
      </c>
      <c r="BD20" s="286">
        <v>1</v>
      </c>
      <c r="BE20" s="286">
        <v>54.25</v>
      </c>
      <c r="BF20" s="288" t="e">
        <v>#DIV/0!</v>
      </c>
      <c r="BG20" s="289">
        <v>134</v>
      </c>
      <c r="BH20" s="290">
        <v>947.625</v>
      </c>
      <c r="BI20" s="291">
        <v>375.25</v>
      </c>
      <c r="BJ20" s="292">
        <v>43.875</v>
      </c>
      <c r="BK20" s="292">
        <v>515.125</v>
      </c>
      <c r="BL20" s="292">
        <v>0</v>
      </c>
      <c r="BM20" s="292">
        <v>2</v>
      </c>
      <c r="BN20" s="292">
        <v>0</v>
      </c>
      <c r="BO20" s="293">
        <v>11.375</v>
      </c>
      <c r="BP20" s="294">
        <v>370</v>
      </c>
      <c r="BQ20" s="295">
        <v>14.125</v>
      </c>
      <c r="BR20" s="296">
        <v>156.5</v>
      </c>
      <c r="BS20" s="297">
        <v>102</v>
      </c>
      <c r="BT20" s="296">
        <v>0</v>
      </c>
      <c r="BU20" s="296">
        <v>97.375</v>
      </c>
      <c r="BV20" s="298">
        <v>0</v>
      </c>
      <c r="BW20" s="298">
        <v>0</v>
      </c>
      <c r="BX20" s="298">
        <v>0</v>
      </c>
      <c r="BY20" s="298">
        <v>0</v>
      </c>
      <c r="BZ20" s="298">
        <v>0</v>
      </c>
      <c r="CA20" s="299">
        <v>68.625</v>
      </c>
      <c r="CB20" s="300">
        <v>51.625</v>
      </c>
      <c r="CC20" s="301">
        <v>31639.719240665399</v>
      </c>
    </row>
    <row r="21" spans="1:81" ht="15.75" thickBot="1" x14ac:dyDescent="0.3">
      <c r="A21" s="302">
        <v>16</v>
      </c>
      <c r="B21" s="279" t="s">
        <v>386</v>
      </c>
      <c r="C21" s="179" t="s">
        <v>124</v>
      </c>
      <c r="D21" s="280">
        <v>9132.7505848436595</v>
      </c>
      <c r="E21" s="281">
        <v>9027.2505848436595</v>
      </c>
      <c r="F21" s="282">
        <v>33</v>
      </c>
      <c r="G21" s="283">
        <v>72.5</v>
      </c>
      <c r="H21" s="281">
        <v>438</v>
      </c>
      <c r="I21" s="282">
        <v>477.125</v>
      </c>
      <c r="J21" s="282">
        <v>487.125</v>
      </c>
      <c r="K21" s="282">
        <v>1247.625</v>
      </c>
      <c r="L21" s="282">
        <v>3562.4461234901901</v>
      </c>
      <c r="M21" s="282">
        <v>1875.1165619369599</v>
      </c>
      <c r="N21" s="283">
        <v>1045.3128994165049</v>
      </c>
      <c r="O21" s="284">
        <v>645.5</v>
      </c>
      <c r="P21" s="285">
        <v>20.75</v>
      </c>
      <c r="Q21" s="285">
        <v>10.5</v>
      </c>
      <c r="R21" s="286">
        <v>324.625</v>
      </c>
      <c r="S21" s="286">
        <v>390.25</v>
      </c>
      <c r="T21" s="286">
        <v>453.04585649194001</v>
      </c>
      <c r="U21" s="286">
        <v>1558.25</v>
      </c>
      <c r="V21" s="287">
        <v>448.75</v>
      </c>
      <c r="W21" s="287">
        <v>351.75</v>
      </c>
      <c r="X21" s="287">
        <v>23.875</v>
      </c>
      <c r="Y21" s="287">
        <v>464.5</v>
      </c>
      <c r="Z21" s="287">
        <v>0</v>
      </c>
      <c r="AA21" s="287">
        <v>67.625</v>
      </c>
      <c r="AB21" s="287">
        <v>0</v>
      </c>
      <c r="AC21" s="287">
        <v>148.625</v>
      </c>
      <c r="AD21" s="287">
        <v>53.125</v>
      </c>
      <c r="AE21" s="286">
        <v>3745.32972835172</v>
      </c>
      <c r="AF21" s="287">
        <v>1592.875</v>
      </c>
      <c r="AG21" s="287">
        <v>41.375</v>
      </c>
      <c r="AH21" s="287">
        <v>857</v>
      </c>
      <c r="AI21" s="287">
        <v>26.875</v>
      </c>
      <c r="AJ21" s="287">
        <v>247.625</v>
      </c>
      <c r="AK21" s="287">
        <v>124.875</v>
      </c>
      <c r="AL21" s="287">
        <v>854.70472835172404</v>
      </c>
      <c r="AM21" s="286">
        <v>217.75</v>
      </c>
      <c r="AN21" s="286">
        <v>252</v>
      </c>
      <c r="AO21" s="287">
        <v>166.25</v>
      </c>
      <c r="AP21" s="287">
        <v>3.75</v>
      </c>
      <c r="AQ21" s="287">
        <v>62.875</v>
      </c>
      <c r="AR21" s="287">
        <v>19.125</v>
      </c>
      <c r="AS21" s="286">
        <v>22.875</v>
      </c>
      <c r="AT21" s="286">
        <v>18.375</v>
      </c>
      <c r="AU21" s="286">
        <v>34.5</v>
      </c>
      <c r="AV21" s="287">
        <v>9</v>
      </c>
      <c r="AW21" s="287">
        <v>25.5</v>
      </c>
      <c r="AX21" s="286">
        <v>14.5</v>
      </c>
      <c r="AY21" s="286">
        <v>110.25</v>
      </c>
      <c r="AZ21" s="286">
        <v>43.375</v>
      </c>
      <c r="BA21" s="286">
        <v>0</v>
      </c>
      <c r="BB21" s="286">
        <v>0</v>
      </c>
      <c r="BC21" s="286">
        <v>989.125</v>
      </c>
      <c r="BD21" s="286">
        <v>0</v>
      </c>
      <c r="BE21" s="286">
        <v>25.5</v>
      </c>
      <c r="BF21" s="288" t="e">
        <v>#DIV/0!</v>
      </c>
      <c r="BG21" s="289">
        <v>188</v>
      </c>
      <c r="BH21" s="290">
        <v>2461.25</v>
      </c>
      <c r="BI21" s="291">
        <v>694.125</v>
      </c>
      <c r="BJ21" s="292">
        <v>250.75</v>
      </c>
      <c r="BK21" s="292">
        <v>1138</v>
      </c>
      <c r="BL21" s="292">
        <v>240.125</v>
      </c>
      <c r="BM21" s="292">
        <v>8.625</v>
      </c>
      <c r="BN21" s="292">
        <v>6.75</v>
      </c>
      <c r="BO21" s="293">
        <v>122.875</v>
      </c>
      <c r="BP21" s="294">
        <v>1195.875</v>
      </c>
      <c r="BQ21" s="295">
        <v>51.75</v>
      </c>
      <c r="BR21" s="296">
        <v>169.25</v>
      </c>
      <c r="BS21" s="297">
        <v>0</v>
      </c>
      <c r="BT21" s="296">
        <v>0</v>
      </c>
      <c r="BU21" s="296">
        <v>974.875</v>
      </c>
      <c r="BV21" s="298">
        <v>58.875</v>
      </c>
      <c r="BW21" s="298">
        <v>207</v>
      </c>
      <c r="BX21" s="298">
        <v>0</v>
      </c>
      <c r="BY21" s="298">
        <v>294.5</v>
      </c>
      <c r="BZ21" s="298">
        <v>0</v>
      </c>
      <c r="CA21" s="299">
        <v>324.5</v>
      </c>
      <c r="CB21" s="300">
        <v>158.875</v>
      </c>
      <c r="CC21" s="301">
        <v>90871.493091851502</v>
      </c>
    </row>
    <row r="22" spans="1:81" ht="15.75" thickBot="1" x14ac:dyDescent="0.3">
      <c r="A22" s="302">
        <v>17</v>
      </c>
      <c r="B22" s="279" t="s">
        <v>389</v>
      </c>
      <c r="C22" s="179" t="s">
        <v>124</v>
      </c>
      <c r="D22" s="280">
        <v>15613.9668893158</v>
      </c>
      <c r="E22" s="281">
        <v>15353.3782447181</v>
      </c>
      <c r="F22" s="282">
        <v>114.625</v>
      </c>
      <c r="G22" s="283">
        <v>145.96364459771701</v>
      </c>
      <c r="H22" s="281">
        <v>1001.375</v>
      </c>
      <c r="I22" s="282">
        <v>928.75</v>
      </c>
      <c r="J22" s="282">
        <v>904.75</v>
      </c>
      <c r="K22" s="282">
        <v>2078.5112994915999</v>
      </c>
      <c r="L22" s="282">
        <v>4412.3772488489703</v>
      </c>
      <c r="M22" s="282">
        <v>3515.82711533682</v>
      </c>
      <c r="N22" s="283">
        <v>2772.3762256383998</v>
      </c>
      <c r="O22" s="284">
        <v>1451</v>
      </c>
      <c r="P22" s="285">
        <v>55.75</v>
      </c>
      <c r="Q22" s="285">
        <v>132.875</v>
      </c>
      <c r="R22" s="286">
        <v>500.625</v>
      </c>
      <c r="S22" s="286">
        <v>728.5</v>
      </c>
      <c r="T22" s="286">
        <v>895.59521239828496</v>
      </c>
      <c r="U22" s="286">
        <v>3292.125</v>
      </c>
      <c r="V22" s="287">
        <v>344.875</v>
      </c>
      <c r="W22" s="287">
        <v>713.125</v>
      </c>
      <c r="X22" s="287">
        <v>278.375</v>
      </c>
      <c r="Y22" s="287">
        <v>556.875</v>
      </c>
      <c r="Z22" s="287">
        <v>0</v>
      </c>
      <c r="AA22" s="287">
        <v>235.375</v>
      </c>
      <c r="AB22" s="287">
        <v>16.375</v>
      </c>
      <c r="AC22" s="287">
        <v>329.5</v>
      </c>
      <c r="AD22" s="287">
        <v>817.625</v>
      </c>
      <c r="AE22" s="286">
        <v>4925.9966769174998</v>
      </c>
      <c r="AF22" s="287">
        <v>1392</v>
      </c>
      <c r="AG22" s="287">
        <v>313.5</v>
      </c>
      <c r="AH22" s="287">
        <v>738.125</v>
      </c>
      <c r="AI22" s="287">
        <v>411.625</v>
      </c>
      <c r="AJ22" s="287">
        <v>67.375</v>
      </c>
      <c r="AK22" s="287">
        <v>57.875</v>
      </c>
      <c r="AL22" s="287">
        <v>1945.4966769175001</v>
      </c>
      <c r="AM22" s="286">
        <v>301.375</v>
      </c>
      <c r="AN22" s="286">
        <v>581</v>
      </c>
      <c r="AO22" s="287">
        <v>383</v>
      </c>
      <c r="AP22" s="287">
        <v>12.625</v>
      </c>
      <c r="AQ22" s="287">
        <v>143.5</v>
      </c>
      <c r="AR22" s="287">
        <v>41.875</v>
      </c>
      <c r="AS22" s="286">
        <v>282.375</v>
      </c>
      <c r="AT22" s="286">
        <v>35.375</v>
      </c>
      <c r="AU22" s="286">
        <v>140.375</v>
      </c>
      <c r="AV22" s="287">
        <v>5.125</v>
      </c>
      <c r="AW22" s="287">
        <v>135.25</v>
      </c>
      <c r="AX22" s="286">
        <v>44.75</v>
      </c>
      <c r="AY22" s="286">
        <v>334.5</v>
      </c>
      <c r="AZ22" s="286">
        <v>53.625</v>
      </c>
      <c r="BA22" s="286">
        <v>0.875</v>
      </c>
      <c r="BB22" s="286">
        <v>0.125</v>
      </c>
      <c r="BC22" s="286">
        <v>1194.375</v>
      </c>
      <c r="BD22" s="286">
        <v>19.375</v>
      </c>
      <c r="BE22" s="286">
        <v>69.5</v>
      </c>
      <c r="BF22" s="288" t="e">
        <v>#DIV/0!</v>
      </c>
      <c r="BG22" s="289">
        <v>318.5</v>
      </c>
      <c r="BH22" s="290">
        <v>4789.625</v>
      </c>
      <c r="BI22" s="291">
        <v>726</v>
      </c>
      <c r="BJ22" s="292">
        <v>292.625</v>
      </c>
      <c r="BK22" s="292">
        <v>1965</v>
      </c>
      <c r="BL22" s="292">
        <v>1450.75</v>
      </c>
      <c r="BM22" s="292">
        <v>40.5</v>
      </c>
      <c r="BN22" s="292">
        <v>39.25</v>
      </c>
      <c r="BO22" s="293">
        <v>275.5</v>
      </c>
      <c r="BP22" s="294">
        <v>1254.5</v>
      </c>
      <c r="BQ22" s="295">
        <v>300</v>
      </c>
      <c r="BR22" s="296">
        <v>288.25</v>
      </c>
      <c r="BS22" s="297">
        <v>173</v>
      </c>
      <c r="BT22" s="296">
        <v>13.25</v>
      </c>
      <c r="BU22" s="296">
        <v>480</v>
      </c>
      <c r="BV22" s="298">
        <v>0</v>
      </c>
      <c r="BW22" s="298">
        <v>37.25</v>
      </c>
      <c r="BX22" s="298">
        <v>0</v>
      </c>
      <c r="BY22" s="298">
        <v>0</v>
      </c>
      <c r="BZ22" s="298">
        <v>0</v>
      </c>
      <c r="CA22" s="299">
        <v>182.875</v>
      </c>
      <c r="CB22" s="300">
        <v>379.68864188624701</v>
      </c>
      <c r="CC22" s="301">
        <v>145536.781572534</v>
      </c>
    </row>
    <row r="23" spans="1:81" ht="15.75" thickBot="1" x14ac:dyDescent="0.3">
      <c r="A23" s="302">
        <v>18</v>
      </c>
      <c r="B23" s="279" t="s">
        <v>391</v>
      </c>
      <c r="C23" s="179" t="s">
        <v>118</v>
      </c>
      <c r="D23" s="280">
        <v>7768.9589313759898</v>
      </c>
      <c r="E23" s="281">
        <v>7393.7434488819999</v>
      </c>
      <c r="F23" s="282">
        <v>44.375</v>
      </c>
      <c r="G23" s="283">
        <v>330.8404824939895</v>
      </c>
      <c r="H23" s="281">
        <v>435.766233766234</v>
      </c>
      <c r="I23" s="282">
        <v>452.25</v>
      </c>
      <c r="J23" s="282">
        <v>517.875</v>
      </c>
      <c r="K23" s="282">
        <v>1082.1671864111499</v>
      </c>
      <c r="L23" s="282">
        <v>1850.28784530194</v>
      </c>
      <c r="M23" s="282">
        <v>1507.81727400102</v>
      </c>
      <c r="N23" s="283">
        <v>1922.79539189565</v>
      </c>
      <c r="O23" s="284">
        <v>582</v>
      </c>
      <c r="P23" s="285">
        <v>5.375</v>
      </c>
      <c r="Q23" s="285">
        <v>43.25</v>
      </c>
      <c r="R23" s="286">
        <v>234.125</v>
      </c>
      <c r="S23" s="286">
        <v>373.375</v>
      </c>
      <c r="T23" s="286">
        <v>639.86846225039199</v>
      </c>
      <c r="U23" s="286">
        <v>1163.375</v>
      </c>
      <c r="V23" s="287">
        <v>252.875</v>
      </c>
      <c r="W23" s="287">
        <v>236.25</v>
      </c>
      <c r="X23" s="287">
        <v>190.5</v>
      </c>
      <c r="Y23" s="287">
        <v>192.5</v>
      </c>
      <c r="Z23" s="287">
        <v>0</v>
      </c>
      <c r="AA23" s="287">
        <v>141.75</v>
      </c>
      <c r="AB23" s="287">
        <v>15.375</v>
      </c>
      <c r="AC23" s="287">
        <v>21.125</v>
      </c>
      <c r="AD23" s="287">
        <v>113</v>
      </c>
      <c r="AE23" s="286">
        <v>3225.4654691256001</v>
      </c>
      <c r="AF23" s="287">
        <v>863.375</v>
      </c>
      <c r="AG23" s="287">
        <v>181.125</v>
      </c>
      <c r="AH23" s="287">
        <v>813</v>
      </c>
      <c r="AI23" s="287">
        <v>103.625</v>
      </c>
      <c r="AJ23" s="287">
        <v>173.75</v>
      </c>
      <c r="AK23" s="287">
        <v>21.375</v>
      </c>
      <c r="AL23" s="287">
        <v>1069.2154691256001</v>
      </c>
      <c r="AM23" s="286">
        <v>13</v>
      </c>
      <c r="AN23" s="286">
        <v>113</v>
      </c>
      <c r="AO23" s="287">
        <v>62.625</v>
      </c>
      <c r="AP23" s="287">
        <v>2</v>
      </c>
      <c r="AQ23" s="287">
        <v>36.625</v>
      </c>
      <c r="AR23" s="287">
        <v>11.75</v>
      </c>
      <c r="AS23" s="286">
        <v>70.75</v>
      </c>
      <c r="AT23" s="286">
        <v>86.125</v>
      </c>
      <c r="AU23" s="286">
        <v>26.625</v>
      </c>
      <c r="AV23" s="287">
        <v>1.375</v>
      </c>
      <c r="AW23" s="287">
        <v>25.25</v>
      </c>
      <c r="AX23" s="286">
        <v>15.5</v>
      </c>
      <c r="AY23" s="286">
        <v>12.75</v>
      </c>
      <c r="AZ23" s="286">
        <v>49.25</v>
      </c>
      <c r="BA23" s="286">
        <v>0</v>
      </c>
      <c r="BB23" s="286">
        <v>0</v>
      </c>
      <c r="BC23" s="286">
        <v>497</v>
      </c>
      <c r="BD23" s="286">
        <v>8.25</v>
      </c>
      <c r="BE23" s="286">
        <v>42.75</v>
      </c>
      <c r="BF23" s="288" t="e">
        <v>#DIV/0!</v>
      </c>
      <c r="BG23" s="289">
        <v>223.25</v>
      </c>
      <c r="BH23" s="290">
        <v>1448.625</v>
      </c>
      <c r="BI23" s="291">
        <v>415</v>
      </c>
      <c r="BJ23" s="292">
        <v>8.75</v>
      </c>
      <c r="BK23" s="292">
        <v>863</v>
      </c>
      <c r="BL23" s="292">
        <v>115.5</v>
      </c>
      <c r="BM23" s="292">
        <v>2.625</v>
      </c>
      <c r="BN23" s="292">
        <v>0</v>
      </c>
      <c r="BO23" s="293">
        <v>43.75</v>
      </c>
      <c r="BP23" s="294">
        <v>628.75</v>
      </c>
      <c r="BQ23" s="295">
        <v>39.875</v>
      </c>
      <c r="BR23" s="296">
        <v>109.5</v>
      </c>
      <c r="BS23" s="297">
        <v>85.75</v>
      </c>
      <c r="BT23" s="296">
        <v>1</v>
      </c>
      <c r="BU23" s="296">
        <v>392.625</v>
      </c>
      <c r="BV23" s="298">
        <v>0</v>
      </c>
      <c r="BW23" s="298">
        <v>0</v>
      </c>
      <c r="BX23" s="298">
        <v>0</v>
      </c>
      <c r="BY23" s="298">
        <v>100.875</v>
      </c>
      <c r="BZ23" s="298">
        <v>0</v>
      </c>
      <c r="CA23" s="299">
        <v>223</v>
      </c>
      <c r="CB23" s="300">
        <v>191.25</v>
      </c>
      <c r="CC23" s="301">
        <v>70610.15717317909</v>
      </c>
    </row>
    <row r="24" spans="1:81" ht="15.75" thickBot="1" x14ac:dyDescent="0.3">
      <c r="A24" s="302">
        <v>19</v>
      </c>
      <c r="B24" s="279" t="s">
        <v>394</v>
      </c>
      <c r="C24" s="179" t="s">
        <v>124</v>
      </c>
      <c r="D24" s="280">
        <v>6884.5355452505501</v>
      </c>
      <c r="E24" s="281">
        <v>6859.5355452505501</v>
      </c>
      <c r="F24" s="282">
        <v>25</v>
      </c>
      <c r="G24" s="283">
        <v>0</v>
      </c>
      <c r="H24" s="281">
        <v>437.125</v>
      </c>
      <c r="I24" s="282">
        <v>415.375</v>
      </c>
      <c r="J24" s="282">
        <v>389</v>
      </c>
      <c r="K24" s="282">
        <v>896.5</v>
      </c>
      <c r="L24" s="282">
        <v>1554.1605452505501</v>
      </c>
      <c r="M24" s="282">
        <v>1603.25</v>
      </c>
      <c r="N24" s="283">
        <v>1589.125</v>
      </c>
      <c r="O24" s="284">
        <v>605.875</v>
      </c>
      <c r="P24" s="285">
        <v>4.5</v>
      </c>
      <c r="Q24" s="285">
        <v>38.625</v>
      </c>
      <c r="R24" s="286">
        <v>692.625</v>
      </c>
      <c r="S24" s="286">
        <v>388.625</v>
      </c>
      <c r="T24" s="286">
        <v>143.125</v>
      </c>
      <c r="U24" s="286">
        <v>1436.5</v>
      </c>
      <c r="V24" s="287">
        <v>390.625</v>
      </c>
      <c r="W24" s="287">
        <v>289.25</v>
      </c>
      <c r="X24" s="287">
        <v>61.75</v>
      </c>
      <c r="Y24" s="287">
        <v>278.875</v>
      </c>
      <c r="Z24" s="287">
        <v>0</v>
      </c>
      <c r="AA24" s="287">
        <v>65.5</v>
      </c>
      <c r="AB24" s="287">
        <v>92</v>
      </c>
      <c r="AC24" s="287">
        <v>220.125</v>
      </c>
      <c r="AD24" s="287">
        <v>38.375</v>
      </c>
      <c r="AE24" s="286">
        <v>2393.6605452505501</v>
      </c>
      <c r="AF24" s="287">
        <v>1020.25</v>
      </c>
      <c r="AG24" s="287">
        <v>136.875</v>
      </c>
      <c r="AH24" s="287">
        <v>686.625</v>
      </c>
      <c r="AI24" s="287">
        <v>50.75</v>
      </c>
      <c r="AJ24" s="287">
        <v>26.5</v>
      </c>
      <c r="AK24" s="287">
        <v>98.125</v>
      </c>
      <c r="AL24" s="287">
        <v>374.53554525055398</v>
      </c>
      <c r="AM24" s="286">
        <v>49.25</v>
      </c>
      <c r="AN24" s="286">
        <v>161.125</v>
      </c>
      <c r="AO24" s="287">
        <v>99</v>
      </c>
      <c r="AP24" s="287">
        <v>5.5</v>
      </c>
      <c r="AQ24" s="287">
        <v>26.625</v>
      </c>
      <c r="AR24" s="287">
        <v>30</v>
      </c>
      <c r="AS24" s="286">
        <v>85.375</v>
      </c>
      <c r="AT24" s="286">
        <v>4.375</v>
      </c>
      <c r="AU24" s="286">
        <v>64.625</v>
      </c>
      <c r="AV24" s="287">
        <v>42.75</v>
      </c>
      <c r="AW24" s="287">
        <v>21.875</v>
      </c>
      <c r="AX24" s="286">
        <v>15</v>
      </c>
      <c r="AY24" s="286">
        <v>13.375</v>
      </c>
      <c r="AZ24" s="286">
        <v>23.875</v>
      </c>
      <c r="BA24" s="286">
        <v>0.875</v>
      </c>
      <c r="BB24" s="286">
        <v>2.125</v>
      </c>
      <c r="BC24" s="286">
        <v>369.625</v>
      </c>
      <c r="BD24" s="286">
        <v>0</v>
      </c>
      <c r="BE24" s="286">
        <v>51</v>
      </c>
      <c r="BF24" s="288" t="e">
        <v>#DIV/0!</v>
      </c>
      <c r="BG24" s="289">
        <v>121.25</v>
      </c>
      <c r="BH24" s="290">
        <v>1469.625</v>
      </c>
      <c r="BI24" s="291">
        <v>654.375</v>
      </c>
      <c r="BJ24" s="292">
        <v>58</v>
      </c>
      <c r="BK24" s="292">
        <v>641.75</v>
      </c>
      <c r="BL24" s="292">
        <v>53.625</v>
      </c>
      <c r="BM24" s="292">
        <v>24.25</v>
      </c>
      <c r="BN24" s="292">
        <v>0</v>
      </c>
      <c r="BO24" s="293">
        <v>37.625</v>
      </c>
      <c r="BP24" s="294">
        <v>401.75</v>
      </c>
      <c r="BQ24" s="295">
        <v>35.125</v>
      </c>
      <c r="BR24" s="296">
        <v>178.5</v>
      </c>
      <c r="BS24" s="297">
        <v>111</v>
      </c>
      <c r="BT24" s="296">
        <v>0</v>
      </c>
      <c r="BU24" s="296">
        <v>77.125</v>
      </c>
      <c r="BV24" s="298">
        <v>0</v>
      </c>
      <c r="BW24" s="298">
        <v>0</v>
      </c>
      <c r="BX24" s="298">
        <v>0</v>
      </c>
      <c r="BY24" s="298">
        <v>0</v>
      </c>
      <c r="BZ24" s="298">
        <v>0</v>
      </c>
      <c r="CA24" s="299">
        <v>77.125</v>
      </c>
      <c r="CB24" s="300">
        <v>831.60053763440897</v>
      </c>
      <c r="CC24" s="301">
        <v>59294.912912845597</v>
      </c>
    </row>
    <row r="25" spans="1:81" ht="15.75" thickBot="1" x14ac:dyDescent="0.3">
      <c r="A25" s="303" t="s">
        <v>396</v>
      </c>
      <c r="B25" s="279" t="s">
        <v>119</v>
      </c>
      <c r="C25" s="179" t="s">
        <v>119</v>
      </c>
      <c r="D25" s="280">
        <v>6870.04375275047</v>
      </c>
      <c r="E25" s="281">
        <v>6817.41875275047</v>
      </c>
      <c r="F25" s="282">
        <v>52.625</v>
      </c>
      <c r="G25" s="283">
        <v>0</v>
      </c>
      <c r="H25" s="281">
        <v>589.25</v>
      </c>
      <c r="I25" s="282">
        <v>518</v>
      </c>
      <c r="J25" s="282">
        <v>629.5</v>
      </c>
      <c r="K25" s="282">
        <v>1331.625</v>
      </c>
      <c r="L25" s="282">
        <v>2227.6613416832797</v>
      </c>
      <c r="M25" s="282">
        <v>1005.632411067194</v>
      </c>
      <c r="N25" s="283">
        <v>568.375</v>
      </c>
      <c r="O25" s="284">
        <v>351.625</v>
      </c>
      <c r="P25" s="285">
        <v>26.25</v>
      </c>
      <c r="Q25" s="285">
        <v>30</v>
      </c>
      <c r="R25" s="286">
        <v>177.375</v>
      </c>
      <c r="S25" s="286">
        <v>448.75</v>
      </c>
      <c r="T25" s="286">
        <v>71.25</v>
      </c>
      <c r="U25" s="286">
        <v>1159.375</v>
      </c>
      <c r="V25" s="287">
        <v>316.625</v>
      </c>
      <c r="W25" s="287">
        <v>236.25</v>
      </c>
      <c r="X25" s="287">
        <v>216</v>
      </c>
      <c r="Y25" s="287">
        <v>66.125</v>
      </c>
      <c r="Z25" s="287">
        <v>0</v>
      </c>
      <c r="AA25" s="287">
        <v>77.5</v>
      </c>
      <c r="AB25" s="287">
        <v>15.75</v>
      </c>
      <c r="AC25" s="287">
        <v>55.75</v>
      </c>
      <c r="AD25" s="287">
        <v>175.375</v>
      </c>
      <c r="AE25" s="286">
        <v>2951.79375275047</v>
      </c>
      <c r="AF25" s="287">
        <v>1724.25</v>
      </c>
      <c r="AG25" s="287">
        <v>166.875</v>
      </c>
      <c r="AH25" s="287">
        <v>257.625</v>
      </c>
      <c r="AI25" s="287">
        <v>159</v>
      </c>
      <c r="AJ25" s="287">
        <v>185.25</v>
      </c>
      <c r="AK25" s="287">
        <v>1.875</v>
      </c>
      <c r="AL25" s="287">
        <v>456.91875275047101</v>
      </c>
      <c r="AM25" s="286">
        <v>97</v>
      </c>
      <c r="AN25" s="286">
        <v>136.5</v>
      </c>
      <c r="AO25" s="287">
        <v>89</v>
      </c>
      <c r="AP25" s="287">
        <v>1</v>
      </c>
      <c r="AQ25" s="287">
        <v>24.5</v>
      </c>
      <c r="AR25" s="287">
        <v>22</v>
      </c>
      <c r="AS25" s="286">
        <v>56.375</v>
      </c>
      <c r="AT25" s="286">
        <v>21.125</v>
      </c>
      <c r="AU25" s="286">
        <v>26.125</v>
      </c>
      <c r="AV25" s="287">
        <v>4</v>
      </c>
      <c r="AW25" s="287">
        <v>22.125</v>
      </c>
      <c r="AX25" s="286">
        <v>17.625</v>
      </c>
      <c r="AY25" s="286">
        <v>125.875</v>
      </c>
      <c r="AZ25" s="286">
        <v>13.875</v>
      </c>
      <c r="BA25" s="286">
        <v>0</v>
      </c>
      <c r="BB25" s="286">
        <v>0</v>
      </c>
      <c r="BC25" s="286">
        <v>948.625</v>
      </c>
      <c r="BD25" s="286">
        <v>17.75</v>
      </c>
      <c r="BE25" s="286">
        <v>10</v>
      </c>
      <c r="BF25" s="288" t="e">
        <v>#DIV/0!</v>
      </c>
      <c r="BG25" s="289">
        <v>33.5</v>
      </c>
      <c r="BH25" s="290">
        <v>1013.625</v>
      </c>
      <c r="BI25" s="291">
        <v>266.75</v>
      </c>
      <c r="BJ25" s="292">
        <v>64.625</v>
      </c>
      <c r="BK25" s="292">
        <v>639.75</v>
      </c>
      <c r="BL25" s="292">
        <v>0</v>
      </c>
      <c r="BM25" s="292">
        <v>0</v>
      </c>
      <c r="BN25" s="292">
        <v>0</v>
      </c>
      <c r="BO25" s="293">
        <v>42.5</v>
      </c>
      <c r="BP25" s="294">
        <v>674.25</v>
      </c>
      <c r="BQ25" s="295">
        <v>57.875</v>
      </c>
      <c r="BR25" s="296">
        <v>129.25</v>
      </c>
      <c r="BS25" s="297">
        <v>20.75</v>
      </c>
      <c r="BT25" s="296">
        <v>0</v>
      </c>
      <c r="BU25" s="296">
        <v>466.375</v>
      </c>
      <c r="BV25" s="298">
        <v>17.5</v>
      </c>
      <c r="BW25" s="298">
        <v>0</v>
      </c>
      <c r="BX25" s="298">
        <v>0</v>
      </c>
      <c r="BY25" s="298">
        <v>72.5</v>
      </c>
      <c r="BZ25" s="298">
        <v>0</v>
      </c>
      <c r="CA25" s="299">
        <v>153.75</v>
      </c>
      <c r="CB25" s="300">
        <v>1</v>
      </c>
      <c r="CC25" s="301">
        <v>82888.149421811104</v>
      </c>
    </row>
    <row r="26" spans="1:81" ht="15.75" thickBot="1" x14ac:dyDescent="0.3">
      <c r="A26" s="302">
        <v>21</v>
      </c>
      <c r="B26" s="279" t="s">
        <v>562</v>
      </c>
      <c r="C26" s="179" t="s">
        <v>116</v>
      </c>
      <c r="D26" s="280">
        <v>14424.9433948613</v>
      </c>
      <c r="E26" s="281">
        <v>14207.008429412301</v>
      </c>
      <c r="F26" s="282">
        <v>5</v>
      </c>
      <c r="G26" s="283">
        <v>212.93496544899801</v>
      </c>
      <c r="H26" s="281">
        <v>885.375</v>
      </c>
      <c r="I26" s="282">
        <v>808.625</v>
      </c>
      <c r="J26" s="282">
        <v>798.89619565217401</v>
      </c>
      <c r="K26" s="282">
        <v>1758.0353703703699</v>
      </c>
      <c r="L26" s="282">
        <v>3081.9026721482301</v>
      </c>
      <c r="M26" s="282">
        <v>3095.9826703482699</v>
      </c>
      <c r="N26" s="283">
        <v>3996.1264863422398</v>
      </c>
      <c r="O26" s="284">
        <v>2200</v>
      </c>
      <c r="P26" s="285">
        <v>7.75</v>
      </c>
      <c r="Q26" s="285">
        <v>104.5</v>
      </c>
      <c r="R26" s="286">
        <v>1298.875</v>
      </c>
      <c r="S26" s="286">
        <v>573.75</v>
      </c>
      <c r="T26" s="286">
        <v>535.41507575511605</v>
      </c>
      <c r="U26" s="286">
        <v>2876.375</v>
      </c>
      <c r="V26" s="287">
        <v>511.875</v>
      </c>
      <c r="W26" s="287">
        <v>367.875</v>
      </c>
      <c r="X26" s="287">
        <v>265.625</v>
      </c>
      <c r="Y26" s="287">
        <v>605.875</v>
      </c>
      <c r="Z26" s="287">
        <v>55.625</v>
      </c>
      <c r="AA26" s="287">
        <v>149.875</v>
      </c>
      <c r="AB26" s="287">
        <v>0</v>
      </c>
      <c r="AC26" s="287">
        <v>510.125</v>
      </c>
      <c r="AD26" s="287">
        <v>409.5</v>
      </c>
      <c r="AE26" s="286">
        <v>3725.1533191061599</v>
      </c>
      <c r="AF26" s="287">
        <v>1124.0899941837399</v>
      </c>
      <c r="AG26" s="287">
        <v>92</v>
      </c>
      <c r="AH26" s="287">
        <v>926.125</v>
      </c>
      <c r="AI26" s="287">
        <v>126.875</v>
      </c>
      <c r="AJ26" s="287">
        <v>260.875</v>
      </c>
      <c r="AK26" s="287">
        <v>11.625</v>
      </c>
      <c r="AL26" s="287">
        <v>1183.56332492242</v>
      </c>
      <c r="AM26" s="286">
        <v>93.375</v>
      </c>
      <c r="AN26" s="286">
        <v>416.5</v>
      </c>
      <c r="AO26" s="287">
        <v>288</v>
      </c>
      <c r="AP26" s="287">
        <v>3</v>
      </c>
      <c r="AQ26" s="287">
        <v>102</v>
      </c>
      <c r="AR26" s="287">
        <v>23.5</v>
      </c>
      <c r="AS26" s="286">
        <v>370.125</v>
      </c>
      <c r="AT26" s="286">
        <v>22.75</v>
      </c>
      <c r="AU26" s="286">
        <v>138</v>
      </c>
      <c r="AV26" s="287">
        <v>11</v>
      </c>
      <c r="AW26" s="287">
        <v>127</v>
      </c>
      <c r="AX26" s="286">
        <v>39.125</v>
      </c>
      <c r="AY26" s="286">
        <v>72.625</v>
      </c>
      <c r="AZ26" s="286">
        <v>54.75</v>
      </c>
      <c r="BA26" s="286">
        <v>1.875</v>
      </c>
      <c r="BB26" s="286">
        <v>0.875</v>
      </c>
      <c r="BC26" s="286">
        <v>1462.25</v>
      </c>
      <c r="BD26" s="286">
        <v>45.125</v>
      </c>
      <c r="BE26" s="286">
        <v>39</v>
      </c>
      <c r="BF26" s="288" t="e">
        <v>#DIV/0!</v>
      </c>
      <c r="BG26" s="289">
        <v>4</v>
      </c>
      <c r="BH26" s="290">
        <v>3319.75</v>
      </c>
      <c r="BI26" s="291">
        <v>538</v>
      </c>
      <c r="BJ26" s="292">
        <v>162.5</v>
      </c>
      <c r="BK26" s="292">
        <v>2319.5</v>
      </c>
      <c r="BL26" s="292">
        <v>0</v>
      </c>
      <c r="BM26" s="292">
        <v>15.25</v>
      </c>
      <c r="BN26" s="292">
        <v>30</v>
      </c>
      <c r="BO26" s="293">
        <v>254.5</v>
      </c>
      <c r="BP26" s="294">
        <v>3966.5543013802198</v>
      </c>
      <c r="BQ26" s="295">
        <v>167.875</v>
      </c>
      <c r="BR26" s="296">
        <v>164.25</v>
      </c>
      <c r="BS26" s="297">
        <v>435.25</v>
      </c>
      <c r="BT26" s="296">
        <v>4</v>
      </c>
      <c r="BU26" s="296">
        <v>3195.1793013802198</v>
      </c>
      <c r="BV26" s="298">
        <v>0</v>
      </c>
      <c r="BW26" s="298">
        <v>713.625</v>
      </c>
      <c r="BX26" s="298">
        <v>534.625</v>
      </c>
      <c r="BY26" s="298">
        <v>537.5</v>
      </c>
      <c r="BZ26" s="298">
        <v>187.625</v>
      </c>
      <c r="CA26" s="299">
        <v>325.375</v>
      </c>
      <c r="CB26" s="300">
        <v>333</v>
      </c>
      <c r="CC26" s="301">
        <v>160689.52428964901</v>
      </c>
    </row>
    <row r="27" spans="1:81" ht="15.75" thickBot="1" x14ac:dyDescent="0.3">
      <c r="A27" s="302">
        <v>22</v>
      </c>
      <c r="B27" s="279" t="s">
        <v>564</v>
      </c>
      <c r="C27" s="179" t="s">
        <v>117</v>
      </c>
      <c r="D27" s="280">
        <v>17451.5060933885</v>
      </c>
      <c r="E27" s="281">
        <v>17224.6551683701</v>
      </c>
      <c r="F27" s="282">
        <v>0</v>
      </c>
      <c r="G27" s="283">
        <v>226.85092501837801</v>
      </c>
      <c r="H27" s="281">
        <v>1046.5</v>
      </c>
      <c r="I27" s="282">
        <v>1104.5</v>
      </c>
      <c r="J27" s="282">
        <v>1111.875</v>
      </c>
      <c r="K27" s="282">
        <v>1788.12460916638</v>
      </c>
      <c r="L27" s="282">
        <v>3511.6426294896</v>
      </c>
      <c r="M27" s="282">
        <v>4389.7388547324899</v>
      </c>
      <c r="N27" s="283">
        <v>4499.125</v>
      </c>
      <c r="O27" s="284">
        <v>2469.375</v>
      </c>
      <c r="P27" s="285">
        <v>16.25</v>
      </c>
      <c r="Q27" s="285">
        <v>125.625</v>
      </c>
      <c r="R27" s="286">
        <v>2145.125</v>
      </c>
      <c r="S27" s="286">
        <v>706.75</v>
      </c>
      <c r="T27" s="286">
        <v>671.51732112227398</v>
      </c>
      <c r="U27" s="286">
        <v>3013</v>
      </c>
      <c r="V27" s="287">
        <v>682.75</v>
      </c>
      <c r="W27" s="287">
        <v>418</v>
      </c>
      <c r="X27" s="287">
        <v>577.5</v>
      </c>
      <c r="Y27" s="287">
        <v>536.625</v>
      </c>
      <c r="Z27" s="287">
        <v>0</v>
      </c>
      <c r="AA27" s="287">
        <v>243.25</v>
      </c>
      <c r="AB27" s="287">
        <v>132.875</v>
      </c>
      <c r="AC27" s="287">
        <v>182.875</v>
      </c>
      <c r="AD27" s="287">
        <v>239.125</v>
      </c>
      <c r="AE27" s="286">
        <v>4143.3637722661897</v>
      </c>
      <c r="AF27" s="287">
        <v>1755.125</v>
      </c>
      <c r="AG27" s="287">
        <v>156.5</v>
      </c>
      <c r="AH27" s="287">
        <v>1368.5</v>
      </c>
      <c r="AI27" s="287">
        <v>43.25</v>
      </c>
      <c r="AJ27" s="287">
        <v>67.625</v>
      </c>
      <c r="AK27" s="287">
        <v>6.875</v>
      </c>
      <c r="AL27" s="287">
        <v>745.48877226619004</v>
      </c>
      <c r="AM27" s="286">
        <v>111.5</v>
      </c>
      <c r="AN27" s="286">
        <v>410.25</v>
      </c>
      <c r="AO27" s="287">
        <v>213.625</v>
      </c>
      <c r="AP27" s="287">
        <v>15.375</v>
      </c>
      <c r="AQ27" s="287">
        <v>148.625</v>
      </c>
      <c r="AR27" s="287">
        <v>32.625</v>
      </c>
      <c r="AS27" s="286">
        <v>291.75</v>
      </c>
      <c r="AT27" s="286">
        <v>2.5</v>
      </c>
      <c r="AU27" s="286">
        <v>76.375</v>
      </c>
      <c r="AV27" s="287">
        <v>10</v>
      </c>
      <c r="AW27" s="287">
        <v>66.375</v>
      </c>
      <c r="AX27" s="286">
        <v>101.625</v>
      </c>
      <c r="AY27" s="286">
        <v>447.25</v>
      </c>
      <c r="AZ27" s="286">
        <v>128.25</v>
      </c>
      <c r="BA27" s="286">
        <v>0.375</v>
      </c>
      <c r="BB27" s="286">
        <v>3.25</v>
      </c>
      <c r="BC27" s="286">
        <v>1265.5</v>
      </c>
      <c r="BD27" s="286">
        <v>4.625</v>
      </c>
      <c r="BE27" s="286">
        <v>53</v>
      </c>
      <c r="BF27" s="288" t="e">
        <v>#DIV/0!</v>
      </c>
      <c r="BG27" s="289">
        <v>849</v>
      </c>
      <c r="BH27" s="290">
        <v>7502.25</v>
      </c>
      <c r="BI27" s="291">
        <v>4102.5</v>
      </c>
      <c r="BJ27" s="292">
        <v>349.125</v>
      </c>
      <c r="BK27" s="292">
        <v>2231.5</v>
      </c>
      <c r="BL27" s="292">
        <v>61.5</v>
      </c>
      <c r="BM27" s="292">
        <v>67.625</v>
      </c>
      <c r="BN27" s="292">
        <v>142.25</v>
      </c>
      <c r="BO27" s="293">
        <v>547.75</v>
      </c>
      <c r="BP27" s="294">
        <v>1588.5</v>
      </c>
      <c r="BQ27" s="295">
        <v>112</v>
      </c>
      <c r="BR27" s="296">
        <v>319</v>
      </c>
      <c r="BS27" s="297">
        <v>356.25</v>
      </c>
      <c r="BT27" s="296">
        <v>0</v>
      </c>
      <c r="BU27" s="296">
        <v>801.25</v>
      </c>
      <c r="BV27" s="298">
        <v>118.25</v>
      </c>
      <c r="BW27" s="298">
        <v>0</v>
      </c>
      <c r="BX27" s="298">
        <v>0</v>
      </c>
      <c r="BY27" s="298">
        <v>286.875</v>
      </c>
      <c r="BZ27" s="298">
        <v>0</v>
      </c>
      <c r="CA27" s="299">
        <v>297.375</v>
      </c>
      <c r="CB27" s="300">
        <v>981.625</v>
      </c>
      <c r="CC27" s="301">
        <v>142619.09641670401</v>
      </c>
    </row>
    <row r="28" spans="1:81" ht="15.75" thickBot="1" x14ac:dyDescent="0.3">
      <c r="A28" s="302">
        <v>23</v>
      </c>
      <c r="B28" s="279" t="s">
        <v>403</v>
      </c>
      <c r="C28" s="179" t="s">
        <v>124</v>
      </c>
      <c r="D28" s="280">
        <v>3519.46798418972</v>
      </c>
      <c r="E28" s="281">
        <v>3434.34298418972</v>
      </c>
      <c r="F28" s="282">
        <v>85.125</v>
      </c>
      <c r="G28" s="283">
        <v>0</v>
      </c>
      <c r="H28" s="281">
        <v>246.70565217391299</v>
      </c>
      <c r="I28" s="282">
        <v>217.5</v>
      </c>
      <c r="J28" s="282">
        <v>216</v>
      </c>
      <c r="K28" s="282">
        <v>418.375</v>
      </c>
      <c r="L28" s="282">
        <v>1028.26233201581</v>
      </c>
      <c r="M28" s="282">
        <v>961.875</v>
      </c>
      <c r="N28" s="283">
        <v>430.75</v>
      </c>
      <c r="O28" s="284">
        <v>54.125</v>
      </c>
      <c r="P28" s="285">
        <v>1</v>
      </c>
      <c r="Q28" s="285">
        <v>15.625</v>
      </c>
      <c r="R28" s="286">
        <v>119.875</v>
      </c>
      <c r="S28" s="286">
        <v>77.75</v>
      </c>
      <c r="T28" s="286">
        <v>53.955652173913002</v>
      </c>
      <c r="U28" s="286">
        <v>974.5</v>
      </c>
      <c r="V28" s="287">
        <v>152.125</v>
      </c>
      <c r="W28" s="287">
        <v>335.25</v>
      </c>
      <c r="X28" s="287">
        <v>220.125</v>
      </c>
      <c r="Y28" s="287">
        <v>232.5</v>
      </c>
      <c r="Z28" s="287">
        <v>0</v>
      </c>
      <c r="AA28" s="287">
        <v>0</v>
      </c>
      <c r="AB28" s="287">
        <v>0</v>
      </c>
      <c r="AC28" s="287">
        <v>3.25</v>
      </c>
      <c r="AD28" s="287">
        <v>31.25</v>
      </c>
      <c r="AE28" s="286">
        <v>1457.01233201581</v>
      </c>
      <c r="AF28" s="287">
        <v>790.375</v>
      </c>
      <c r="AG28" s="287">
        <v>14.75</v>
      </c>
      <c r="AH28" s="287">
        <v>304.875</v>
      </c>
      <c r="AI28" s="287">
        <v>35.25</v>
      </c>
      <c r="AJ28" s="287">
        <v>101.625</v>
      </c>
      <c r="AK28" s="287">
        <v>51.125</v>
      </c>
      <c r="AL28" s="287">
        <v>159.01233201580999</v>
      </c>
      <c r="AM28" s="286">
        <v>22.75</v>
      </c>
      <c r="AN28" s="286">
        <v>101.875</v>
      </c>
      <c r="AO28" s="287">
        <v>38.75</v>
      </c>
      <c r="AP28" s="287">
        <v>0.25</v>
      </c>
      <c r="AQ28" s="287">
        <v>37.125</v>
      </c>
      <c r="AR28" s="287">
        <v>25.75</v>
      </c>
      <c r="AS28" s="286">
        <v>75.375</v>
      </c>
      <c r="AT28" s="286">
        <v>0</v>
      </c>
      <c r="AU28" s="286">
        <v>39.25</v>
      </c>
      <c r="AV28" s="287">
        <v>8.375</v>
      </c>
      <c r="AW28" s="287">
        <v>30.875</v>
      </c>
      <c r="AX28" s="286">
        <v>1.125</v>
      </c>
      <c r="AY28" s="286">
        <v>7</v>
      </c>
      <c r="AZ28" s="286">
        <v>0</v>
      </c>
      <c r="BA28" s="286">
        <v>0.5</v>
      </c>
      <c r="BB28" s="286">
        <v>1.125</v>
      </c>
      <c r="BC28" s="286">
        <v>259</v>
      </c>
      <c r="BD28" s="286">
        <v>0</v>
      </c>
      <c r="BE28" s="286">
        <v>45.5</v>
      </c>
      <c r="BF28" s="288" t="e">
        <v>#DIV/0!</v>
      </c>
      <c r="BG28" s="289">
        <v>92.25</v>
      </c>
      <c r="BH28" s="290">
        <v>588.75</v>
      </c>
      <c r="BI28" s="291">
        <v>208.25</v>
      </c>
      <c r="BJ28" s="292">
        <v>30.625</v>
      </c>
      <c r="BK28" s="292">
        <v>312.25</v>
      </c>
      <c r="BL28" s="292">
        <v>0</v>
      </c>
      <c r="BM28" s="292">
        <v>0</v>
      </c>
      <c r="BN28" s="292">
        <v>0</v>
      </c>
      <c r="BO28" s="293">
        <v>37.625</v>
      </c>
      <c r="BP28" s="294">
        <v>569.25</v>
      </c>
      <c r="BQ28" s="295">
        <v>11</v>
      </c>
      <c r="BR28" s="296">
        <v>85.25</v>
      </c>
      <c r="BS28" s="297">
        <v>86.25</v>
      </c>
      <c r="BT28" s="296">
        <v>0</v>
      </c>
      <c r="BU28" s="296">
        <v>386.75</v>
      </c>
      <c r="BV28" s="298">
        <v>348.875</v>
      </c>
      <c r="BW28" s="298">
        <v>0</v>
      </c>
      <c r="BX28" s="298">
        <v>0</v>
      </c>
      <c r="BY28" s="298">
        <v>0</v>
      </c>
      <c r="BZ28" s="298">
        <v>0</v>
      </c>
      <c r="CA28" s="299">
        <v>34.75</v>
      </c>
      <c r="CB28" s="300">
        <v>456.625</v>
      </c>
      <c r="CC28" s="301">
        <v>21096.023401670202</v>
      </c>
    </row>
    <row r="29" spans="1:81" ht="15.75" thickBot="1" x14ac:dyDescent="0.3">
      <c r="A29" s="302">
        <v>24</v>
      </c>
      <c r="B29" s="279" t="s">
        <v>404</v>
      </c>
      <c r="C29" s="179" t="s">
        <v>124</v>
      </c>
      <c r="D29" s="280">
        <v>8713.8954989139893</v>
      </c>
      <c r="E29" s="281">
        <v>8545.4178055082411</v>
      </c>
      <c r="F29" s="282">
        <v>69.920162349849804</v>
      </c>
      <c r="G29" s="283">
        <v>98.557531055900597</v>
      </c>
      <c r="H29" s="281">
        <v>634.625</v>
      </c>
      <c r="I29" s="282">
        <v>549.91363636363599</v>
      </c>
      <c r="J29" s="282">
        <v>510.67016234984999</v>
      </c>
      <c r="K29" s="282">
        <v>1184.8750975686701</v>
      </c>
      <c r="L29" s="282">
        <v>2371.1920284439802</v>
      </c>
      <c r="M29" s="282">
        <v>1771.90429734602</v>
      </c>
      <c r="N29" s="283">
        <v>1690.71527684183</v>
      </c>
      <c r="O29" s="284">
        <v>796.625</v>
      </c>
      <c r="P29" s="285">
        <v>19.625</v>
      </c>
      <c r="Q29" s="285">
        <v>37.875</v>
      </c>
      <c r="R29" s="286">
        <v>193.875</v>
      </c>
      <c r="S29" s="286">
        <v>302.875</v>
      </c>
      <c r="T29" s="286">
        <v>510.10946586137499</v>
      </c>
      <c r="U29" s="286">
        <v>2115.5</v>
      </c>
      <c r="V29" s="287">
        <v>398.625</v>
      </c>
      <c r="W29" s="287">
        <v>223.375</v>
      </c>
      <c r="X29" s="287">
        <v>274</v>
      </c>
      <c r="Y29" s="287">
        <v>384.875</v>
      </c>
      <c r="Z29" s="287">
        <v>0</v>
      </c>
      <c r="AA29" s="287">
        <v>15.25</v>
      </c>
      <c r="AB29" s="287">
        <v>92.375</v>
      </c>
      <c r="AC29" s="287">
        <v>563.75</v>
      </c>
      <c r="AD29" s="287">
        <v>163.25</v>
      </c>
      <c r="AE29" s="286">
        <v>3208.78603305262</v>
      </c>
      <c r="AF29" s="287">
        <v>820.875</v>
      </c>
      <c r="AG29" s="287">
        <v>34.125</v>
      </c>
      <c r="AH29" s="287">
        <v>893.125</v>
      </c>
      <c r="AI29" s="287">
        <v>93.375</v>
      </c>
      <c r="AJ29" s="287">
        <v>166.875</v>
      </c>
      <c r="AK29" s="287">
        <v>12.75</v>
      </c>
      <c r="AL29" s="287">
        <v>1187.66103305262</v>
      </c>
      <c r="AM29" s="286">
        <v>220.875</v>
      </c>
      <c r="AN29" s="286">
        <v>255.875</v>
      </c>
      <c r="AO29" s="287">
        <v>172.125</v>
      </c>
      <c r="AP29" s="287">
        <v>3.375</v>
      </c>
      <c r="AQ29" s="287">
        <v>48.875</v>
      </c>
      <c r="AR29" s="287">
        <v>31.5</v>
      </c>
      <c r="AS29" s="286">
        <v>53</v>
      </c>
      <c r="AT29" s="286">
        <v>19.75</v>
      </c>
      <c r="AU29" s="286">
        <v>30.375</v>
      </c>
      <c r="AV29" s="287">
        <v>0</v>
      </c>
      <c r="AW29" s="287">
        <v>30.375</v>
      </c>
      <c r="AX29" s="286">
        <v>47.375</v>
      </c>
      <c r="AY29" s="286">
        <v>48</v>
      </c>
      <c r="AZ29" s="286">
        <v>38.875</v>
      </c>
      <c r="BA29" s="286">
        <v>2</v>
      </c>
      <c r="BB29" s="286">
        <v>4.875</v>
      </c>
      <c r="BC29" s="286">
        <v>395.875</v>
      </c>
      <c r="BD29" s="286">
        <v>16.75</v>
      </c>
      <c r="BE29" s="286">
        <v>44.25</v>
      </c>
      <c r="BF29" s="288" t="e">
        <v>#DIV/0!</v>
      </c>
      <c r="BG29" s="289">
        <v>112.5</v>
      </c>
      <c r="BH29" s="290">
        <v>2302.125</v>
      </c>
      <c r="BI29" s="291">
        <v>846.75</v>
      </c>
      <c r="BJ29" s="292">
        <v>66.625</v>
      </c>
      <c r="BK29" s="292">
        <v>1096.375</v>
      </c>
      <c r="BL29" s="292">
        <v>155.125</v>
      </c>
      <c r="BM29" s="292">
        <v>71.125</v>
      </c>
      <c r="BN29" s="292">
        <v>0</v>
      </c>
      <c r="BO29" s="293">
        <v>66.125</v>
      </c>
      <c r="BP29" s="294">
        <v>697.25</v>
      </c>
      <c r="BQ29" s="295">
        <v>35.375</v>
      </c>
      <c r="BR29" s="296">
        <v>239.75</v>
      </c>
      <c r="BS29" s="297">
        <v>250.5</v>
      </c>
      <c r="BT29" s="296">
        <v>0</v>
      </c>
      <c r="BU29" s="296">
        <v>171.625</v>
      </c>
      <c r="BV29" s="298">
        <v>0</v>
      </c>
      <c r="BW29" s="298">
        <v>0</v>
      </c>
      <c r="BX29" s="298">
        <v>0</v>
      </c>
      <c r="BY29" s="298">
        <v>0</v>
      </c>
      <c r="BZ29" s="298">
        <v>0</v>
      </c>
      <c r="CA29" s="299">
        <v>147.5</v>
      </c>
      <c r="CB29" s="300">
        <v>1502</v>
      </c>
      <c r="CC29" s="301">
        <v>89200.588241698206</v>
      </c>
    </row>
    <row r="30" spans="1:81" ht="15.75" thickBot="1" x14ac:dyDescent="0.3">
      <c r="A30" s="302">
        <v>25</v>
      </c>
      <c r="B30" s="279" t="s">
        <v>407</v>
      </c>
      <c r="C30" s="179" t="s">
        <v>116</v>
      </c>
      <c r="D30" s="280">
        <v>17765.3691368699</v>
      </c>
      <c r="E30" s="281">
        <v>16688.8691368699</v>
      </c>
      <c r="F30" s="282">
        <v>187.125</v>
      </c>
      <c r="G30" s="283">
        <v>889.375</v>
      </c>
      <c r="H30" s="281">
        <v>862.875</v>
      </c>
      <c r="I30" s="282">
        <v>964.75</v>
      </c>
      <c r="J30" s="282">
        <v>1708.625</v>
      </c>
      <c r="K30" s="282">
        <v>3062.9464131547302</v>
      </c>
      <c r="L30" s="282">
        <v>4331.5660252629605</v>
      </c>
      <c r="M30" s="282">
        <v>2227.12592971399</v>
      </c>
      <c r="N30" s="283">
        <v>4607.4807687382199</v>
      </c>
      <c r="O30" s="284">
        <v>1759.375</v>
      </c>
      <c r="P30" s="285">
        <v>17.875</v>
      </c>
      <c r="Q30" s="285">
        <v>173.5</v>
      </c>
      <c r="R30" s="286">
        <v>724.375</v>
      </c>
      <c r="S30" s="286">
        <v>804</v>
      </c>
      <c r="T30" s="286">
        <v>1107.36240493942</v>
      </c>
      <c r="U30" s="286">
        <v>2763.875</v>
      </c>
      <c r="V30" s="287">
        <v>310.625</v>
      </c>
      <c r="W30" s="287">
        <v>736.875</v>
      </c>
      <c r="X30" s="287">
        <v>354.75</v>
      </c>
      <c r="Y30" s="287">
        <v>559.75</v>
      </c>
      <c r="Z30" s="287">
        <v>31.75</v>
      </c>
      <c r="AA30" s="287">
        <v>136</v>
      </c>
      <c r="AB30" s="287">
        <v>89.75</v>
      </c>
      <c r="AC30" s="287">
        <v>293.875</v>
      </c>
      <c r="AD30" s="287">
        <v>250.5</v>
      </c>
      <c r="AE30" s="286">
        <v>5755.7567319304799</v>
      </c>
      <c r="AF30" s="287">
        <v>2106.375</v>
      </c>
      <c r="AG30" s="287">
        <v>278.75</v>
      </c>
      <c r="AH30" s="287">
        <v>1344.625</v>
      </c>
      <c r="AI30" s="287">
        <v>194.375</v>
      </c>
      <c r="AJ30" s="287">
        <v>432.875</v>
      </c>
      <c r="AK30" s="287">
        <v>173.75</v>
      </c>
      <c r="AL30" s="287">
        <v>1225.0067319304801</v>
      </c>
      <c r="AM30" s="286">
        <v>161.75</v>
      </c>
      <c r="AN30" s="286">
        <v>854.25</v>
      </c>
      <c r="AO30" s="287">
        <v>255.375</v>
      </c>
      <c r="AP30" s="287">
        <v>8.625</v>
      </c>
      <c r="AQ30" s="287">
        <v>562.375</v>
      </c>
      <c r="AR30" s="287">
        <v>27.875</v>
      </c>
      <c r="AS30" s="286">
        <v>275</v>
      </c>
      <c r="AT30" s="286">
        <v>30.375</v>
      </c>
      <c r="AU30" s="286">
        <v>99.25</v>
      </c>
      <c r="AV30" s="287">
        <v>14.5</v>
      </c>
      <c r="AW30" s="287">
        <v>84.75</v>
      </c>
      <c r="AX30" s="286">
        <v>94</v>
      </c>
      <c r="AY30" s="286">
        <v>185.625</v>
      </c>
      <c r="AZ30" s="286">
        <v>96.5</v>
      </c>
      <c r="BA30" s="286">
        <v>2</v>
      </c>
      <c r="BB30" s="286">
        <v>0.625</v>
      </c>
      <c r="BC30" s="286">
        <v>1621.625</v>
      </c>
      <c r="BD30" s="286">
        <v>41.25</v>
      </c>
      <c r="BE30" s="286">
        <v>75.5</v>
      </c>
      <c r="BF30" s="288" t="e">
        <v>#DIV/0!</v>
      </c>
      <c r="BG30" s="289">
        <v>108</v>
      </c>
      <c r="BH30" s="290">
        <v>4039</v>
      </c>
      <c r="BI30" s="291">
        <v>991.25</v>
      </c>
      <c r="BJ30" s="292">
        <v>87</v>
      </c>
      <c r="BK30" s="292">
        <v>2807.375</v>
      </c>
      <c r="BL30" s="292">
        <v>5.625</v>
      </c>
      <c r="BM30" s="292">
        <v>11.5</v>
      </c>
      <c r="BN30" s="292">
        <v>61.5</v>
      </c>
      <c r="BO30" s="293">
        <v>74.75</v>
      </c>
      <c r="BP30" s="294">
        <v>1758.48295454545</v>
      </c>
      <c r="BQ30" s="295">
        <v>77.625</v>
      </c>
      <c r="BR30" s="296">
        <v>268.75</v>
      </c>
      <c r="BS30" s="297">
        <v>72.75</v>
      </c>
      <c r="BT30" s="296">
        <v>0</v>
      </c>
      <c r="BU30" s="296">
        <v>1339.35795454545</v>
      </c>
      <c r="BV30" s="298">
        <v>412.375</v>
      </c>
      <c r="BW30" s="298">
        <v>0</v>
      </c>
      <c r="BX30" s="298">
        <v>0</v>
      </c>
      <c r="BY30" s="298">
        <v>539.625</v>
      </c>
      <c r="BZ30" s="298">
        <v>0</v>
      </c>
      <c r="CA30" s="299">
        <v>236.125</v>
      </c>
      <c r="CB30" s="300">
        <v>244.5</v>
      </c>
      <c r="CC30" s="301">
        <v>141698.56884584599</v>
      </c>
    </row>
    <row r="31" spans="1:81" ht="15.75" thickBot="1" x14ac:dyDescent="0.3">
      <c r="A31" s="302">
        <v>26</v>
      </c>
      <c r="B31" s="279" t="s">
        <v>410</v>
      </c>
      <c r="C31" s="179" t="s">
        <v>55</v>
      </c>
      <c r="D31" s="280">
        <v>15504.036337633701</v>
      </c>
      <c r="E31" s="281">
        <v>15358.025811317901</v>
      </c>
      <c r="F31" s="282">
        <v>30</v>
      </c>
      <c r="G31" s="283">
        <v>116.01052631578899</v>
      </c>
      <c r="H31" s="281">
        <v>1245</v>
      </c>
      <c r="I31" s="282">
        <v>1043.625</v>
      </c>
      <c r="J31" s="282">
        <v>940</v>
      </c>
      <c r="K31" s="282">
        <v>1963.3747005381099</v>
      </c>
      <c r="L31" s="282">
        <v>4646.0223486019704</v>
      </c>
      <c r="M31" s="282">
        <v>2836.0161831208502</v>
      </c>
      <c r="N31" s="283">
        <v>2829.9981053727302</v>
      </c>
      <c r="O31" s="284">
        <v>1606.875</v>
      </c>
      <c r="P31" s="285">
        <v>10.125</v>
      </c>
      <c r="Q31" s="285">
        <v>160</v>
      </c>
      <c r="R31" s="286">
        <v>1574</v>
      </c>
      <c r="S31" s="286">
        <v>605.875</v>
      </c>
      <c r="T31" s="286">
        <v>524.92725847017698</v>
      </c>
      <c r="U31" s="286">
        <v>3198.125</v>
      </c>
      <c r="V31" s="287">
        <v>532.625</v>
      </c>
      <c r="W31" s="287">
        <v>407.375</v>
      </c>
      <c r="X31" s="287">
        <v>209.25</v>
      </c>
      <c r="Y31" s="287">
        <v>870.5</v>
      </c>
      <c r="Z31" s="287">
        <v>45</v>
      </c>
      <c r="AA31" s="287">
        <v>373.125</v>
      </c>
      <c r="AB31" s="287">
        <v>274.375</v>
      </c>
      <c r="AC31" s="287">
        <v>343.125</v>
      </c>
      <c r="AD31" s="287">
        <v>142.75</v>
      </c>
      <c r="AE31" s="286">
        <v>4221.4840791634797</v>
      </c>
      <c r="AF31" s="287">
        <v>1438</v>
      </c>
      <c r="AG31" s="287">
        <v>54.75</v>
      </c>
      <c r="AH31" s="287">
        <v>1039.75</v>
      </c>
      <c r="AI31" s="287">
        <v>240.375</v>
      </c>
      <c r="AJ31" s="287">
        <v>232.75</v>
      </c>
      <c r="AK31" s="287">
        <v>205.375</v>
      </c>
      <c r="AL31" s="287">
        <v>1010.48407916348</v>
      </c>
      <c r="AM31" s="286">
        <v>77</v>
      </c>
      <c r="AN31" s="286">
        <v>432.75</v>
      </c>
      <c r="AO31" s="287">
        <v>309.5</v>
      </c>
      <c r="AP31" s="287">
        <v>8.25</v>
      </c>
      <c r="AQ31" s="287">
        <v>68.75</v>
      </c>
      <c r="AR31" s="287">
        <v>46.25</v>
      </c>
      <c r="AS31" s="286">
        <v>191.25</v>
      </c>
      <c r="AT31" s="286">
        <v>115.125</v>
      </c>
      <c r="AU31" s="286">
        <v>78</v>
      </c>
      <c r="AV31" s="287">
        <v>21.375</v>
      </c>
      <c r="AW31" s="287">
        <v>56.625</v>
      </c>
      <c r="AX31" s="286">
        <v>34.375</v>
      </c>
      <c r="AY31" s="286">
        <v>67.25</v>
      </c>
      <c r="AZ31" s="286">
        <v>121.375</v>
      </c>
      <c r="BA31" s="286">
        <v>3.875</v>
      </c>
      <c r="BB31" s="286">
        <v>2.75</v>
      </c>
      <c r="BC31" s="286">
        <v>1838.5</v>
      </c>
      <c r="BD31" s="286">
        <v>44.5</v>
      </c>
      <c r="BE31" s="286">
        <v>144.75</v>
      </c>
      <c r="BF31" s="288" t="e">
        <v>#DIV/0!</v>
      </c>
      <c r="BG31" s="289">
        <v>143.5</v>
      </c>
      <c r="BH31" s="290">
        <v>2558</v>
      </c>
      <c r="BI31" s="291">
        <v>1175</v>
      </c>
      <c r="BJ31" s="292">
        <v>360.375</v>
      </c>
      <c r="BK31" s="292">
        <v>562.875</v>
      </c>
      <c r="BL31" s="292">
        <v>7.375</v>
      </c>
      <c r="BM31" s="292">
        <v>1</v>
      </c>
      <c r="BN31" s="292">
        <v>0</v>
      </c>
      <c r="BO31" s="293">
        <v>451.375</v>
      </c>
      <c r="BP31" s="294">
        <v>2961.625</v>
      </c>
      <c r="BQ31" s="295">
        <v>230.875</v>
      </c>
      <c r="BR31" s="296">
        <v>200.25</v>
      </c>
      <c r="BS31" s="297">
        <v>165.5</v>
      </c>
      <c r="BT31" s="296">
        <v>0</v>
      </c>
      <c r="BU31" s="296">
        <v>2365</v>
      </c>
      <c r="BV31" s="298">
        <v>0</v>
      </c>
      <c r="BW31" s="298">
        <v>633.875</v>
      </c>
      <c r="BX31" s="298">
        <v>218.875</v>
      </c>
      <c r="BY31" s="298">
        <v>472.125</v>
      </c>
      <c r="BZ31" s="298">
        <v>0</v>
      </c>
      <c r="CA31" s="299">
        <v>297.75</v>
      </c>
      <c r="CB31" s="300">
        <v>437.954354354354</v>
      </c>
      <c r="CC31" s="301">
        <v>157954.21423520101</v>
      </c>
    </row>
    <row r="32" spans="1:81" ht="15.75" thickBot="1" x14ac:dyDescent="0.3">
      <c r="A32" s="302">
        <v>27</v>
      </c>
      <c r="B32" s="279" t="s">
        <v>411</v>
      </c>
      <c r="C32" s="179" t="s">
        <v>123</v>
      </c>
      <c r="D32" s="280">
        <v>11208.1403863987</v>
      </c>
      <c r="E32" s="281">
        <v>10872.799477307801</v>
      </c>
      <c r="F32" s="282">
        <v>22.5</v>
      </c>
      <c r="G32" s="283">
        <v>312.84090909090901</v>
      </c>
      <c r="H32" s="281">
        <v>671.625</v>
      </c>
      <c r="I32" s="282">
        <v>606.125</v>
      </c>
      <c r="J32" s="282">
        <v>691.625</v>
      </c>
      <c r="K32" s="282">
        <v>1486.74443867116</v>
      </c>
      <c r="L32" s="282">
        <v>2768.3709922666599</v>
      </c>
      <c r="M32" s="282">
        <v>2592.9832941193199</v>
      </c>
      <c r="N32" s="283">
        <v>2390.66666134158</v>
      </c>
      <c r="O32" s="284">
        <v>985</v>
      </c>
      <c r="P32" s="285">
        <v>16.25</v>
      </c>
      <c r="Q32" s="285">
        <v>99.375</v>
      </c>
      <c r="R32" s="286">
        <v>307.125</v>
      </c>
      <c r="S32" s="286">
        <v>554.75</v>
      </c>
      <c r="T32" s="286">
        <v>731.48339218547005</v>
      </c>
      <c r="U32" s="286">
        <v>2910.5</v>
      </c>
      <c r="V32" s="287">
        <v>115.875</v>
      </c>
      <c r="W32" s="287">
        <v>676.875</v>
      </c>
      <c r="X32" s="287">
        <v>496.375</v>
      </c>
      <c r="Y32" s="287">
        <v>1015.875</v>
      </c>
      <c r="Z32" s="287">
        <v>34.25</v>
      </c>
      <c r="AA32" s="287">
        <v>8.25</v>
      </c>
      <c r="AB32" s="287">
        <v>26.5</v>
      </c>
      <c r="AC32" s="287">
        <v>309</v>
      </c>
      <c r="AD32" s="287">
        <v>227.5</v>
      </c>
      <c r="AE32" s="286">
        <v>3376.1569942132601</v>
      </c>
      <c r="AF32" s="287">
        <v>797.875</v>
      </c>
      <c r="AG32" s="287">
        <v>30.25</v>
      </c>
      <c r="AH32" s="287">
        <v>1724.875</v>
      </c>
      <c r="AI32" s="287">
        <v>97.5</v>
      </c>
      <c r="AJ32" s="287">
        <v>296.25</v>
      </c>
      <c r="AK32" s="287">
        <v>34.25</v>
      </c>
      <c r="AL32" s="287">
        <v>395.15699421326099</v>
      </c>
      <c r="AM32" s="286">
        <v>114.25</v>
      </c>
      <c r="AN32" s="286">
        <v>210.125</v>
      </c>
      <c r="AO32" s="287">
        <v>156.25</v>
      </c>
      <c r="AP32" s="287">
        <v>3.125</v>
      </c>
      <c r="AQ32" s="287">
        <v>31.5</v>
      </c>
      <c r="AR32" s="287">
        <v>19.25</v>
      </c>
      <c r="AS32" s="286">
        <v>35.125</v>
      </c>
      <c r="AT32" s="286">
        <v>6.625</v>
      </c>
      <c r="AU32" s="286">
        <v>19.125</v>
      </c>
      <c r="AV32" s="287">
        <v>5</v>
      </c>
      <c r="AW32" s="287">
        <v>14.125</v>
      </c>
      <c r="AX32" s="286">
        <v>25.625</v>
      </c>
      <c r="AY32" s="286">
        <v>47.5</v>
      </c>
      <c r="AZ32" s="286">
        <v>52.25</v>
      </c>
      <c r="BA32" s="286">
        <v>1.25</v>
      </c>
      <c r="BB32" s="286">
        <v>1</v>
      </c>
      <c r="BC32" s="286">
        <v>1051.75</v>
      </c>
      <c r="BD32" s="286">
        <v>0</v>
      </c>
      <c r="BE32" s="286">
        <v>85.25</v>
      </c>
      <c r="BF32" s="288" t="e">
        <v>#DIV/0!</v>
      </c>
      <c r="BG32" s="289">
        <v>272.25</v>
      </c>
      <c r="BH32" s="290">
        <v>1676.25</v>
      </c>
      <c r="BI32" s="291">
        <v>434.25</v>
      </c>
      <c r="BJ32" s="292">
        <v>5.75</v>
      </c>
      <c r="BK32" s="292">
        <v>1051.875</v>
      </c>
      <c r="BL32" s="292">
        <v>17.75</v>
      </c>
      <c r="BM32" s="292">
        <v>13.375</v>
      </c>
      <c r="BN32" s="292">
        <v>86.25</v>
      </c>
      <c r="BO32" s="293">
        <v>67</v>
      </c>
      <c r="BP32" s="294">
        <v>574.125</v>
      </c>
      <c r="BQ32" s="295">
        <v>83.375</v>
      </c>
      <c r="BR32" s="296">
        <v>118.25</v>
      </c>
      <c r="BS32" s="297">
        <v>171.75</v>
      </c>
      <c r="BT32" s="296">
        <v>0.875</v>
      </c>
      <c r="BU32" s="296">
        <v>199.875</v>
      </c>
      <c r="BV32" s="298">
        <v>0</v>
      </c>
      <c r="BW32" s="298">
        <v>0</v>
      </c>
      <c r="BX32" s="298">
        <v>0</v>
      </c>
      <c r="BY32" s="298">
        <v>0</v>
      </c>
      <c r="BZ32" s="298">
        <v>0</v>
      </c>
      <c r="CA32" s="299">
        <v>100.375</v>
      </c>
      <c r="CB32" s="300">
        <v>829.25</v>
      </c>
      <c r="CC32" s="301">
        <v>128115.77713647499</v>
      </c>
    </row>
    <row r="33" spans="1:81" ht="15.75" thickBot="1" x14ac:dyDescent="0.3">
      <c r="A33" s="302">
        <v>28</v>
      </c>
      <c r="B33" s="279" t="s">
        <v>413</v>
      </c>
      <c r="C33" s="179" t="s">
        <v>118</v>
      </c>
      <c r="D33" s="280">
        <v>7944.0212823375496</v>
      </c>
      <c r="E33" s="281">
        <v>7695.8521106829803</v>
      </c>
      <c r="F33" s="282">
        <v>108.933060543461</v>
      </c>
      <c r="G33" s="283">
        <v>139.236111111111</v>
      </c>
      <c r="H33" s="281">
        <v>563.375</v>
      </c>
      <c r="I33" s="282">
        <v>451.375</v>
      </c>
      <c r="J33" s="282">
        <v>484.92857142857099</v>
      </c>
      <c r="K33" s="282">
        <v>909.125</v>
      </c>
      <c r="L33" s="282">
        <v>2287.5656042823398</v>
      </c>
      <c r="M33" s="282">
        <v>1713.1742693900301</v>
      </c>
      <c r="N33" s="283">
        <v>1534.47783723661</v>
      </c>
      <c r="O33" s="284">
        <v>771.92857142857099</v>
      </c>
      <c r="P33" s="285">
        <v>24.125</v>
      </c>
      <c r="Q33" s="285">
        <v>11.375</v>
      </c>
      <c r="R33" s="286">
        <v>204.375</v>
      </c>
      <c r="S33" s="286">
        <v>535</v>
      </c>
      <c r="T33" s="286">
        <v>329.48611111111097</v>
      </c>
      <c r="U33" s="286">
        <v>1291.75</v>
      </c>
      <c r="V33" s="287">
        <v>221.625</v>
      </c>
      <c r="W33" s="287">
        <v>184.25</v>
      </c>
      <c r="X33" s="287">
        <v>224.25</v>
      </c>
      <c r="Y33" s="287">
        <v>392.125</v>
      </c>
      <c r="Z33" s="287">
        <v>0</v>
      </c>
      <c r="AA33" s="287">
        <v>0</v>
      </c>
      <c r="AB33" s="287">
        <v>0</v>
      </c>
      <c r="AC33" s="287">
        <v>128.375</v>
      </c>
      <c r="AD33" s="287">
        <v>141.125</v>
      </c>
      <c r="AE33" s="286">
        <v>3387.8565997978699</v>
      </c>
      <c r="AF33" s="287">
        <v>964.25</v>
      </c>
      <c r="AG33" s="287">
        <v>6.75</v>
      </c>
      <c r="AH33" s="287">
        <v>648.875</v>
      </c>
      <c r="AI33" s="287">
        <v>14.5</v>
      </c>
      <c r="AJ33" s="287">
        <v>239.25</v>
      </c>
      <c r="AK33" s="287">
        <v>131.125</v>
      </c>
      <c r="AL33" s="287">
        <v>1383.1065997978701</v>
      </c>
      <c r="AM33" s="286">
        <v>53.5</v>
      </c>
      <c r="AN33" s="286">
        <v>191.75</v>
      </c>
      <c r="AO33" s="287">
        <v>120.125</v>
      </c>
      <c r="AP33" s="287">
        <v>5.5</v>
      </c>
      <c r="AQ33" s="287">
        <v>49.125</v>
      </c>
      <c r="AR33" s="287">
        <v>17</v>
      </c>
      <c r="AS33" s="286">
        <v>33.5</v>
      </c>
      <c r="AT33" s="286">
        <v>8.375</v>
      </c>
      <c r="AU33" s="286">
        <v>13.375</v>
      </c>
      <c r="AV33" s="287">
        <v>5.125</v>
      </c>
      <c r="AW33" s="287">
        <v>8.25</v>
      </c>
      <c r="AX33" s="286">
        <v>1.625</v>
      </c>
      <c r="AY33" s="286">
        <v>15.125</v>
      </c>
      <c r="AZ33" s="286">
        <v>62.625</v>
      </c>
      <c r="BA33" s="286">
        <v>1.625</v>
      </c>
      <c r="BB33" s="286">
        <v>0.125</v>
      </c>
      <c r="BC33" s="286">
        <v>536.5</v>
      </c>
      <c r="BD33" s="286">
        <v>0</v>
      </c>
      <c r="BE33" s="286">
        <v>38</v>
      </c>
      <c r="BF33" s="288" t="e">
        <v>#DIV/0!</v>
      </c>
      <c r="BG33" s="289">
        <v>210.75</v>
      </c>
      <c r="BH33" s="290">
        <v>2275.8278349673201</v>
      </c>
      <c r="BI33" s="291">
        <v>784.75</v>
      </c>
      <c r="BJ33" s="292">
        <v>153.20283496732</v>
      </c>
      <c r="BK33" s="292">
        <v>1280.875</v>
      </c>
      <c r="BL33" s="292">
        <v>0</v>
      </c>
      <c r="BM33" s="292">
        <v>14.75</v>
      </c>
      <c r="BN33" s="292">
        <v>0</v>
      </c>
      <c r="BO33" s="293">
        <v>42.25</v>
      </c>
      <c r="BP33" s="294">
        <v>414</v>
      </c>
      <c r="BQ33" s="295">
        <v>59.125</v>
      </c>
      <c r="BR33" s="296">
        <v>86</v>
      </c>
      <c r="BS33" s="297">
        <v>108</v>
      </c>
      <c r="BT33" s="296">
        <v>0</v>
      </c>
      <c r="BU33" s="296">
        <v>160.875</v>
      </c>
      <c r="BV33" s="298">
        <v>0</v>
      </c>
      <c r="BW33" s="298">
        <v>0</v>
      </c>
      <c r="BX33" s="298">
        <v>0</v>
      </c>
      <c r="BY33" s="298">
        <v>0</v>
      </c>
      <c r="BZ33" s="298">
        <v>0</v>
      </c>
      <c r="CA33" s="299">
        <v>133.625</v>
      </c>
      <c r="CB33" s="300">
        <v>1573.75</v>
      </c>
      <c r="CC33" s="301">
        <v>99559.396240457907</v>
      </c>
    </row>
    <row r="34" spans="1:81" ht="15.75" thickBot="1" x14ac:dyDescent="0.3">
      <c r="A34" s="304">
        <v>29</v>
      </c>
      <c r="B34" s="279" t="s">
        <v>415</v>
      </c>
      <c r="C34" s="179" t="s">
        <v>117</v>
      </c>
      <c r="D34" s="280">
        <v>26127.901396879999</v>
      </c>
      <c r="E34" s="281">
        <v>26087.948271879999</v>
      </c>
      <c r="F34" s="282">
        <v>0</v>
      </c>
      <c r="G34" s="283">
        <v>39.953125</v>
      </c>
      <c r="H34" s="281">
        <v>1277.75</v>
      </c>
      <c r="I34" s="282">
        <v>1640.5</v>
      </c>
      <c r="J34" s="282">
        <v>1890.5950925925899</v>
      </c>
      <c r="K34" s="282">
        <v>3369.6950280112001</v>
      </c>
      <c r="L34" s="282">
        <v>6911.5074076465899</v>
      </c>
      <c r="M34" s="282">
        <v>6292.6038686296297</v>
      </c>
      <c r="N34" s="283">
        <v>4745.25</v>
      </c>
      <c r="O34" s="284">
        <v>4387.5</v>
      </c>
      <c r="P34" s="285">
        <v>41.5</v>
      </c>
      <c r="Q34" s="285">
        <v>241.875</v>
      </c>
      <c r="R34" s="286">
        <v>726.375</v>
      </c>
      <c r="S34" s="286">
        <v>1040.125</v>
      </c>
      <c r="T34" s="286">
        <v>650.09460759148305</v>
      </c>
      <c r="U34" s="286">
        <v>4838.5</v>
      </c>
      <c r="V34" s="287">
        <v>1419.5</v>
      </c>
      <c r="W34" s="287">
        <v>777.625</v>
      </c>
      <c r="X34" s="287">
        <v>639.125</v>
      </c>
      <c r="Y34" s="287">
        <v>1347.25</v>
      </c>
      <c r="Z34" s="287">
        <v>0</v>
      </c>
      <c r="AA34" s="287">
        <v>235.125</v>
      </c>
      <c r="AB34" s="287">
        <v>35.375</v>
      </c>
      <c r="AC34" s="287">
        <v>202.125</v>
      </c>
      <c r="AD34" s="287">
        <v>182.375</v>
      </c>
      <c r="AE34" s="286">
        <v>8138.0567892885301</v>
      </c>
      <c r="AF34" s="287">
        <v>3413.875</v>
      </c>
      <c r="AG34" s="287">
        <v>141.75</v>
      </c>
      <c r="AH34" s="287">
        <v>2368.125</v>
      </c>
      <c r="AI34" s="287">
        <v>576</v>
      </c>
      <c r="AJ34" s="287">
        <v>155.5</v>
      </c>
      <c r="AK34" s="287">
        <v>251.75</v>
      </c>
      <c r="AL34" s="287">
        <v>1231.0567892885299</v>
      </c>
      <c r="AM34" s="286">
        <v>594</v>
      </c>
      <c r="AN34" s="286">
        <v>741.625</v>
      </c>
      <c r="AO34" s="287">
        <v>404.625</v>
      </c>
      <c r="AP34" s="287">
        <v>8.25</v>
      </c>
      <c r="AQ34" s="287">
        <v>221.375</v>
      </c>
      <c r="AR34" s="287">
        <v>107.375</v>
      </c>
      <c r="AS34" s="286">
        <v>438.625</v>
      </c>
      <c r="AT34" s="286">
        <v>69.125</v>
      </c>
      <c r="AU34" s="286">
        <v>109.25</v>
      </c>
      <c r="AV34" s="287">
        <v>15.375</v>
      </c>
      <c r="AW34" s="287">
        <v>93.875</v>
      </c>
      <c r="AX34" s="286">
        <v>61.375</v>
      </c>
      <c r="AY34" s="286">
        <v>63.75</v>
      </c>
      <c r="AZ34" s="286">
        <v>125.125</v>
      </c>
      <c r="BA34" s="286">
        <v>7.625</v>
      </c>
      <c r="BB34" s="286">
        <v>4.375</v>
      </c>
      <c r="BC34" s="286">
        <v>2000</v>
      </c>
      <c r="BD34" s="286">
        <v>170.75</v>
      </c>
      <c r="BE34" s="286">
        <v>33.75</v>
      </c>
      <c r="BF34" s="288" t="e">
        <v>#DIV/0!</v>
      </c>
      <c r="BG34" s="289">
        <v>708.5</v>
      </c>
      <c r="BH34" s="290">
        <v>8418.20498861327</v>
      </c>
      <c r="BI34" s="291">
        <v>1953.5</v>
      </c>
      <c r="BJ34" s="292">
        <v>790.625</v>
      </c>
      <c r="BK34" s="292">
        <v>4790.25</v>
      </c>
      <c r="BL34" s="292">
        <v>113.75</v>
      </c>
      <c r="BM34" s="292">
        <v>110.25</v>
      </c>
      <c r="BN34" s="292">
        <v>0</v>
      </c>
      <c r="BO34" s="293">
        <v>659.82998861326996</v>
      </c>
      <c r="BP34" s="294">
        <v>2705.75</v>
      </c>
      <c r="BQ34" s="295">
        <v>180.125</v>
      </c>
      <c r="BR34" s="296">
        <v>346.5</v>
      </c>
      <c r="BS34" s="297">
        <v>626.75</v>
      </c>
      <c r="BT34" s="296">
        <v>1</v>
      </c>
      <c r="BU34" s="296">
        <v>1551.375</v>
      </c>
      <c r="BV34" s="298">
        <v>0</v>
      </c>
      <c r="BW34" s="298">
        <v>262.625</v>
      </c>
      <c r="BX34" s="298">
        <v>88.125</v>
      </c>
      <c r="BY34" s="298">
        <v>75.625</v>
      </c>
      <c r="BZ34" s="298">
        <v>64.875</v>
      </c>
      <c r="CA34" s="299">
        <v>455.875</v>
      </c>
      <c r="CB34" s="300">
        <v>2351.125</v>
      </c>
      <c r="CC34" s="301">
        <v>228554.760173824</v>
      </c>
    </row>
    <row r="35" spans="1:81" ht="15.75" thickBot="1" x14ac:dyDescent="0.3">
      <c r="A35" s="302">
        <v>30</v>
      </c>
      <c r="B35" s="279" t="s">
        <v>417</v>
      </c>
      <c r="C35" s="179" t="s">
        <v>125</v>
      </c>
      <c r="D35" s="280">
        <v>17835.107798372199</v>
      </c>
      <c r="E35" s="281">
        <v>17785.232798372199</v>
      </c>
      <c r="F35" s="282">
        <v>26.125</v>
      </c>
      <c r="G35" s="283">
        <v>23.75</v>
      </c>
      <c r="H35" s="281">
        <v>1366.125</v>
      </c>
      <c r="I35" s="282">
        <v>1036.75</v>
      </c>
      <c r="J35" s="282">
        <v>1131.375</v>
      </c>
      <c r="K35" s="282">
        <v>2267.20404135338</v>
      </c>
      <c r="L35" s="282">
        <v>4269.2561430669793</v>
      </c>
      <c r="M35" s="282">
        <v>4578.14761395186</v>
      </c>
      <c r="N35" s="283">
        <v>3186.25</v>
      </c>
      <c r="O35" s="284">
        <v>1665.75</v>
      </c>
      <c r="P35" s="285">
        <v>28.125</v>
      </c>
      <c r="Q35" s="285">
        <v>102.375</v>
      </c>
      <c r="R35" s="286">
        <v>699.125</v>
      </c>
      <c r="S35" s="286">
        <v>701.625</v>
      </c>
      <c r="T35" s="286">
        <v>352.40932405202398</v>
      </c>
      <c r="U35" s="286">
        <v>4141.25</v>
      </c>
      <c r="V35" s="287">
        <v>1064.375</v>
      </c>
      <c r="W35" s="287">
        <v>726.25</v>
      </c>
      <c r="X35" s="287">
        <v>397.5</v>
      </c>
      <c r="Y35" s="287">
        <v>718.875</v>
      </c>
      <c r="Z35" s="287">
        <v>2.375</v>
      </c>
      <c r="AA35" s="287">
        <v>118.625</v>
      </c>
      <c r="AB35" s="287">
        <v>12.625</v>
      </c>
      <c r="AC35" s="287">
        <v>776.125</v>
      </c>
      <c r="AD35" s="287">
        <v>324.5</v>
      </c>
      <c r="AE35" s="286">
        <v>6152.8234743202001</v>
      </c>
      <c r="AF35" s="287">
        <v>2730.875</v>
      </c>
      <c r="AG35" s="287">
        <v>431.75</v>
      </c>
      <c r="AH35" s="287">
        <v>1148</v>
      </c>
      <c r="AI35" s="287">
        <v>533.875</v>
      </c>
      <c r="AJ35" s="287">
        <v>218.875</v>
      </c>
      <c r="AK35" s="287">
        <v>44</v>
      </c>
      <c r="AL35" s="287">
        <v>1045.4484743201999</v>
      </c>
      <c r="AM35" s="286">
        <v>232.375</v>
      </c>
      <c r="AN35" s="286">
        <v>722.25</v>
      </c>
      <c r="AO35" s="287">
        <v>578.375</v>
      </c>
      <c r="AP35" s="287">
        <v>13.75</v>
      </c>
      <c r="AQ35" s="287">
        <v>82</v>
      </c>
      <c r="AR35" s="287">
        <v>48.125</v>
      </c>
      <c r="AS35" s="286">
        <v>159.75</v>
      </c>
      <c r="AT35" s="286">
        <v>33.25</v>
      </c>
      <c r="AU35" s="286">
        <v>84.125</v>
      </c>
      <c r="AV35" s="287">
        <v>20.75</v>
      </c>
      <c r="AW35" s="287">
        <v>63.375</v>
      </c>
      <c r="AX35" s="286">
        <v>50.875</v>
      </c>
      <c r="AY35" s="286">
        <v>182.125</v>
      </c>
      <c r="AZ35" s="286">
        <v>94.75</v>
      </c>
      <c r="BA35" s="286">
        <v>4.5</v>
      </c>
      <c r="BB35" s="286">
        <v>1.875</v>
      </c>
      <c r="BC35" s="286">
        <v>1953.625</v>
      </c>
      <c r="BD35" s="286">
        <v>44.875</v>
      </c>
      <c r="BE35" s="286">
        <v>37.625</v>
      </c>
      <c r="BF35" s="288" t="e">
        <v>#DIV/0!</v>
      </c>
      <c r="BG35" s="289">
        <v>177.75</v>
      </c>
      <c r="BH35" s="290">
        <v>3160.625</v>
      </c>
      <c r="BI35" s="291">
        <v>1146.75</v>
      </c>
      <c r="BJ35" s="292">
        <v>161.125</v>
      </c>
      <c r="BK35" s="292">
        <v>1712.25</v>
      </c>
      <c r="BL35" s="292">
        <v>29.625</v>
      </c>
      <c r="BM35" s="292">
        <v>1</v>
      </c>
      <c r="BN35" s="292">
        <v>0</v>
      </c>
      <c r="BO35" s="293">
        <v>109.875</v>
      </c>
      <c r="BP35" s="294">
        <v>1225.375</v>
      </c>
      <c r="BQ35" s="295">
        <v>105.875</v>
      </c>
      <c r="BR35" s="296">
        <v>262.75</v>
      </c>
      <c r="BS35" s="297">
        <v>95.25</v>
      </c>
      <c r="BT35" s="296">
        <v>13</v>
      </c>
      <c r="BU35" s="296">
        <v>748.5</v>
      </c>
      <c r="BV35" s="298">
        <v>0</v>
      </c>
      <c r="BW35" s="298">
        <v>0</v>
      </c>
      <c r="BX35" s="298">
        <v>0</v>
      </c>
      <c r="BY35" s="298">
        <v>124.5</v>
      </c>
      <c r="BZ35" s="298">
        <v>0</v>
      </c>
      <c r="CA35" s="299">
        <v>330</v>
      </c>
      <c r="CB35" s="300">
        <v>634</v>
      </c>
      <c r="CC35" s="301">
        <v>156194.105895713</v>
      </c>
    </row>
    <row r="36" spans="1:81" ht="15.75" thickBot="1" x14ac:dyDescent="0.3">
      <c r="A36" s="302">
        <v>31</v>
      </c>
      <c r="B36" s="305" t="s">
        <v>419</v>
      </c>
      <c r="C36" s="179" t="s">
        <v>125</v>
      </c>
      <c r="D36" s="280">
        <v>36612.244124487399</v>
      </c>
      <c r="E36" s="281">
        <v>36144.446692942802</v>
      </c>
      <c r="F36" s="282">
        <v>22.75</v>
      </c>
      <c r="G36" s="283">
        <v>445.04743154459698</v>
      </c>
      <c r="H36" s="281">
        <v>2409.375</v>
      </c>
      <c r="I36" s="282">
        <v>2281.75</v>
      </c>
      <c r="J36" s="282">
        <v>2107.375</v>
      </c>
      <c r="K36" s="282">
        <v>4214.8513240138</v>
      </c>
      <c r="L36" s="282">
        <v>7691.9056018239698</v>
      </c>
      <c r="M36" s="282">
        <v>8185.3993944409103</v>
      </c>
      <c r="N36" s="283">
        <v>9721.5878042087497</v>
      </c>
      <c r="O36" s="284">
        <v>4306</v>
      </c>
      <c r="P36" s="285">
        <v>55.125</v>
      </c>
      <c r="Q36" s="285">
        <v>297.25</v>
      </c>
      <c r="R36" s="286">
        <v>2063</v>
      </c>
      <c r="S36" s="286">
        <v>1783</v>
      </c>
      <c r="T36" s="286">
        <v>1153.96812966876</v>
      </c>
      <c r="U36" s="286">
        <v>7856.375</v>
      </c>
      <c r="V36" s="287">
        <v>1615</v>
      </c>
      <c r="W36" s="287">
        <v>2504.5</v>
      </c>
      <c r="X36" s="287">
        <v>765</v>
      </c>
      <c r="Y36" s="287">
        <v>1287.5</v>
      </c>
      <c r="Z36" s="287">
        <v>63.5</v>
      </c>
      <c r="AA36" s="287">
        <v>383.75</v>
      </c>
      <c r="AB36" s="287">
        <v>176.625</v>
      </c>
      <c r="AC36" s="287">
        <v>600.5</v>
      </c>
      <c r="AD36" s="287">
        <v>460</v>
      </c>
      <c r="AE36" s="286">
        <v>9065.9009948186595</v>
      </c>
      <c r="AF36" s="287">
        <v>3030.625</v>
      </c>
      <c r="AG36" s="287">
        <v>103.125</v>
      </c>
      <c r="AH36" s="287">
        <v>2049.125</v>
      </c>
      <c r="AI36" s="287">
        <v>1569.5</v>
      </c>
      <c r="AJ36" s="287">
        <v>91.375</v>
      </c>
      <c r="AK36" s="287">
        <v>113.125</v>
      </c>
      <c r="AL36" s="287">
        <v>2109.0259948186599</v>
      </c>
      <c r="AM36" s="286">
        <v>1431.125</v>
      </c>
      <c r="AN36" s="286">
        <v>1564.125</v>
      </c>
      <c r="AO36" s="287">
        <v>1145</v>
      </c>
      <c r="AP36" s="287">
        <v>32.625</v>
      </c>
      <c r="AQ36" s="287">
        <v>274.125</v>
      </c>
      <c r="AR36" s="287">
        <v>112.375</v>
      </c>
      <c r="AS36" s="286">
        <v>170.25</v>
      </c>
      <c r="AT36" s="286">
        <v>69.5</v>
      </c>
      <c r="AU36" s="286">
        <v>27.625</v>
      </c>
      <c r="AV36" s="287">
        <v>8.25</v>
      </c>
      <c r="AW36" s="287">
        <v>19.375</v>
      </c>
      <c r="AX36" s="286">
        <v>112.375</v>
      </c>
      <c r="AY36" s="286">
        <v>134.5</v>
      </c>
      <c r="AZ36" s="286">
        <v>165</v>
      </c>
      <c r="BA36" s="286">
        <v>8.25</v>
      </c>
      <c r="BB36" s="286">
        <v>0</v>
      </c>
      <c r="BC36" s="286">
        <v>5125.5</v>
      </c>
      <c r="BD36" s="286">
        <v>99.875</v>
      </c>
      <c r="BE36" s="286">
        <v>28.25</v>
      </c>
      <c r="BF36" s="288" t="e">
        <v>#DIV/0!</v>
      </c>
      <c r="BG36" s="289">
        <v>228.5</v>
      </c>
      <c r="BH36" s="290">
        <v>3832.80070217611</v>
      </c>
      <c r="BI36" s="291">
        <v>509.375</v>
      </c>
      <c r="BJ36" s="292">
        <v>466.25</v>
      </c>
      <c r="BK36" s="292">
        <v>1952.875</v>
      </c>
      <c r="BL36" s="292">
        <v>31.125</v>
      </c>
      <c r="BM36" s="292">
        <v>11.125</v>
      </c>
      <c r="BN36" s="292">
        <v>3.375</v>
      </c>
      <c r="BO36" s="293">
        <v>858.67570217611296</v>
      </c>
      <c r="BP36" s="294">
        <v>2802.625</v>
      </c>
      <c r="BQ36" s="295">
        <v>579.875</v>
      </c>
      <c r="BR36" s="296">
        <v>203</v>
      </c>
      <c r="BS36" s="297">
        <v>380.5</v>
      </c>
      <c r="BT36" s="296">
        <v>10</v>
      </c>
      <c r="BU36" s="296">
        <v>1629.25</v>
      </c>
      <c r="BV36" s="298">
        <v>31.625</v>
      </c>
      <c r="BW36" s="298">
        <v>0</v>
      </c>
      <c r="BX36" s="298">
        <v>0</v>
      </c>
      <c r="BY36" s="298">
        <v>51.875</v>
      </c>
      <c r="BZ36" s="298">
        <v>0</v>
      </c>
      <c r="CA36" s="299">
        <v>998.5</v>
      </c>
      <c r="CB36" s="300">
        <v>856.25</v>
      </c>
      <c r="CC36" s="301">
        <v>440127.22775906802</v>
      </c>
    </row>
    <row r="37" spans="1:81" ht="15.75" thickBot="1" x14ac:dyDescent="0.3">
      <c r="A37" s="302">
        <v>32</v>
      </c>
      <c r="B37" s="279" t="s">
        <v>420</v>
      </c>
      <c r="C37" s="179" t="s">
        <v>125</v>
      </c>
      <c r="D37" s="280">
        <v>4889.5433078951</v>
      </c>
      <c r="E37" s="281">
        <v>4765.8987426777103</v>
      </c>
      <c r="F37" s="282">
        <v>0</v>
      </c>
      <c r="G37" s="283">
        <v>123.644565217391</v>
      </c>
      <c r="H37" s="281">
        <v>346.875</v>
      </c>
      <c r="I37" s="282">
        <v>336.75</v>
      </c>
      <c r="J37" s="282">
        <v>304.625</v>
      </c>
      <c r="K37" s="282">
        <v>809.79659090909104</v>
      </c>
      <c r="L37" s="282">
        <v>1472.6978039425301</v>
      </c>
      <c r="M37" s="282">
        <v>946.67391304347802</v>
      </c>
      <c r="N37" s="283">
        <v>672.125</v>
      </c>
      <c r="O37" s="284">
        <v>444.5</v>
      </c>
      <c r="P37" s="285">
        <v>5.625</v>
      </c>
      <c r="Q37" s="285">
        <v>77.375</v>
      </c>
      <c r="R37" s="286">
        <v>127.5</v>
      </c>
      <c r="S37" s="286">
        <v>114.25</v>
      </c>
      <c r="T37" s="286">
        <v>169.394565217391</v>
      </c>
      <c r="U37" s="286">
        <v>1428.5</v>
      </c>
      <c r="V37" s="287">
        <v>256.125</v>
      </c>
      <c r="W37" s="287">
        <v>347.75</v>
      </c>
      <c r="X37" s="287">
        <v>113.75</v>
      </c>
      <c r="Y37" s="287">
        <v>425.875</v>
      </c>
      <c r="Z37" s="287">
        <v>5.25</v>
      </c>
      <c r="AA37" s="287">
        <v>61.625</v>
      </c>
      <c r="AB37" s="287">
        <v>63.5</v>
      </c>
      <c r="AC37" s="287">
        <v>107.125</v>
      </c>
      <c r="AD37" s="287">
        <v>47.5</v>
      </c>
      <c r="AE37" s="286">
        <v>1397.7737426777101</v>
      </c>
      <c r="AF37" s="287">
        <v>566.625</v>
      </c>
      <c r="AG37" s="287">
        <v>0</v>
      </c>
      <c r="AH37" s="287">
        <v>191.625</v>
      </c>
      <c r="AI37" s="287">
        <v>59.125</v>
      </c>
      <c r="AJ37" s="287">
        <v>26.25</v>
      </c>
      <c r="AK37" s="287">
        <v>10</v>
      </c>
      <c r="AL37" s="287">
        <v>544.14874267771097</v>
      </c>
      <c r="AM37" s="286">
        <v>17.375</v>
      </c>
      <c r="AN37" s="286">
        <v>187.25</v>
      </c>
      <c r="AO37" s="287">
        <v>123.625</v>
      </c>
      <c r="AP37" s="287">
        <v>4.5</v>
      </c>
      <c r="AQ37" s="287">
        <v>4.75</v>
      </c>
      <c r="AR37" s="287">
        <v>54.375</v>
      </c>
      <c r="AS37" s="286">
        <v>21.125</v>
      </c>
      <c r="AT37" s="286">
        <v>3.75</v>
      </c>
      <c r="AU37" s="286">
        <v>39.25</v>
      </c>
      <c r="AV37" s="287">
        <v>2.75</v>
      </c>
      <c r="AW37" s="287">
        <v>36.5</v>
      </c>
      <c r="AX37" s="286">
        <v>0</v>
      </c>
      <c r="AY37" s="286">
        <v>59.75</v>
      </c>
      <c r="AZ37" s="286">
        <v>25</v>
      </c>
      <c r="BA37" s="286">
        <v>0</v>
      </c>
      <c r="BB37" s="286">
        <v>0</v>
      </c>
      <c r="BC37" s="286">
        <v>493.375</v>
      </c>
      <c r="BD37" s="286">
        <v>3.25</v>
      </c>
      <c r="BE37" s="286">
        <v>66.5</v>
      </c>
      <c r="BF37" s="288" t="e">
        <v>#DIV/0!</v>
      </c>
      <c r="BG37" s="289">
        <v>198.75</v>
      </c>
      <c r="BH37" s="290">
        <v>1895.875</v>
      </c>
      <c r="BI37" s="291">
        <v>1109.25</v>
      </c>
      <c r="BJ37" s="292">
        <v>182.25</v>
      </c>
      <c r="BK37" s="292">
        <v>541</v>
      </c>
      <c r="BL37" s="292">
        <v>0</v>
      </c>
      <c r="BM37" s="292">
        <v>0</v>
      </c>
      <c r="BN37" s="292">
        <v>0</v>
      </c>
      <c r="BO37" s="293">
        <v>63.375</v>
      </c>
      <c r="BP37" s="294">
        <v>397.75</v>
      </c>
      <c r="BQ37" s="295">
        <v>15.75</v>
      </c>
      <c r="BR37" s="296">
        <v>160.75</v>
      </c>
      <c r="BS37" s="297">
        <v>158.75</v>
      </c>
      <c r="BT37" s="296">
        <v>0</v>
      </c>
      <c r="BU37" s="296">
        <v>62.5</v>
      </c>
      <c r="BV37" s="298">
        <v>0</v>
      </c>
      <c r="BW37" s="298">
        <v>0</v>
      </c>
      <c r="BX37" s="298">
        <v>0</v>
      </c>
      <c r="BY37" s="298">
        <v>0</v>
      </c>
      <c r="BZ37" s="298">
        <v>0</v>
      </c>
      <c r="CA37" s="299">
        <v>60.5</v>
      </c>
      <c r="CB37" s="300">
        <v>46.5</v>
      </c>
      <c r="CC37" s="301">
        <v>42643.4729728401</v>
      </c>
    </row>
    <row r="38" spans="1:81" ht="15.75" thickBot="1" x14ac:dyDescent="0.3">
      <c r="A38" s="302">
        <v>33</v>
      </c>
      <c r="B38" s="279" t="s">
        <v>422</v>
      </c>
      <c r="C38" s="179" t="s">
        <v>124</v>
      </c>
      <c r="D38" s="280">
        <v>42653.301716450798</v>
      </c>
      <c r="E38" s="281">
        <v>42136.421716450801</v>
      </c>
      <c r="F38" s="282">
        <v>290.75</v>
      </c>
      <c r="G38" s="283">
        <v>226.13</v>
      </c>
      <c r="H38" s="281">
        <v>2681.25</v>
      </c>
      <c r="I38" s="282">
        <v>2189.25</v>
      </c>
      <c r="J38" s="282">
        <v>2463.2375066465802</v>
      </c>
      <c r="K38" s="282">
        <v>5108.6747768756304</v>
      </c>
      <c r="L38" s="282">
        <v>9174.6617691871706</v>
      </c>
      <c r="M38" s="282">
        <v>10114.45536518783</v>
      </c>
      <c r="N38" s="283">
        <v>10921.7722985536</v>
      </c>
      <c r="O38" s="284">
        <v>4372.375</v>
      </c>
      <c r="P38" s="285">
        <v>143</v>
      </c>
      <c r="Q38" s="285">
        <v>465.875</v>
      </c>
      <c r="R38" s="286">
        <v>3218</v>
      </c>
      <c r="S38" s="286">
        <v>2743</v>
      </c>
      <c r="T38" s="286">
        <v>1274.0538177911901</v>
      </c>
      <c r="U38" s="286">
        <v>8234.125</v>
      </c>
      <c r="V38" s="287">
        <v>1690.25</v>
      </c>
      <c r="W38" s="287">
        <v>1884.25</v>
      </c>
      <c r="X38" s="287">
        <v>656.25</v>
      </c>
      <c r="Y38" s="287">
        <v>989.75</v>
      </c>
      <c r="Z38" s="287">
        <v>0</v>
      </c>
      <c r="AA38" s="287">
        <v>682.625</v>
      </c>
      <c r="AB38" s="287">
        <v>96.5</v>
      </c>
      <c r="AC38" s="287">
        <v>1761.25</v>
      </c>
      <c r="AD38" s="287">
        <v>473.25</v>
      </c>
      <c r="AE38" s="286">
        <v>13470.4978986596</v>
      </c>
      <c r="AF38" s="287">
        <v>3226.5</v>
      </c>
      <c r="AG38" s="287">
        <v>481.375</v>
      </c>
      <c r="AH38" s="287">
        <v>2916.125</v>
      </c>
      <c r="AI38" s="287">
        <v>1313</v>
      </c>
      <c r="AJ38" s="287">
        <v>470.875</v>
      </c>
      <c r="AK38" s="287">
        <v>218.625</v>
      </c>
      <c r="AL38" s="287">
        <v>4843.9978986595997</v>
      </c>
      <c r="AM38" s="286">
        <v>763.75</v>
      </c>
      <c r="AN38" s="286">
        <v>1419.5</v>
      </c>
      <c r="AO38" s="287">
        <v>1065.5</v>
      </c>
      <c r="AP38" s="287">
        <v>41.375</v>
      </c>
      <c r="AQ38" s="287">
        <v>200.125</v>
      </c>
      <c r="AR38" s="287">
        <v>112.5</v>
      </c>
      <c r="AS38" s="286">
        <v>342.125</v>
      </c>
      <c r="AT38" s="286">
        <v>210.625</v>
      </c>
      <c r="AU38" s="286">
        <v>185</v>
      </c>
      <c r="AV38" s="287">
        <v>19.25</v>
      </c>
      <c r="AW38" s="287">
        <v>165.75</v>
      </c>
      <c r="AX38" s="286">
        <v>110.5</v>
      </c>
      <c r="AY38" s="286">
        <v>381.375</v>
      </c>
      <c r="AZ38" s="286">
        <v>146.625</v>
      </c>
      <c r="BA38" s="286">
        <v>8.875</v>
      </c>
      <c r="BB38" s="286">
        <v>7</v>
      </c>
      <c r="BC38" s="286">
        <v>3702.375</v>
      </c>
      <c r="BD38" s="286">
        <v>299.5</v>
      </c>
      <c r="BE38" s="286">
        <v>46</v>
      </c>
      <c r="BF38" s="288" t="e">
        <v>#DIV/0!</v>
      </c>
      <c r="BG38" s="289">
        <v>426.5</v>
      </c>
      <c r="BH38" s="290">
        <v>7196.44551282051</v>
      </c>
      <c r="BI38" s="291">
        <v>1195.375</v>
      </c>
      <c r="BJ38" s="292">
        <v>307.32051282051299</v>
      </c>
      <c r="BK38" s="292">
        <v>4640.5</v>
      </c>
      <c r="BL38" s="292">
        <v>0.625</v>
      </c>
      <c r="BM38" s="292">
        <v>31.25</v>
      </c>
      <c r="BN38" s="292">
        <v>116.25</v>
      </c>
      <c r="BO38" s="293">
        <v>905.125</v>
      </c>
      <c r="BP38" s="294">
        <v>4347.625</v>
      </c>
      <c r="BQ38" s="295">
        <v>522.5</v>
      </c>
      <c r="BR38" s="296">
        <v>494.25</v>
      </c>
      <c r="BS38" s="297">
        <v>232.75</v>
      </c>
      <c r="BT38" s="296">
        <v>643.75</v>
      </c>
      <c r="BU38" s="296">
        <v>2454.375</v>
      </c>
      <c r="BV38" s="298">
        <v>691.125</v>
      </c>
      <c r="BW38" s="298">
        <v>101.875</v>
      </c>
      <c r="BX38" s="298">
        <v>0</v>
      </c>
      <c r="BY38" s="298">
        <v>80.125</v>
      </c>
      <c r="BZ38" s="298">
        <v>0</v>
      </c>
      <c r="CA38" s="299">
        <v>1259</v>
      </c>
      <c r="CB38" s="300">
        <v>1924.125</v>
      </c>
      <c r="CC38" s="301">
        <v>470904.85084341699</v>
      </c>
    </row>
    <row r="39" spans="1:81" ht="15.75" thickBot="1" x14ac:dyDescent="0.3">
      <c r="A39" s="302">
        <v>34</v>
      </c>
      <c r="B39" s="279" t="s">
        <v>424</v>
      </c>
      <c r="C39" s="179" t="s">
        <v>125</v>
      </c>
      <c r="D39" s="280">
        <v>28757.910215328699</v>
      </c>
      <c r="E39" s="281">
        <v>28365.653380072701</v>
      </c>
      <c r="F39" s="282">
        <v>324.80878330789398</v>
      </c>
      <c r="G39" s="283">
        <v>67.448051948051997</v>
      </c>
      <c r="H39" s="281">
        <v>2453.625</v>
      </c>
      <c r="I39" s="282">
        <v>1856.625</v>
      </c>
      <c r="J39" s="282">
        <v>1679.11989144317</v>
      </c>
      <c r="K39" s="282">
        <v>3325.67147034252</v>
      </c>
      <c r="L39" s="282">
        <v>6774.0691762565702</v>
      </c>
      <c r="M39" s="282">
        <v>6185.19890094935</v>
      </c>
      <c r="N39" s="283">
        <v>6483.6007763370499</v>
      </c>
      <c r="O39" s="284">
        <v>3061.125</v>
      </c>
      <c r="P39" s="285">
        <v>68.375</v>
      </c>
      <c r="Q39" s="285">
        <v>247.5</v>
      </c>
      <c r="R39" s="286">
        <v>1332.125</v>
      </c>
      <c r="S39" s="286">
        <v>1585.625</v>
      </c>
      <c r="T39" s="286">
        <v>502.24155450233002</v>
      </c>
      <c r="U39" s="286">
        <v>5732.875</v>
      </c>
      <c r="V39" s="287">
        <v>916.75</v>
      </c>
      <c r="W39" s="287">
        <v>885.625</v>
      </c>
      <c r="X39" s="287">
        <v>960.75</v>
      </c>
      <c r="Y39" s="287">
        <v>1150.875</v>
      </c>
      <c r="Z39" s="287">
        <v>48.625</v>
      </c>
      <c r="AA39" s="287">
        <v>271.25</v>
      </c>
      <c r="AB39" s="287">
        <v>149.25</v>
      </c>
      <c r="AC39" s="287">
        <v>755.5</v>
      </c>
      <c r="AD39" s="287">
        <v>594.25</v>
      </c>
      <c r="AE39" s="286">
        <v>9871.9186608263408</v>
      </c>
      <c r="AF39" s="287">
        <v>4994.875</v>
      </c>
      <c r="AG39" s="287">
        <v>202.5</v>
      </c>
      <c r="AH39" s="287">
        <v>1708.75</v>
      </c>
      <c r="AI39" s="287">
        <v>663.75</v>
      </c>
      <c r="AJ39" s="287">
        <v>196.875</v>
      </c>
      <c r="AK39" s="287">
        <v>190.875</v>
      </c>
      <c r="AL39" s="287">
        <v>1914.2936608263401</v>
      </c>
      <c r="AM39" s="286">
        <v>247.375</v>
      </c>
      <c r="AN39" s="286">
        <v>1574.375</v>
      </c>
      <c r="AO39" s="287">
        <v>1228.375</v>
      </c>
      <c r="AP39" s="287">
        <v>29.375</v>
      </c>
      <c r="AQ39" s="287">
        <v>235.5</v>
      </c>
      <c r="AR39" s="287">
        <v>81.125</v>
      </c>
      <c r="AS39" s="286">
        <v>319</v>
      </c>
      <c r="AT39" s="286">
        <v>25.5</v>
      </c>
      <c r="AU39" s="286">
        <v>77</v>
      </c>
      <c r="AV39" s="287">
        <v>8</v>
      </c>
      <c r="AW39" s="287">
        <v>69</v>
      </c>
      <c r="AX39" s="286">
        <v>43.5</v>
      </c>
      <c r="AY39" s="286">
        <v>104.875</v>
      </c>
      <c r="AZ39" s="286">
        <v>184.375</v>
      </c>
      <c r="BA39" s="286">
        <v>2</v>
      </c>
      <c r="BB39" s="286">
        <v>2.375</v>
      </c>
      <c r="BC39" s="286">
        <v>3149.5</v>
      </c>
      <c r="BD39" s="286">
        <v>42.5</v>
      </c>
      <c r="BE39" s="286">
        <v>18.75</v>
      </c>
      <c r="BF39" s="288" t="e">
        <v>#DIV/0!</v>
      </c>
      <c r="BG39" s="289">
        <v>60.5</v>
      </c>
      <c r="BH39" s="290">
        <v>5541.875</v>
      </c>
      <c r="BI39" s="291">
        <v>1400.75</v>
      </c>
      <c r="BJ39" s="292">
        <v>196</v>
      </c>
      <c r="BK39" s="292">
        <v>2757.625</v>
      </c>
      <c r="BL39" s="292">
        <v>69.375</v>
      </c>
      <c r="BM39" s="292">
        <v>16.875</v>
      </c>
      <c r="BN39" s="292">
        <v>2.75</v>
      </c>
      <c r="BO39" s="293">
        <v>1098.5</v>
      </c>
      <c r="BP39" s="294">
        <v>4890.875</v>
      </c>
      <c r="BQ39" s="295">
        <v>620.375</v>
      </c>
      <c r="BR39" s="296">
        <v>315.75</v>
      </c>
      <c r="BS39" s="297">
        <v>487.75</v>
      </c>
      <c r="BT39" s="296">
        <v>469.25</v>
      </c>
      <c r="BU39" s="296">
        <v>2997.75</v>
      </c>
      <c r="BV39" s="298">
        <v>871.5</v>
      </c>
      <c r="BW39" s="298">
        <v>0</v>
      </c>
      <c r="BX39" s="298">
        <v>0</v>
      </c>
      <c r="BY39" s="298">
        <v>629.75</v>
      </c>
      <c r="BZ39" s="298">
        <v>209.5</v>
      </c>
      <c r="CA39" s="299">
        <v>798.5</v>
      </c>
      <c r="CB39" s="300">
        <v>239.375</v>
      </c>
      <c r="CC39" s="301">
        <v>276157.21305456001</v>
      </c>
    </row>
    <row r="40" spans="1:81" ht="15.75" thickBot="1" x14ac:dyDescent="0.3">
      <c r="A40" s="302">
        <v>35</v>
      </c>
      <c r="B40" s="279" t="s">
        <v>426</v>
      </c>
      <c r="C40" s="179" t="s">
        <v>117</v>
      </c>
      <c r="D40" s="280">
        <v>34517.786729679297</v>
      </c>
      <c r="E40" s="281">
        <v>34044.241544247096</v>
      </c>
      <c r="F40" s="282">
        <v>28.375</v>
      </c>
      <c r="G40" s="283">
        <v>445.17018543213902</v>
      </c>
      <c r="H40" s="281">
        <v>1893.625</v>
      </c>
      <c r="I40" s="282">
        <v>2012</v>
      </c>
      <c r="J40" s="282">
        <v>2475.25</v>
      </c>
      <c r="K40" s="282">
        <v>4053.7076256834998</v>
      </c>
      <c r="L40" s="282">
        <v>9759.4650997771496</v>
      </c>
      <c r="M40" s="282">
        <v>7953.8640042186298</v>
      </c>
      <c r="N40" s="283">
        <v>6369.875</v>
      </c>
      <c r="O40" s="284">
        <v>5632.375</v>
      </c>
      <c r="P40" s="285">
        <v>65.625</v>
      </c>
      <c r="Q40" s="285">
        <v>357.125</v>
      </c>
      <c r="R40" s="286">
        <v>1580.25</v>
      </c>
      <c r="S40" s="286">
        <v>1876.25</v>
      </c>
      <c r="T40" s="286">
        <v>1082.9706485460699</v>
      </c>
      <c r="U40" s="286">
        <v>6432.875</v>
      </c>
      <c r="V40" s="287">
        <v>1973.125</v>
      </c>
      <c r="W40" s="287">
        <v>1020</v>
      </c>
      <c r="X40" s="287">
        <v>730.75</v>
      </c>
      <c r="Y40" s="287">
        <v>720.125</v>
      </c>
      <c r="Z40" s="287">
        <v>0</v>
      </c>
      <c r="AA40" s="287">
        <v>806.75</v>
      </c>
      <c r="AB40" s="287">
        <v>303.25</v>
      </c>
      <c r="AC40" s="287">
        <v>375.875</v>
      </c>
      <c r="AD40" s="287">
        <v>503</v>
      </c>
      <c r="AE40" s="286">
        <v>9330.9410811332109</v>
      </c>
      <c r="AF40" s="287">
        <v>2971.375</v>
      </c>
      <c r="AG40" s="287">
        <v>111.75</v>
      </c>
      <c r="AH40" s="287">
        <v>2792.75</v>
      </c>
      <c r="AI40" s="287">
        <v>513.375</v>
      </c>
      <c r="AJ40" s="287">
        <v>458.5</v>
      </c>
      <c r="AK40" s="287">
        <v>318</v>
      </c>
      <c r="AL40" s="287">
        <v>2165.19108113321</v>
      </c>
      <c r="AM40" s="286">
        <v>325.75</v>
      </c>
      <c r="AN40" s="286">
        <v>1061.25</v>
      </c>
      <c r="AO40" s="287">
        <v>713.25</v>
      </c>
      <c r="AP40" s="287">
        <v>23.375</v>
      </c>
      <c r="AQ40" s="287">
        <v>213.375</v>
      </c>
      <c r="AR40" s="287">
        <v>111.25</v>
      </c>
      <c r="AS40" s="286">
        <v>316.625</v>
      </c>
      <c r="AT40" s="286">
        <v>39.75</v>
      </c>
      <c r="AU40" s="286">
        <v>70.25</v>
      </c>
      <c r="AV40" s="287">
        <v>7.375</v>
      </c>
      <c r="AW40" s="287">
        <v>62.875</v>
      </c>
      <c r="AX40" s="286">
        <v>424.125</v>
      </c>
      <c r="AY40" s="286">
        <v>242.625</v>
      </c>
      <c r="AZ40" s="286">
        <v>292.75</v>
      </c>
      <c r="BA40" s="286">
        <v>3</v>
      </c>
      <c r="BB40" s="286">
        <v>2.875</v>
      </c>
      <c r="BC40" s="286">
        <v>3499.625</v>
      </c>
      <c r="BD40" s="286">
        <v>99.25</v>
      </c>
      <c r="BE40" s="286">
        <v>37.625</v>
      </c>
      <c r="BF40" s="288" t="e">
        <v>#DIV/0!</v>
      </c>
      <c r="BG40" s="289">
        <v>741.75</v>
      </c>
      <c r="BH40" s="290">
        <v>8092.125</v>
      </c>
      <c r="BI40" s="291">
        <v>2679.375</v>
      </c>
      <c r="BJ40" s="292">
        <v>430.25</v>
      </c>
      <c r="BK40" s="292">
        <v>4095.25</v>
      </c>
      <c r="BL40" s="292">
        <v>190</v>
      </c>
      <c r="BM40" s="292">
        <v>129.75</v>
      </c>
      <c r="BN40" s="292">
        <v>0</v>
      </c>
      <c r="BO40" s="293">
        <v>567.5</v>
      </c>
      <c r="BP40" s="294">
        <v>2898</v>
      </c>
      <c r="BQ40" s="295">
        <v>376.75</v>
      </c>
      <c r="BR40" s="296">
        <v>306.5</v>
      </c>
      <c r="BS40" s="297">
        <v>490.75</v>
      </c>
      <c r="BT40" s="296">
        <v>0.375</v>
      </c>
      <c r="BU40" s="296">
        <v>1723.625</v>
      </c>
      <c r="BV40" s="298">
        <v>522.625</v>
      </c>
      <c r="BW40" s="298">
        <v>0</v>
      </c>
      <c r="BX40" s="298">
        <v>0</v>
      </c>
      <c r="BY40" s="298">
        <v>52.875</v>
      </c>
      <c r="BZ40" s="298">
        <v>0</v>
      </c>
      <c r="CA40" s="299">
        <v>809.5</v>
      </c>
      <c r="CB40" s="300">
        <v>1438.5</v>
      </c>
      <c r="CC40" s="301">
        <v>316087.64839509397</v>
      </c>
    </row>
    <row r="41" spans="1:81" ht="15.75" thickBot="1" x14ac:dyDescent="0.3">
      <c r="A41" s="302">
        <v>36</v>
      </c>
      <c r="B41" s="279" t="s">
        <v>428</v>
      </c>
      <c r="C41" s="179" t="s">
        <v>118</v>
      </c>
      <c r="D41" s="280">
        <v>6116.0486784460099</v>
      </c>
      <c r="E41" s="281">
        <v>5820.6164203814897</v>
      </c>
      <c r="F41" s="282">
        <v>162.625</v>
      </c>
      <c r="G41" s="283">
        <v>132.80725806451599</v>
      </c>
      <c r="H41" s="281">
        <v>483.875</v>
      </c>
      <c r="I41" s="282">
        <v>472</v>
      </c>
      <c r="J41" s="282">
        <v>552.66363986890303</v>
      </c>
      <c r="K41" s="282">
        <v>892.13298181114601</v>
      </c>
      <c r="L41" s="282">
        <v>2092.7103900992902</v>
      </c>
      <c r="M41" s="282">
        <v>890.66666666666697</v>
      </c>
      <c r="N41" s="283">
        <v>732</v>
      </c>
      <c r="O41" s="284">
        <v>393.25</v>
      </c>
      <c r="P41" s="285">
        <v>6</v>
      </c>
      <c r="Q41" s="285">
        <v>34.125</v>
      </c>
      <c r="R41" s="286">
        <v>128.875</v>
      </c>
      <c r="S41" s="286">
        <v>200.875</v>
      </c>
      <c r="T41" s="286">
        <v>302.66002700610102</v>
      </c>
      <c r="U41" s="286">
        <v>1631.875</v>
      </c>
      <c r="V41" s="287">
        <v>400.625</v>
      </c>
      <c r="W41" s="287">
        <v>308</v>
      </c>
      <c r="X41" s="287">
        <v>324.5</v>
      </c>
      <c r="Y41" s="287">
        <v>137.75</v>
      </c>
      <c r="Z41" s="287">
        <v>0</v>
      </c>
      <c r="AA41" s="287">
        <v>139.125</v>
      </c>
      <c r="AB41" s="287">
        <v>52.125</v>
      </c>
      <c r="AC41" s="287">
        <v>111.625</v>
      </c>
      <c r="AD41" s="287">
        <v>158.125</v>
      </c>
      <c r="AE41" s="286">
        <v>1878.2636514399101</v>
      </c>
      <c r="AF41" s="287">
        <v>1011.25</v>
      </c>
      <c r="AG41" s="287">
        <v>1.375</v>
      </c>
      <c r="AH41" s="287">
        <v>436.875</v>
      </c>
      <c r="AI41" s="287">
        <v>21</v>
      </c>
      <c r="AJ41" s="287">
        <v>173.375</v>
      </c>
      <c r="AK41" s="287">
        <v>25.875</v>
      </c>
      <c r="AL41" s="287">
        <v>208.51365143990699</v>
      </c>
      <c r="AM41" s="286">
        <v>102.125</v>
      </c>
      <c r="AN41" s="286">
        <v>149</v>
      </c>
      <c r="AO41" s="287">
        <v>137.375</v>
      </c>
      <c r="AP41" s="287">
        <v>0.75</v>
      </c>
      <c r="AQ41" s="287">
        <v>5.625</v>
      </c>
      <c r="AR41" s="287">
        <v>5.25</v>
      </c>
      <c r="AS41" s="286">
        <v>20.875</v>
      </c>
      <c r="AT41" s="286">
        <v>64.875</v>
      </c>
      <c r="AU41" s="286">
        <v>31.5</v>
      </c>
      <c r="AV41" s="287">
        <v>3</v>
      </c>
      <c r="AW41" s="287">
        <v>28.5</v>
      </c>
      <c r="AX41" s="286">
        <v>8.75</v>
      </c>
      <c r="AY41" s="286">
        <v>20</v>
      </c>
      <c r="AZ41" s="286">
        <v>10.375</v>
      </c>
      <c r="BA41" s="286">
        <v>1</v>
      </c>
      <c r="BB41" s="286">
        <v>0</v>
      </c>
      <c r="BC41" s="286">
        <v>735.5</v>
      </c>
      <c r="BD41" s="286">
        <v>0</v>
      </c>
      <c r="BE41" s="286">
        <v>32.75</v>
      </c>
      <c r="BF41" s="288" t="e">
        <v>#DIV/0!</v>
      </c>
      <c r="BG41" s="289">
        <v>171.5</v>
      </c>
      <c r="BH41" s="290">
        <v>1050.75</v>
      </c>
      <c r="BI41" s="291">
        <v>234.75</v>
      </c>
      <c r="BJ41" s="292">
        <v>90</v>
      </c>
      <c r="BK41" s="292">
        <v>606.625</v>
      </c>
      <c r="BL41" s="292">
        <v>39.25</v>
      </c>
      <c r="BM41" s="292">
        <v>32.25</v>
      </c>
      <c r="BN41" s="292">
        <v>0</v>
      </c>
      <c r="BO41" s="293">
        <v>47.875</v>
      </c>
      <c r="BP41" s="294">
        <v>374.5</v>
      </c>
      <c r="BQ41" s="295">
        <v>60.5</v>
      </c>
      <c r="BR41" s="296">
        <v>89</v>
      </c>
      <c r="BS41" s="297">
        <v>114</v>
      </c>
      <c r="BT41" s="296">
        <v>0</v>
      </c>
      <c r="BU41" s="296">
        <v>111</v>
      </c>
      <c r="BV41" s="298">
        <v>0</v>
      </c>
      <c r="BW41" s="298">
        <v>0</v>
      </c>
      <c r="BX41" s="298">
        <v>0</v>
      </c>
      <c r="BY41" s="298">
        <v>0</v>
      </c>
      <c r="BZ41" s="298">
        <v>0</v>
      </c>
      <c r="CA41" s="299">
        <v>44.875</v>
      </c>
      <c r="CB41" s="300">
        <v>0</v>
      </c>
      <c r="CC41" s="301">
        <v>51780.404918670698</v>
      </c>
    </row>
    <row r="42" spans="1:81" ht="15.75" thickBot="1" x14ac:dyDescent="0.3">
      <c r="A42" s="302">
        <v>37</v>
      </c>
      <c r="B42" s="279" t="s">
        <v>430</v>
      </c>
      <c r="C42" s="179" t="s">
        <v>118</v>
      </c>
      <c r="D42" s="280">
        <v>16174.239683854999</v>
      </c>
      <c r="E42" s="281">
        <v>15632.1759183621</v>
      </c>
      <c r="F42" s="282">
        <v>106.03555008210201</v>
      </c>
      <c r="G42" s="283">
        <v>436.02821541080101</v>
      </c>
      <c r="H42" s="281">
        <v>1058.375</v>
      </c>
      <c r="I42" s="282">
        <v>894.875</v>
      </c>
      <c r="J42" s="282">
        <v>1143.125</v>
      </c>
      <c r="K42" s="282">
        <v>2204.08323040185</v>
      </c>
      <c r="L42" s="282">
        <v>4735.9783339650003</v>
      </c>
      <c r="M42" s="282">
        <v>2856.3421512811901</v>
      </c>
      <c r="N42" s="283">
        <v>3281.4609682069299</v>
      </c>
      <c r="O42" s="284">
        <v>2041.75</v>
      </c>
      <c r="P42" s="285">
        <v>25</v>
      </c>
      <c r="Q42" s="285">
        <v>292.625</v>
      </c>
      <c r="R42" s="286">
        <v>730.25</v>
      </c>
      <c r="S42" s="286">
        <v>710.5</v>
      </c>
      <c r="T42" s="286">
        <v>667.96875320352797</v>
      </c>
      <c r="U42" s="286">
        <v>3057.125</v>
      </c>
      <c r="V42" s="287">
        <v>199.75</v>
      </c>
      <c r="W42" s="287">
        <v>752</v>
      </c>
      <c r="X42" s="287">
        <v>474.875</v>
      </c>
      <c r="Y42" s="287">
        <v>533.5</v>
      </c>
      <c r="Z42" s="287">
        <v>0</v>
      </c>
      <c r="AA42" s="287">
        <v>275.375</v>
      </c>
      <c r="AB42" s="287">
        <v>83.875</v>
      </c>
      <c r="AC42" s="287">
        <v>324</v>
      </c>
      <c r="AD42" s="287">
        <v>413.75</v>
      </c>
      <c r="AE42" s="286">
        <v>5405.8959306514398</v>
      </c>
      <c r="AF42" s="287">
        <v>2211.625</v>
      </c>
      <c r="AG42" s="287">
        <v>178.25</v>
      </c>
      <c r="AH42" s="287">
        <v>1286.5</v>
      </c>
      <c r="AI42" s="287">
        <v>233</v>
      </c>
      <c r="AJ42" s="287">
        <v>308.875</v>
      </c>
      <c r="AK42" s="287">
        <v>178</v>
      </c>
      <c r="AL42" s="287">
        <v>1009.64593065144</v>
      </c>
      <c r="AM42" s="286">
        <v>218.375</v>
      </c>
      <c r="AN42" s="286">
        <v>473.875</v>
      </c>
      <c r="AO42" s="287">
        <v>379.75</v>
      </c>
      <c r="AP42" s="287">
        <v>2.625</v>
      </c>
      <c r="AQ42" s="287">
        <v>36.125</v>
      </c>
      <c r="AR42" s="287">
        <v>55.375</v>
      </c>
      <c r="AS42" s="286">
        <v>120.375</v>
      </c>
      <c r="AT42" s="286">
        <v>103.375</v>
      </c>
      <c r="AU42" s="286">
        <v>38.125</v>
      </c>
      <c r="AV42" s="287">
        <v>3</v>
      </c>
      <c r="AW42" s="287">
        <v>35.125</v>
      </c>
      <c r="AX42" s="286">
        <v>23.125</v>
      </c>
      <c r="AY42" s="286">
        <v>254.375</v>
      </c>
      <c r="AZ42" s="286">
        <v>54.75</v>
      </c>
      <c r="BA42" s="286">
        <v>0</v>
      </c>
      <c r="BB42" s="286">
        <v>0</v>
      </c>
      <c r="BC42" s="286">
        <v>1534.125</v>
      </c>
      <c r="BD42" s="286">
        <v>25.875</v>
      </c>
      <c r="BE42" s="286">
        <v>211.25</v>
      </c>
      <c r="BF42" s="288" t="e">
        <v>#DIV/0!</v>
      </c>
      <c r="BG42" s="289">
        <v>9.75</v>
      </c>
      <c r="BH42" s="290">
        <v>3739.5</v>
      </c>
      <c r="BI42" s="291">
        <v>635.5</v>
      </c>
      <c r="BJ42" s="292">
        <v>127.375</v>
      </c>
      <c r="BK42" s="292">
        <v>2162.25</v>
      </c>
      <c r="BL42" s="292">
        <v>103.875</v>
      </c>
      <c r="BM42" s="292">
        <v>64.125</v>
      </c>
      <c r="BN42" s="292">
        <v>95</v>
      </c>
      <c r="BO42" s="293">
        <v>551.375</v>
      </c>
      <c r="BP42" s="294">
        <v>2359.125</v>
      </c>
      <c r="BQ42" s="295">
        <v>494.125</v>
      </c>
      <c r="BR42" s="296">
        <v>159.25</v>
      </c>
      <c r="BS42" s="297">
        <v>167.5</v>
      </c>
      <c r="BT42" s="296">
        <v>0</v>
      </c>
      <c r="BU42" s="296">
        <v>1538.25</v>
      </c>
      <c r="BV42" s="298">
        <v>157.375</v>
      </c>
      <c r="BW42" s="298">
        <v>0</v>
      </c>
      <c r="BX42" s="298">
        <v>0</v>
      </c>
      <c r="BY42" s="298">
        <v>168.375</v>
      </c>
      <c r="BZ42" s="298">
        <v>99.625</v>
      </c>
      <c r="CA42" s="299">
        <v>563.625</v>
      </c>
      <c r="CB42" s="300">
        <v>1088.375</v>
      </c>
      <c r="CC42" s="301">
        <v>164036.68049965799</v>
      </c>
    </row>
    <row r="43" spans="1:81" ht="15.75" thickBot="1" x14ac:dyDescent="0.3">
      <c r="A43" s="302">
        <v>38</v>
      </c>
      <c r="B43" s="279" t="s">
        <v>432</v>
      </c>
      <c r="C43" s="179" t="s">
        <v>55</v>
      </c>
      <c r="D43" s="280">
        <v>30060.531395553699</v>
      </c>
      <c r="E43" s="281">
        <v>29728.020998223899</v>
      </c>
      <c r="F43" s="282">
        <v>229.5</v>
      </c>
      <c r="G43" s="283">
        <v>103.01039732986</v>
      </c>
      <c r="H43" s="281">
        <v>2164.75</v>
      </c>
      <c r="I43" s="282">
        <v>1856.875</v>
      </c>
      <c r="J43" s="282">
        <v>2202.25</v>
      </c>
      <c r="K43" s="282">
        <v>4482.4972082691802</v>
      </c>
      <c r="L43" s="282">
        <v>7533.74859682645</v>
      </c>
      <c r="M43" s="282">
        <v>6039.2013651315601</v>
      </c>
      <c r="N43" s="283">
        <v>5781.20922532656</v>
      </c>
      <c r="O43" s="284">
        <v>3409.875</v>
      </c>
      <c r="P43" s="285">
        <v>56.75</v>
      </c>
      <c r="Q43" s="285">
        <v>372.625</v>
      </c>
      <c r="R43" s="286">
        <v>1854.75</v>
      </c>
      <c r="S43" s="286">
        <v>1501.25</v>
      </c>
      <c r="T43" s="286">
        <v>1365.26878298166</v>
      </c>
      <c r="U43" s="286">
        <v>4788.625</v>
      </c>
      <c r="V43" s="287">
        <v>1002</v>
      </c>
      <c r="W43" s="287">
        <v>1018.125</v>
      </c>
      <c r="X43" s="287">
        <v>347.625</v>
      </c>
      <c r="Y43" s="287">
        <v>1066.5</v>
      </c>
      <c r="Z43" s="287">
        <v>14.5</v>
      </c>
      <c r="AA43" s="287">
        <v>216.875</v>
      </c>
      <c r="AB43" s="287">
        <v>150.75</v>
      </c>
      <c r="AC43" s="287">
        <v>508.25</v>
      </c>
      <c r="AD43" s="287">
        <v>464</v>
      </c>
      <c r="AE43" s="286">
        <v>9808.8876125720799</v>
      </c>
      <c r="AF43" s="287">
        <v>3737.875</v>
      </c>
      <c r="AG43" s="287">
        <v>146.125</v>
      </c>
      <c r="AH43" s="287">
        <v>2821.875</v>
      </c>
      <c r="AI43" s="287">
        <v>524.75</v>
      </c>
      <c r="AJ43" s="287">
        <v>381.25</v>
      </c>
      <c r="AK43" s="287">
        <v>333.875</v>
      </c>
      <c r="AL43" s="287">
        <v>1863.1376125720799</v>
      </c>
      <c r="AM43" s="286">
        <v>500</v>
      </c>
      <c r="AN43" s="286">
        <v>1004</v>
      </c>
      <c r="AO43" s="287">
        <v>790.875</v>
      </c>
      <c r="AP43" s="287">
        <v>13.875</v>
      </c>
      <c r="AQ43" s="287">
        <v>109.75</v>
      </c>
      <c r="AR43" s="287">
        <v>89.5</v>
      </c>
      <c r="AS43" s="286">
        <v>349.375</v>
      </c>
      <c r="AT43" s="286">
        <v>51.25</v>
      </c>
      <c r="AU43" s="286">
        <v>55</v>
      </c>
      <c r="AV43" s="287">
        <v>14.25</v>
      </c>
      <c r="AW43" s="287">
        <v>40.75</v>
      </c>
      <c r="AX43" s="286">
        <v>49.875</v>
      </c>
      <c r="AY43" s="286">
        <v>150.875</v>
      </c>
      <c r="AZ43" s="286">
        <v>186.75</v>
      </c>
      <c r="BA43" s="286">
        <v>5.625</v>
      </c>
      <c r="BB43" s="286">
        <v>4.75</v>
      </c>
      <c r="BC43" s="286">
        <v>3828.125</v>
      </c>
      <c r="BD43" s="286">
        <v>76.375</v>
      </c>
      <c r="BE43" s="286">
        <v>70.625</v>
      </c>
      <c r="BF43" s="288" t="e">
        <v>#DIV/0!</v>
      </c>
      <c r="BG43" s="289">
        <v>175</v>
      </c>
      <c r="BH43" s="290">
        <v>5930.375</v>
      </c>
      <c r="BI43" s="291">
        <v>589.125</v>
      </c>
      <c r="BJ43" s="292">
        <v>451.75</v>
      </c>
      <c r="BK43" s="292">
        <v>3816.875</v>
      </c>
      <c r="BL43" s="292">
        <v>27.625</v>
      </c>
      <c r="BM43" s="292">
        <v>15.625</v>
      </c>
      <c r="BN43" s="292">
        <v>25.25</v>
      </c>
      <c r="BO43" s="293">
        <v>1004.125</v>
      </c>
      <c r="BP43" s="294">
        <v>4247.3088319088301</v>
      </c>
      <c r="BQ43" s="295">
        <v>443.5</v>
      </c>
      <c r="BR43" s="296">
        <v>138.75</v>
      </c>
      <c r="BS43" s="297">
        <v>120.75</v>
      </c>
      <c r="BT43" s="296">
        <v>1.125</v>
      </c>
      <c r="BU43" s="296">
        <v>3543.1838319088301</v>
      </c>
      <c r="BV43" s="298">
        <v>1216</v>
      </c>
      <c r="BW43" s="298">
        <v>0</v>
      </c>
      <c r="BX43" s="298">
        <v>0</v>
      </c>
      <c r="BY43" s="298">
        <v>544.875</v>
      </c>
      <c r="BZ43" s="298">
        <v>4</v>
      </c>
      <c r="CA43" s="299">
        <v>628.5</v>
      </c>
      <c r="CB43" s="300">
        <v>2034.99264705882</v>
      </c>
      <c r="CC43" s="301">
        <v>340239.57223902398</v>
      </c>
    </row>
    <row r="44" spans="1:81" ht="15.75" thickBot="1" x14ac:dyDescent="0.3">
      <c r="A44" s="302">
        <v>39</v>
      </c>
      <c r="B44" s="279" t="s">
        <v>434</v>
      </c>
      <c r="C44" s="179" t="s">
        <v>116</v>
      </c>
      <c r="D44" s="280">
        <v>7157.9454901050203</v>
      </c>
      <c r="E44" s="281">
        <v>7033.3459347690596</v>
      </c>
      <c r="F44" s="282">
        <v>86.757164031620604</v>
      </c>
      <c r="G44" s="283">
        <v>37.8423913043478</v>
      </c>
      <c r="H44" s="281">
        <v>397.75</v>
      </c>
      <c r="I44" s="282">
        <v>405.5</v>
      </c>
      <c r="J44" s="282">
        <v>312.5</v>
      </c>
      <c r="K44" s="282">
        <v>1133.34122352285</v>
      </c>
      <c r="L44" s="282">
        <v>2286.7292665821701</v>
      </c>
      <c r="M44" s="282">
        <v>1457.75</v>
      </c>
      <c r="N44" s="283">
        <v>1164.375</v>
      </c>
      <c r="O44" s="284">
        <v>668</v>
      </c>
      <c r="P44" s="285">
        <v>5.875</v>
      </c>
      <c r="Q44" s="285">
        <v>22.5</v>
      </c>
      <c r="R44" s="286">
        <v>213.25</v>
      </c>
      <c r="S44" s="286">
        <v>200.625</v>
      </c>
      <c r="T44" s="286">
        <v>212.667391304348</v>
      </c>
      <c r="U44" s="286">
        <v>1513.875</v>
      </c>
      <c r="V44" s="287">
        <v>287.25</v>
      </c>
      <c r="W44" s="287">
        <v>177</v>
      </c>
      <c r="X44" s="287">
        <v>199.625</v>
      </c>
      <c r="Y44" s="287">
        <v>352.125</v>
      </c>
      <c r="Z44" s="287">
        <v>104.375</v>
      </c>
      <c r="AA44" s="287">
        <v>52.75</v>
      </c>
      <c r="AB44" s="287">
        <v>29.75</v>
      </c>
      <c r="AC44" s="287">
        <v>254.875</v>
      </c>
      <c r="AD44" s="287">
        <v>56.125</v>
      </c>
      <c r="AE44" s="286">
        <v>2316.1530988006798</v>
      </c>
      <c r="AF44" s="287">
        <v>1183</v>
      </c>
      <c r="AG44" s="287">
        <v>39.375</v>
      </c>
      <c r="AH44" s="287">
        <v>669.625</v>
      </c>
      <c r="AI44" s="287">
        <v>31.875</v>
      </c>
      <c r="AJ44" s="287">
        <v>34.5</v>
      </c>
      <c r="AK44" s="287">
        <v>143.125</v>
      </c>
      <c r="AL44" s="287">
        <v>214.653098800675</v>
      </c>
      <c r="AM44" s="286">
        <v>18.375</v>
      </c>
      <c r="AN44" s="286">
        <v>177.625</v>
      </c>
      <c r="AO44" s="287">
        <v>125.625</v>
      </c>
      <c r="AP44" s="287">
        <v>1</v>
      </c>
      <c r="AQ44" s="287">
        <v>45</v>
      </c>
      <c r="AR44" s="287">
        <v>6</v>
      </c>
      <c r="AS44" s="286">
        <v>202.375</v>
      </c>
      <c r="AT44" s="286">
        <v>2</v>
      </c>
      <c r="AU44" s="286">
        <v>29.625</v>
      </c>
      <c r="AV44" s="287">
        <v>4.875</v>
      </c>
      <c r="AW44" s="287">
        <v>24.75</v>
      </c>
      <c r="AX44" s="286">
        <v>67.125</v>
      </c>
      <c r="AY44" s="286">
        <v>58.875</v>
      </c>
      <c r="AZ44" s="286">
        <v>36.25</v>
      </c>
      <c r="BA44" s="286">
        <v>1</v>
      </c>
      <c r="BB44" s="286">
        <v>2</v>
      </c>
      <c r="BC44" s="286">
        <v>754.875</v>
      </c>
      <c r="BD44" s="286">
        <v>65.5</v>
      </c>
      <c r="BE44" s="286">
        <v>54</v>
      </c>
      <c r="BF44" s="288" t="e">
        <v>#DIV/0!</v>
      </c>
      <c r="BG44" s="289">
        <v>257.75</v>
      </c>
      <c r="BH44" s="290">
        <v>1077.875</v>
      </c>
      <c r="BI44" s="291">
        <v>473.25</v>
      </c>
      <c r="BJ44" s="292">
        <v>146.125</v>
      </c>
      <c r="BK44" s="292">
        <v>380.625</v>
      </c>
      <c r="BL44" s="292">
        <v>0</v>
      </c>
      <c r="BM44" s="292">
        <v>54.625</v>
      </c>
      <c r="BN44" s="292">
        <v>0</v>
      </c>
      <c r="BO44" s="293">
        <v>23.25</v>
      </c>
      <c r="BP44" s="294">
        <v>557.125</v>
      </c>
      <c r="BQ44" s="295">
        <v>35.375</v>
      </c>
      <c r="BR44" s="296">
        <v>0</v>
      </c>
      <c r="BS44" s="297">
        <v>45.5</v>
      </c>
      <c r="BT44" s="296">
        <v>0</v>
      </c>
      <c r="BU44" s="296">
        <v>476.25</v>
      </c>
      <c r="BV44" s="298">
        <v>107</v>
      </c>
      <c r="BW44" s="298">
        <v>0</v>
      </c>
      <c r="BX44" s="298">
        <v>0</v>
      </c>
      <c r="BY44" s="298">
        <v>33.875</v>
      </c>
      <c r="BZ44" s="298">
        <v>50.125</v>
      </c>
      <c r="CA44" s="299">
        <v>109</v>
      </c>
      <c r="CB44" s="300">
        <v>225.125</v>
      </c>
      <c r="CC44" s="301">
        <v>61962.789638191498</v>
      </c>
    </row>
    <row r="45" spans="1:81" ht="15.75" thickBot="1" x14ac:dyDescent="0.3">
      <c r="A45" s="302">
        <v>40</v>
      </c>
      <c r="B45" s="279" t="s">
        <v>436</v>
      </c>
      <c r="C45" s="179" t="s">
        <v>124</v>
      </c>
      <c r="D45" s="280">
        <v>7674.7256528749103</v>
      </c>
      <c r="E45" s="281">
        <v>7540.18859450318</v>
      </c>
      <c r="F45" s="282">
        <v>88.334677419354804</v>
      </c>
      <c r="G45" s="283">
        <v>46.202380952380899</v>
      </c>
      <c r="H45" s="281">
        <v>638.75</v>
      </c>
      <c r="I45" s="282">
        <v>571.29899267399298</v>
      </c>
      <c r="J45" s="282">
        <v>619.125</v>
      </c>
      <c r="K45" s="282">
        <v>968.53260869565202</v>
      </c>
      <c r="L45" s="282">
        <v>2139.9057420068102</v>
      </c>
      <c r="M45" s="282">
        <v>1347.6576133911899</v>
      </c>
      <c r="N45" s="283">
        <v>1389.4556961072601</v>
      </c>
      <c r="O45" s="284">
        <v>713.25</v>
      </c>
      <c r="P45" s="285">
        <v>19.375</v>
      </c>
      <c r="Q45" s="285">
        <v>90.75</v>
      </c>
      <c r="R45" s="286">
        <v>743.5</v>
      </c>
      <c r="S45" s="286">
        <v>589.625</v>
      </c>
      <c r="T45" s="286">
        <v>656.38052266142608</v>
      </c>
      <c r="U45" s="286">
        <v>1378.5</v>
      </c>
      <c r="V45" s="287">
        <v>236.875</v>
      </c>
      <c r="W45" s="287">
        <v>128.75</v>
      </c>
      <c r="X45" s="287">
        <v>84.625</v>
      </c>
      <c r="Y45" s="287">
        <v>442.625</v>
      </c>
      <c r="Z45" s="287">
        <v>55.125</v>
      </c>
      <c r="AA45" s="287">
        <v>0.375</v>
      </c>
      <c r="AB45" s="287">
        <v>215</v>
      </c>
      <c r="AC45" s="287">
        <v>113.125</v>
      </c>
      <c r="AD45" s="287">
        <v>102</v>
      </c>
      <c r="AE45" s="286">
        <v>2130.8451302134899</v>
      </c>
      <c r="AF45" s="287">
        <v>477.75</v>
      </c>
      <c r="AG45" s="287">
        <v>27.25</v>
      </c>
      <c r="AH45" s="287">
        <v>765</v>
      </c>
      <c r="AI45" s="287">
        <v>31.625</v>
      </c>
      <c r="AJ45" s="287">
        <v>77.125</v>
      </c>
      <c r="AK45" s="287">
        <v>257.5</v>
      </c>
      <c r="AL45" s="287">
        <v>494.59513021348801</v>
      </c>
      <c r="AM45" s="286">
        <v>122.5</v>
      </c>
      <c r="AN45" s="286">
        <v>187.5</v>
      </c>
      <c r="AO45" s="287">
        <v>147.25</v>
      </c>
      <c r="AP45" s="287">
        <v>2.75</v>
      </c>
      <c r="AQ45" s="287">
        <v>19.75</v>
      </c>
      <c r="AR45" s="287">
        <v>17.75</v>
      </c>
      <c r="AS45" s="286">
        <v>128.75</v>
      </c>
      <c r="AT45" s="286">
        <v>5.5</v>
      </c>
      <c r="AU45" s="286">
        <v>59.75</v>
      </c>
      <c r="AV45" s="287">
        <v>2.25</v>
      </c>
      <c r="AW45" s="287">
        <v>57.5</v>
      </c>
      <c r="AX45" s="286">
        <v>21.625</v>
      </c>
      <c r="AY45" s="286">
        <v>161</v>
      </c>
      <c r="AZ45" s="286">
        <v>44.625</v>
      </c>
      <c r="BA45" s="286">
        <v>3.25</v>
      </c>
      <c r="BB45" s="286">
        <v>1.875</v>
      </c>
      <c r="BC45" s="286">
        <v>447.625</v>
      </c>
      <c r="BD45" s="286">
        <v>10.5</v>
      </c>
      <c r="BE45" s="286">
        <v>14</v>
      </c>
      <c r="BF45" s="288" t="e">
        <v>#DIV/0!</v>
      </c>
      <c r="BG45" s="289">
        <v>88.5</v>
      </c>
      <c r="BH45" s="290">
        <v>3257.625</v>
      </c>
      <c r="BI45" s="291">
        <v>1052.375</v>
      </c>
      <c r="BJ45" s="292">
        <v>296.75</v>
      </c>
      <c r="BK45" s="292">
        <v>1156.5</v>
      </c>
      <c r="BL45" s="292">
        <v>0</v>
      </c>
      <c r="BM45" s="292">
        <v>27.625</v>
      </c>
      <c r="BN45" s="292">
        <v>342.25</v>
      </c>
      <c r="BO45" s="293">
        <v>382.125</v>
      </c>
      <c r="BP45" s="294">
        <v>539.5</v>
      </c>
      <c r="BQ45" s="295">
        <v>36.625</v>
      </c>
      <c r="BR45" s="296">
        <v>200.75</v>
      </c>
      <c r="BS45" s="297">
        <v>87.5</v>
      </c>
      <c r="BT45" s="296">
        <v>3.5</v>
      </c>
      <c r="BU45" s="296">
        <v>211.125</v>
      </c>
      <c r="BV45" s="298">
        <v>0</v>
      </c>
      <c r="BW45" s="298">
        <v>0</v>
      </c>
      <c r="BX45" s="298">
        <v>0</v>
      </c>
      <c r="BY45" s="298">
        <v>0</v>
      </c>
      <c r="BZ45" s="298">
        <v>0</v>
      </c>
      <c r="CA45" s="299">
        <v>116.75</v>
      </c>
      <c r="CB45" s="300">
        <v>119.125</v>
      </c>
      <c r="CC45" s="301">
        <v>93588.821826889194</v>
      </c>
    </row>
    <row r="46" spans="1:81" ht="15.75" thickBot="1" x14ac:dyDescent="0.3">
      <c r="A46" s="302">
        <v>41</v>
      </c>
      <c r="B46" s="279" t="s">
        <v>438</v>
      </c>
      <c r="C46" s="179" t="s">
        <v>118</v>
      </c>
      <c r="D46" s="280">
        <v>8038.1801502296203</v>
      </c>
      <c r="E46" s="281">
        <v>7770.4301502296203</v>
      </c>
      <c r="F46" s="282">
        <v>95.625</v>
      </c>
      <c r="G46" s="283">
        <v>172.125</v>
      </c>
      <c r="H46" s="281">
        <v>540</v>
      </c>
      <c r="I46" s="282">
        <v>617</v>
      </c>
      <c r="J46" s="282">
        <v>639.06052631578996</v>
      </c>
      <c r="K46" s="282">
        <v>1029.8648561057821</v>
      </c>
      <c r="L46" s="282">
        <v>1783.2222487752499</v>
      </c>
      <c r="M46" s="282">
        <v>1590.0325190328001</v>
      </c>
      <c r="N46" s="283">
        <v>1839</v>
      </c>
      <c r="O46" s="284">
        <v>758.25</v>
      </c>
      <c r="P46" s="285">
        <v>45.5</v>
      </c>
      <c r="Q46" s="285">
        <v>61.5</v>
      </c>
      <c r="R46" s="286">
        <v>92.125</v>
      </c>
      <c r="S46" s="286">
        <v>624.5</v>
      </c>
      <c r="T46" s="286">
        <v>283</v>
      </c>
      <c r="U46" s="286">
        <v>1256.625</v>
      </c>
      <c r="V46" s="287">
        <v>184.75</v>
      </c>
      <c r="W46" s="287">
        <v>150.375</v>
      </c>
      <c r="X46" s="287">
        <v>303.75</v>
      </c>
      <c r="Y46" s="287">
        <v>206</v>
      </c>
      <c r="Z46" s="287">
        <v>14.375</v>
      </c>
      <c r="AA46" s="287">
        <v>48</v>
      </c>
      <c r="AB46" s="287">
        <v>85.125</v>
      </c>
      <c r="AC46" s="287">
        <v>174</v>
      </c>
      <c r="AD46" s="287">
        <v>90.25</v>
      </c>
      <c r="AE46" s="286">
        <v>3194.1801502296198</v>
      </c>
      <c r="AF46" s="287">
        <v>1349.25</v>
      </c>
      <c r="AG46" s="287">
        <v>74.25</v>
      </c>
      <c r="AH46" s="287">
        <v>1042.625</v>
      </c>
      <c r="AI46" s="287">
        <v>70.75</v>
      </c>
      <c r="AJ46" s="287">
        <v>57.625</v>
      </c>
      <c r="AK46" s="287">
        <v>36.75</v>
      </c>
      <c r="AL46" s="287">
        <v>562.930150229623</v>
      </c>
      <c r="AM46" s="286">
        <v>58.75</v>
      </c>
      <c r="AN46" s="286">
        <v>198.875</v>
      </c>
      <c r="AO46" s="287">
        <v>147.75</v>
      </c>
      <c r="AP46" s="287">
        <v>4.375</v>
      </c>
      <c r="AQ46" s="287">
        <v>32.5</v>
      </c>
      <c r="AR46" s="287">
        <v>14.25</v>
      </c>
      <c r="AS46" s="286">
        <v>94.75</v>
      </c>
      <c r="AT46" s="286">
        <v>27.125</v>
      </c>
      <c r="AU46" s="286">
        <v>51.875</v>
      </c>
      <c r="AV46" s="287">
        <v>4.25</v>
      </c>
      <c r="AW46" s="287">
        <v>47.625</v>
      </c>
      <c r="AX46" s="286">
        <v>12.875</v>
      </c>
      <c r="AY46" s="286">
        <v>61.5</v>
      </c>
      <c r="AZ46" s="286">
        <v>16.75</v>
      </c>
      <c r="BA46" s="286">
        <v>0</v>
      </c>
      <c r="BB46" s="286">
        <v>0</v>
      </c>
      <c r="BC46" s="286">
        <v>656.5</v>
      </c>
      <c r="BD46" s="286">
        <v>27.75</v>
      </c>
      <c r="BE46" s="286">
        <v>88.75</v>
      </c>
      <c r="BF46" s="288" t="e">
        <v>#DIV/0!</v>
      </c>
      <c r="BG46" s="289">
        <v>303.75</v>
      </c>
      <c r="BH46" s="290">
        <v>1629.625</v>
      </c>
      <c r="BI46" s="291">
        <v>338.75</v>
      </c>
      <c r="BJ46" s="292">
        <v>69.625</v>
      </c>
      <c r="BK46" s="292">
        <v>1025.75</v>
      </c>
      <c r="BL46" s="292">
        <v>42.75</v>
      </c>
      <c r="BM46" s="292">
        <v>0</v>
      </c>
      <c r="BN46" s="292">
        <v>29.25</v>
      </c>
      <c r="BO46" s="293">
        <v>123.5</v>
      </c>
      <c r="BP46" s="294">
        <v>758.5</v>
      </c>
      <c r="BQ46" s="295">
        <v>33.125</v>
      </c>
      <c r="BR46" s="296">
        <v>142.75</v>
      </c>
      <c r="BS46" s="297">
        <v>127.5</v>
      </c>
      <c r="BT46" s="296">
        <v>0</v>
      </c>
      <c r="BU46" s="296">
        <v>455.125</v>
      </c>
      <c r="BV46" s="298">
        <v>150.75</v>
      </c>
      <c r="BW46" s="298">
        <v>0</v>
      </c>
      <c r="BX46" s="298">
        <v>0</v>
      </c>
      <c r="BY46" s="298">
        <v>57.375</v>
      </c>
      <c r="BZ46" s="298">
        <v>0</v>
      </c>
      <c r="CA46" s="299">
        <v>129.125</v>
      </c>
      <c r="CB46" s="300">
        <v>229.5</v>
      </c>
      <c r="CC46" s="301">
        <v>86411.893710037693</v>
      </c>
    </row>
    <row r="47" spans="1:81" ht="15.75" thickBot="1" x14ac:dyDescent="0.3">
      <c r="A47" s="302">
        <v>42</v>
      </c>
      <c r="B47" s="279" t="s">
        <v>440</v>
      </c>
      <c r="C47" s="179" t="s">
        <v>55</v>
      </c>
      <c r="D47" s="280">
        <v>23353.792036736599</v>
      </c>
      <c r="E47" s="281">
        <v>23212.3293930584</v>
      </c>
      <c r="F47" s="282">
        <v>54.5</v>
      </c>
      <c r="G47" s="283">
        <v>86.962643678160902</v>
      </c>
      <c r="H47" s="281">
        <v>1251.625</v>
      </c>
      <c r="I47" s="282">
        <v>1388.125</v>
      </c>
      <c r="J47" s="282">
        <v>1682.13196875267</v>
      </c>
      <c r="K47" s="282">
        <v>3100.2953878721801</v>
      </c>
      <c r="L47" s="282">
        <v>7040.4410083473003</v>
      </c>
      <c r="M47" s="282">
        <v>4846.5394726302502</v>
      </c>
      <c r="N47" s="283">
        <v>4044.6341991342001</v>
      </c>
      <c r="O47" s="284">
        <v>3207.75</v>
      </c>
      <c r="P47" s="285">
        <v>17.5</v>
      </c>
      <c r="Q47" s="285">
        <v>271.125</v>
      </c>
      <c r="R47" s="286">
        <v>1117</v>
      </c>
      <c r="S47" s="286">
        <v>914.375</v>
      </c>
      <c r="T47" s="286">
        <v>1107.5243458741099</v>
      </c>
      <c r="U47" s="286">
        <v>4258.375</v>
      </c>
      <c r="V47" s="287">
        <v>1265</v>
      </c>
      <c r="W47" s="287">
        <v>474.125</v>
      </c>
      <c r="X47" s="287">
        <v>566.5</v>
      </c>
      <c r="Y47" s="287">
        <v>617</v>
      </c>
      <c r="Z47" s="287">
        <v>46.375</v>
      </c>
      <c r="AA47" s="287">
        <v>202.25</v>
      </c>
      <c r="AB47" s="287">
        <v>46.375</v>
      </c>
      <c r="AC47" s="287">
        <v>719.75</v>
      </c>
      <c r="AD47" s="287">
        <v>321</v>
      </c>
      <c r="AE47" s="286">
        <v>8710.0176908624999</v>
      </c>
      <c r="AF47" s="287">
        <v>2821.625</v>
      </c>
      <c r="AG47" s="287">
        <v>517</v>
      </c>
      <c r="AH47" s="287">
        <v>1832.25</v>
      </c>
      <c r="AI47" s="287">
        <v>939.75</v>
      </c>
      <c r="AJ47" s="287">
        <v>532.75</v>
      </c>
      <c r="AK47" s="287">
        <v>1</v>
      </c>
      <c r="AL47" s="287">
        <v>2065.6426908624999</v>
      </c>
      <c r="AM47" s="286">
        <v>353</v>
      </c>
      <c r="AN47" s="286">
        <v>528.25</v>
      </c>
      <c r="AO47" s="287">
        <v>350.5</v>
      </c>
      <c r="AP47" s="287">
        <v>5.625</v>
      </c>
      <c r="AQ47" s="287">
        <v>115.5</v>
      </c>
      <c r="AR47" s="287">
        <v>56.625</v>
      </c>
      <c r="AS47" s="286">
        <v>196.125</v>
      </c>
      <c r="AT47" s="286">
        <v>91.375</v>
      </c>
      <c r="AU47" s="286">
        <v>33.25</v>
      </c>
      <c r="AV47" s="287">
        <v>5.375</v>
      </c>
      <c r="AW47" s="287">
        <v>27.875</v>
      </c>
      <c r="AX47" s="286">
        <v>12.125</v>
      </c>
      <c r="AY47" s="286">
        <v>31.5</v>
      </c>
      <c r="AZ47" s="286">
        <v>99.125</v>
      </c>
      <c r="BA47" s="286">
        <v>0</v>
      </c>
      <c r="BB47" s="286">
        <v>0.5</v>
      </c>
      <c r="BC47" s="286">
        <v>1981.5</v>
      </c>
      <c r="BD47" s="286">
        <v>81.5</v>
      </c>
      <c r="BE47" s="286">
        <v>77</v>
      </c>
      <c r="BF47" s="288" t="e">
        <v>#DIV/0!</v>
      </c>
      <c r="BG47" s="289">
        <v>145</v>
      </c>
      <c r="BH47" s="290">
        <v>3083.7643512590703</v>
      </c>
      <c r="BI47" s="291">
        <v>832.25</v>
      </c>
      <c r="BJ47" s="292">
        <v>168.5</v>
      </c>
      <c r="BK47" s="292">
        <v>1683.625</v>
      </c>
      <c r="BL47" s="292">
        <v>14.375</v>
      </c>
      <c r="BM47" s="292">
        <v>16.75</v>
      </c>
      <c r="BN47" s="292">
        <v>2</v>
      </c>
      <c r="BO47" s="293">
        <v>366.26435125907</v>
      </c>
      <c r="BP47" s="294">
        <v>3021.5</v>
      </c>
      <c r="BQ47" s="295">
        <v>314.25</v>
      </c>
      <c r="BR47" s="296">
        <v>137.5</v>
      </c>
      <c r="BS47" s="297">
        <v>149.75</v>
      </c>
      <c r="BT47" s="296">
        <v>0</v>
      </c>
      <c r="BU47" s="296">
        <v>2420</v>
      </c>
      <c r="BV47" s="298">
        <v>609.875</v>
      </c>
      <c r="BW47" s="298">
        <v>5.125</v>
      </c>
      <c r="BX47" s="298">
        <v>0</v>
      </c>
      <c r="BY47" s="298">
        <v>281.375</v>
      </c>
      <c r="BZ47" s="298">
        <v>204.5</v>
      </c>
      <c r="CA47" s="299">
        <v>405.125</v>
      </c>
      <c r="CB47" s="300">
        <v>457.30903601606701</v>
      </c>
      <c r="CC47" s="301">
        <v>192551.62448626</v>
      </c>
    </row>
    <row r="48" spans="1:81" ht="15.75" thickBot="1" x14ac:dyDescent="0.3">
      <c r="A48" s="302">
        <v>43</v>
      </c>
      <c r="B48" s="279" t="s">
        <v>442</v>
      </c>
      <c r="C48" s="179" t="s">
        <v>55</v>
      </c>
      <c r="D48" s="280">
        <v>9521.5093937421098</v>
      </c>
      <c r="E48" s="281">
        <v>9460.5093937421098</v>
      </c>
      <c r="F48" s="282">
        <v>61</v>
      </c>
      <c r="G48" s="283">
        <v>0</v>
      </c>
      <c r="H48" s="281">
        <v>462</v>
      </c>
      <c r="I48" s="282">
        <v>517.25</v>
      </c>
      <c r="J48" s="282">
        <v>868.57356459330094</v>
      </c>
      <c r="K48" s="282">
        <v>1287.0975338406399</v>
      </c>
      <c r="L48" s="282">
        <v>2259.0551093736499</v>
      </c>
      <c r="M48" s="282">
        <v>2323.3896182408598</v>
      </c>
      <c r="N48" s="283">
        <v>1804.1435676936601</v>
      </c>
      <c r="O48" s="284">
        <v>866.25</v>
      </c>
      <c r="P48" s="285">
        <v>3</v>
      </c>
      <c r="Q48" s="285">
        <v>74.5</v>
      </c>
      <c r="R48" s="286">
        <v>1399.25</v>
      </c>
      <c r="S48" s="286">
        <v>270.625</v>
      </c>
      <c r="T48" s="286">
        <v>206.39920454824801</v>
      </c>
      <c r="U48" s="286">
        <v>2478.125</v>
      </c>
      <c r="V48" s="287">
        <v>812</v>
      </c>
      <c r="W48" s="287">
        <v>329.375</v>
      </c>
      <c r="X48" s="287">
        <v>382.5</v>
      </c>
      <c r="Y48" s="287">
        <v>378.875</v>
      </c>
      <c r="Z48" s="287">
        <v>0</v>
      </c>
      <c r="AA48" s="287">
        <v>186</v>
      </c>
      <c r="AB48" s="287">
        <v>0</v>
      </c>
      <c r="AC48" s="287">
        <v>268.25</v>
      </c>
      <c r="AD48" s="287">
        <v>121.125</v>
      </c>
      <c r="AE48" s="286">
        <v>2754.9851891938602</v>
      </c>
      <c r="AF48" s="287">
        <v>1104.5</v>
      </c>
      <c r="AG48" s="287">
        <v>22.625</v>
      </c>
      <c r="AH48" s="287">
        <v>530.5</v>
      </c>
      <c r="AI48" s="287">
        <v>218.75</v>
      </c>
      <c r="AJ48" s="287">
        <v>97.875</v>
      </c>
      <c r="AK48" s="287">
        <v>12.25</v>
      </c>
      <c r="AL48" s="287">
        <v>768.48518919386095</v>
      </c>
      <c r="AM48" s="286">
        <v>120</v>
      </c>
      <c r="AN48" s="286">
        <v>92</v>
      </c>
      <c r="AO48" s="287">
        <v>57.625</v>
      </c>
      <c r="AP48" s="287">
        <v>1.25</v>
      </c>
      <c r="AQ48" s="287">
        <v>20.75</v>
      </c>
      <c r="AR48" s="287">
        <v>12.375</v>
      </c>
      <c r="AS48" s="286">
        <v>330.375</v>
      </c>
      <c r="AT48" s="286">
        <v>58</v>
      </c>
      <c r="AU48" s="286">
        <v>44.5</v>
      </c>
      <c r="AV48" s="287">
        <v>2.5</v>
      </c>
      <c r="AW48" s="287">
        <v>42</v>
      </c>
      <c r="AX48" s="286">
        <v>4.5</v>
      </c>
      <c r="AY48" s="286">
        <v>60.25</v>
      </c>
      <c r="AZ48" s="286">
        <v>41.75</v>
      </c>
      <c r="BA48" s="286">
        <v>0</v>
      </c>
      <c r="BB48" s="286">
        <v>0</v>
      </c>
      <c r="BC48" s="286">
        <v>496.75</v>
      </c>
      <c r="BD48" s="286">
        <v>1</v>
      </c>
      <c r="BE48" s="286">
        <v>48</v>
      </c>
      <c r="BF48" s="288" t="e">
        <v>#DIV/0!</v>
      </c>
      <c r="BG48" s="289">
        <v>138.25</v>
      </c>
      <c r="BH48" s="290">
        <v>1125</v>
      </c>
      <c r="BI48" s="291">
        <v>218.75</v>
      </c>
      <c r="BJ48" s="292">
        <v>44</v>
      </c>
      <c r="BK48" s="292">
        <v>684.5</v>
      </c>
      <c r="BL48" s="292">
        <v>0</v>
      </c>
      <c r="BM48" s="292">
        <v>20.375</v>
      </c>
      <c r="BN48" s="292">
        <v>0</v>
      </c>
      <c r="BO48" s="293">
        <v>157.375</v>
      </c>
      <c r="BP48" s="294">
        <v>315.5</v>
      </c>
      <c r="BQ48" s="295">
        <v>23.25</v>
      </c>
      <c r="BR48" s="296">
        <v>105.75</v>
      </c>
      <c r="BS48" s="297">
        <v>51.75</v>
      </c>
      <c r="BT48" s="296">
        <v>0</v>
      </c>
      <c r="BU48" s="296">
        <v>134.75</v>
      </c>
      <c r="BV48" s="298">
        <v>0</v>
      </c>
      <c r="BW48" s="298">
        <v>29.5</v>
      </c>
      <c r="BX48" s="298">
        <v>0</v>
      </c>
      <c r="BY48" s="298">
        <v>20.625</v>
      </c>
      <c r="BZ48" s="298">
        <v>0</v>
      </c>
      <c r="CA48" s="299">
        <v>72.375</v>
      </c>
      <c r="CB48" s="300">
        <v>65.836956521739097</v>
      </c>
      <c r="CC48" s="301">
        <v>50884.580803565703</v>
      </c>
    </row>
    <row r="49" spans="1:81" ht="15.75" thickBot="1" x14ac:dyDescent="0.3">
      <c r="A49" s="302">
        <v>44</v>
      </c>
      <c r="B49" s="279" t="s">
        <v>443</v>
      </c>
      <c r="C49" s="179" t="s">
        <v>126</v>
      </c>
      <c r="D49" s="280">
        <v>44198.894882576198</v>
      </c>
      <c r="E49" s="281">
        <v>43352.380892428599</v>
      </c>
      <c r="F49" s="282">
        <v>156.84460509950199</v>
      </c>
      <c r="G49" s="283">
        <v>689.66938504803204</v>
      </c>
      <c r="H49" s="281">
        <v>2918.5</v>
      </c>
      <c r="I49" s="282">
        <v>2589</v>
      </c>
      <c r="J49" s="282">
        <v>2698.375</v>
      </c>
      <c r="K49" s="282">
        <v>5914.5416098979404</v>
      </c>
      <c r="L49" s="282">
        <v>10126.82017503623</v>
      </c>
      <c r="M49" s="282">
        <v>10570.4323946473</v>
      </c>
      <c r="N49" s="283">
        <v>9381.2257029946995</v>
      </c>
      <c r="O49" s="284">
        <v>6822.125</v>
      </c>
      <c r="P49" s="285">
        <v>55.5</v>
      </c>
      <c r="Q49" s="285">
        <v>424.75</v>
      </c>
      <c r="R49" s="286">
        <v>2068.875</v>
      </c>
      <c r="S49" s="286">
        <v>2256.625</v>
      </c>
      <c r="T49" s="286">
        <v>1469.82911336955</v>
      </c>
      <c r="U49" s="286">
        <v>10728.125</v>
      </c>
      <c r="V49" s="287">
        <v>4798</v>
      </c>
      <c r="W49" s="287">
        <v>1449.875</v>
      </c>
      <c r="X49" s="287">
        <v>215.5</v>
      </c>
      <c r="Y49" s="287">
        <v>1662</v>
      </c>
      <c r="Z49" s="287">
        <v>63.125</v>
      </c>
      <c r="AA49" s="287">
        <v>523</v>
      </c>
      <c r="AB49" s="287">
        <v>137.375</v>
      </c>
      <c r="AC49" s="287">
        <v>1140.625</v>
      </c>
      <c r="AD49" s="287">
        <v>738.625</v>
      </c>
      <c r="AE49" s="286">
        <v>10605.840769206599</v>
      </c>
      <c r="AF49" s="287">
        <v>3117.25</v>
      </c>
      <c r="AG49" s="287">
        <v>214.375</v>
      </c>
      <c r="AH49" s="287">
        <v>2640.125</v>
      </c>
      <c r="AI49" s="287">
        <v>1242.875</v>
      </c>
      <c r="AJ49" s="287">
        <v>389.125</v>
      </c>
      <c r="AK49" s="287">
        <v>101.875</v>
      </c>
      <c r="AL49" s="287">
        <v>2900.2157692066398</v>
      </c>
      <c r="AM49" s="286">
        <v>1870.5</v>
      </c>
      <c r="AN49" s="286">
        <v>1164.75</v>
      </c>
      <c r="AO49" s="287">
        <v>865.375</v>
      </c>
      <c r="AP49" s="287">
        <v>54</v>
      </c>
      <c r="AQ49" s="287">
        <v>163.875</v>
      </c>
      <c r="AR49" s="287">
        <v>81.5</v>
      </c>
      <c r="AS49" s="286">
        <v>506.25</v>
      </c>
      <c r="AT49" s="286">
        <v>490.75</v>
      </c>
      <c r="AU49" s="286">
        <v>59.5</v>
      </c>
      <c r="AV49" s="287">
        <v>1.125</v>
      </c>
      <c r="AW49" s="287">
        <v>58.375</v>
      </c>
      <c r="AX49" s="286">
        <v>102.625</v>
      </c>
      <c r="AY49" s="286">
        <v>431.75</v>
      </c>
      <c r="AZ49" s="286">
        <v>214.375</v>
      </c>
      <c r="BA49" s="286">
        <v>9</v>
      </c>
      <c r="BB49" s="286">
        <v>10.5</v>
      </c>
      <c r="BC49" s="286">
        <v>3604.7249999999999</v>
      </c>
      <c r="BD49" s="286">
        <v>117.375</v>
      </c>
      <c r="BE49" s="286">
        <v>60.25</v>
      </c>
      <c r="BF49" s="288" t="e">
        <v>#DIV/0!</v>
      </c>
      <c r="BG49" s="289">
        <v>303.75</v>
      </c>
      <c r="BH49" s="290">
        <v>11274.07065217391</v>
      </c>
      <c r="BI49" s="291">
        <v>1535</v>
      </c>
      <c r="BJ49" s="292">
        <v>914.75</v>
      </c>
      <c r="BK49" s="292">
        <v>5845.4456521739103</v>
      </c>
      <c r="BL49" s="292">
        <v>30</v>
      </c>
      <c r="BM49" s="292">
        <v>251</v>
      </c>
      <c r="BN49" s="292">
        <v>870.375</v>
      </c>
      <c r="BO49" s="293">
        <v>1827.5</v>
      </c>
      <c r="BP49" s="294">
        <v>3791.375</v>
      </c>
      <c r="BQ49" s="295">
        <v>451.875</v>
      </c>
      <c r="BR49" s="296">
        <v>262.5</v>
      </c>
      <c r="BS49" s="297">
        <v>364.5</v>
      </c>
      <c r="BT49" s="296">
        <v>85.125</v>
      </c>
      <c r="BU49" s="296">
        <v>2627.375</v>
      </c>
      <c r="BV49" s="298">
        <v>183.875</v>
      </c>
      <c r="BW49" s="298">
        <v>67.5</v>
      </c>
      <c r="BX49" s="298">
        <v>0</v>
      </c>
      <c r="BY49" s="298">
        <v>698</v>
      </c>
      <c r="BZ49" s="298">
        <v>520.875</v>
      </c>
      <c r="CA49" s="299">
        <v>818.25</v>
      </c>
      <c r="CB49" s="300">
        <v>885.54220317878901</v>
      </c>
      <c r="CC49" s="301">
        <v>437769.900853172</v>
      </c>
    </row>
    <row r="50" spans="1:81" ht="15.75" thickBot="1" x14ac:dyDescent="0.3">
      <c r="A50" s="302">
        <v>45</v>
      </c>
      <c r="B50" s="279" t="s">
        <v>445</v>
      </c>
      <c r="C50" s="179" t="s">
        <v>118</v>
      </c>
      <c r="D50" s="280">
        <v>15828.3430489044</v>
      </c>
      <c r="E50" s="281">
        <v>15697.8430489044</v>
      </c>
      <c r="F50" s="282">
        <v>81</v>
      </c>
      <c r="G50" s="283">
        <v>49.5</v>
      </c>
      <c r="H50" s="281">
        <v>995.375</v>
      </c>
      <c r="I50" s="282">
        <v>1105.125</v>
      </c>
      <c r="J50" s="282">
        <v>1072.7980769230799</v>
      </c>
      <c r="K50" s="282">
        <v>2139.4107142857101</v>
      </c>
      <c r="L50" s="282">
        <v>3733.9087349986798</v>
      </c>
      <c r="M50" s="282">
        <v>4099.38917242558</v>
      </c>
      <c r="N50" s="283">
        <v>2682.3363502713701</v>
      </c>
      <c r="O50" s="284">
        <v>1737.375</v>
      </c>
      <c r="P50" s="285">
        <v>25.375</v>
      </c>
      <c r="Q50" s="285">
        <v>153.25</v>
      </c>
      <c r="R50" s="286">
        <v>798.25</v>
      </c>
      <c r="S50" s="286">
        <v>1074.75</v>
      </c>
      <c r="T50" s="286">
        <v>696.61039875960296</v>
      </c>
      <c r="U50" s="286">
        <v>2883.75</v>
      </c>
      <c r="V50" s="287">
        <v>372.5</v>
      </c>
      <c r="W50" s="287">
        <v>799</v>
      </c>
      <c r="X50" s="287">
        <v>307.75</v>
      </c>
      <c r="Y50" s="287">
        <v>934.75</v>
      </c>
      <c r="Z50" s="287">
        <v>33.25</v>
      </c>
      <c r="AA50" s="287">
        <v>201.125</v>
      </c>
      <c r="AB50" s="287">
        <v>71.875</v>
      </c>
      <c r="AC50" s="287">
        <v>113.5</v>
      </c>
      <c r="AD50" s="287">
        <v>50</v>
      </c>
      <c r="AE50" s="286">
        <v>4934.8576501448197</v>
      </c>
      <c r="AF50" s="287">
        <v>1413.75</v>
      </c>
      <c r="AG50" s="287">
        <v>43.5</v>
      </c>
      <c r="AH50" s="287">
        <v>1539.25</v>
      </c>
      <c r="AI50" s="287">
        <v>63.625</v>
      </c>
      <c r="AJ50" s="287">
        <v>240</v>
      </c>
      <c r="AK50" s="287">
        <v>59</v>
      </c>
      <c r="AL50" s="287">
        <v>1575.7326501448199</v>
      </c>
      <c r="AM50" s="286">
        <v>36.25</v>
      </c>
      <c r="AN50" s="286">
        <v>484.5</v>
      </c>
      <c r="AO50" s="287">
        <v>339</v>
      </c>
      <c r="AP50" s="287">
        <v>1.75</v>
      </c>
      <c r="AQ50" s="287">
        <v>116.625</v>
      </c>
      <c r="AR50" s="287">
        <v>27.125</v>
      </c>
      <c r="AS50" s="286">
        <v>122.125</v>
      </c>
      <c r="AT50" s="286">
        <v>27.875</v>
      </c>
      <c r="AU50" s="286">
        <v>33.125</v>
      </c>
      <c r="AV50" s="287">
        <v>10.875</v>
      </c>
      <c r="AW50" s="287">
        <v>22.25</v>
      </c>
      <c r="AX50" s="286">
        <v>30.75</v>
      </c>
      <c r="AY50" s="286">
        <v>75.375</v>
      </c>
      <c r="AZ50" s="286">
        <v>49.875</v>
      </c>
      <c r="BA50" s="286">
        <v>2</v>
      </c>
      <c r="BB50" s="286">
        <v>1.75</v>
      </c>
      <c r="BC50" s="286">
        <v>1355.125</v>
      </c>
      <c r="BD50" s="286">
        <v>42.25</v>
      </c>
      <c r="BE50" s="286">
        <v>99.75</v>
      </c>
      <c r="BF50" s="288" t="e">
        <v>#DIV/0!</v>
      </c>
      <c r="BG50" s="289">
        <v>295</v>
      </c>
      <c r="BH50" s="290">
        <v>3927.375</v>
      </c>
      <c r="BI50" s="291">
        <v>1091.5</v>
      </c>
      <c r="BJ50" s="292">
        <v>357.75</v>
      </c>
      <c r="BK50" s="292">
        <v>2101.5</v>
      </c>
      <c r="BL50" s="292">
        <v>4.625</v>
      </c>
      <c r="BM50" s="292">
        <v>10.375</v>
      </c>
      <c r="BN50" s="292">
        <v>0</v>
      </c>
      <c r="BO50" s="293">
        <v>361.625</v>
      </c>
      <c r="BP50" s="294">
        <v>2486.125</v>
      </c>
      <c r="BQ50" s="295">
        <v>538.625</v>
      </c>
      <c r="BR50" s="296">
        <v>174.25</v>
      </c>
      <c r="BS50" s="297">
        <v>572.75</v>
      </c>
      <c r="BT50" s="296">
        <v>19</v>
      </c>
      <c r="BU50" s="296">
        <v>1181.5</v>
      </c>
      <c r="BV50" s="298">
        <v>13.75</v>
      </c>
      <c r="BW50" s="298">
        <v>0</v>
      </c>
      <c r="BX50" s="298">
        <v>0</v>
      </c>
      <c r="BY50" s="298">
        <v>133</v>
      </c>
      <c r="BZ50" s="298">
        <v>0</v>
      </c>
      <c r="CA50" s="299">
        <v>881.375</v>
      </c>
      <c r="CB50" s="300">
        <v>453.125</v>
      </c>
      <c r="CC50" s="301">
        <v>190881.919571295</v>
      </c>
    </row>
    <row r="51" spans="1:81" ht="15.75" thickBot="1" x14ac:dyDescent="0.3">
      <c r="A51" s="302">
        <v>46</v>
      </c>
      <c r="B51" s="279" t="s">
        <v>447</v>
      </c>
      <c r="C51" s="179" t="s">
        <v>125</v>
      </c>
      <c r="D51" s="280">
        <v>5241.1888171296596</v>
      </c>
      <c r="E51" s="281">
        <v>4952.0907881519297</v>
      </c>
      <c r="F51" s="282">
        <v>0</v>
      </c>
      <c r="G51" s="283">
        <v>289.09802897772101</v>
      </c>
      <c r="H51" s="281">
        <v>327.25</v>
      </c>
      <c r="I51" s="282">
        <v>270.375</v>
      </c>
      <c r="J51" s="282">
        <v>433.33843860124699</v>
      </c>
      <c r="K51" s="282">
        <v>719.38769755747103</v>
      </c>
      <c r="L51" s="282">
        <v>1448.8228359924999</v>
      </c>
      <c r="M51" s="282">
        <v>1187.2648449784299</v>
      </c>
      <c r="N51" s="283">
        <v>854.75</v>
      </c>
      <c r="O51" s="284">
        <v>269.25</v>
      </c>
      <c r="P51" s="285">
        <v>11.25</v>
      </c>
      <c r="Q51" s="285">
        <v>42.125</v>
      </c>
      <c r="R51" s="286">
        <v>925.625</v>
      </c>
      <c r="S51" s="286">
        <v>133.75</v>
      </c>
      <c r="T51" s="286">
        <v>311.43103903519199</v>
      </c>
      <c r="U51" s="286">
        <v>1266.625</v>
      </c>
      <c r="V51" s="287">
        <v>266</v>
      </c>
      <c r="W51" s="287">
        <v>221.625</v>
      </c>
      <c r="X51" s="287">
        <v>176.75</v>
      </c>
      <c r="Y51" s="287">
        <v>447</v>
      </c>
      <c r="Z51" s="287">
        <v>5.375</v>
      </c>
      <c r="AA51" s="287">
        <v>41.25</v>
      </c>
      <c r="AB51" s="287">
        <v>0</v>
      </c>
      <c r="AC51" s="287">
        <v>82.375</v>
      </c>
      <c r="AD51" s="287">
        <v>26.25</v>
      </c>
      <c r="AE51" s="286">
        <v>1341.13277809446</v>
      </c>
      <c r="AF51" s="287">
        <v>573.5</v>
      </c>
      <c r="AG51" s="287">
        <v>0</v>
      </c>
      <c r="AH51" s="287">
        <v>52.25</v>
      </c>
      <c r="AI51" s="287">
        <v>248</v>
      </c>
      <c r="AJ51" s="287">
        <v>62.75</v>
      </c>
      <c r="AK51" s="287">
        <v>27.75</v>
      </c>
      <c r="AL51" s="287">
        <v>376.88277809446299</v>
      </c>
      <c r="AM51" s="286">
        <v>29.625</v>
      </c>
      <c r="AN51" s="286">
        <v>120.875</v>
      </c>
      <c r="AO51" s="287">
        <v>99.5</v>
      </c>
      <c r="AP51" s="287">
        <v>0</v>
      </c>
      <c r="AQ51" s="287">
        <v>9.5</v>
      </c>
      <c r="AR51" s="287">
        <v>11.875</v>
      </c>
      <c r="AS51" s="286">
        <v>66.875</v>
      </c>
      <c r="AT51" s="286">
        <v>7.5</v>
      </c>
      <c r="AU51" s="286">
        <v>25.25</v>
      </c>
      <c r="AV51" s="287">
        <v>2.25</v>
      </c>
      <c r="AW51" s="287">
        <v>23</v>
      </c>
      <c r="AX51" s="286">
        <v>7</v>
      </c>
      <c r="AY51" s="286">
        <v>101.25</v>
      </c>
      <c r="AZ51" s="286">
        <v>11.375</v>
      </c>
      <c r="BA51" s="286">
        <v>1</v>
      </c>
      <c r="BB51" s="286">
        <v>0</v>
      </c>
      <c r="BC51" s="286">
        <v>391.875</v>
      </c>
      <c r="BD51" s="286">
        <v>0.125</v>
      </c>
      <c r="BE51" s="286">
        <v>33.25</v>
      </c>
      <c r="BF51" s="288" t="e">
        <v>#DIV/0!</v>
      </c>
      <c r="BG51" s="289">
        <v>101.75</v>
      </c>
      <c r="BH51" s="290">
        <v>1432.125</v>
      </c>
      <c r="BI51" s="291">
        <v>723</v>
      </c>
      <c r="BJ51" s="292">
        <v>0</v>
      </c>
      <c r="BK51" s="292">
        <v>693.75</v>
      </c>
      <c r="BL51" s="292">
        <v>0</v>
      </c>
      <c r="BM51" s="292">
        <v>0</v>
      </c>
      <c r="BN51" s="292">
        <v>0</v>
      </c>
      <c r="BO51" s="293">
        <v>15.375</v>
      </c>
      <c r="BP51" s="294">
        <v>533.75</v>
      </c>
      <c r="BQ51" s="295">
        <v>21</v>
      </c>
      <c r="BR51" s="296">
        <v>107</v>
      </c>
      <c r="BS51" s="297">
        <v>92.25</v>
      </c>
      <c r="BT51" s="296">
        <v>0</v>
      </c>
      <c r="BU51" s="296">
        <v>313.5</v>
      </c>
      <c r="BV51" s="298">
        <v>239.375</v>
      </c>
      <c r="BW51" s="298">
        <v>0</v>
      </c>
      <c r="BX51" s="298">
        <v>0</v>
      </c>
      <c r="BY51" s="298">
        <v>0</v>
      </c>
      <c r="BZ51" s="298">
        <v>0</v>
      </c>
      <c r="CA51" s="299">
        <v>42.625</v>
      </c>
      <c r="CB51" s="300">
        <v>84.625</v>
      </c>
      <c r="CC51" s="301">
        <v>40306.269015818798</v>
      </c>
    </row>
    <row r="52" spans="1:81" ht="15.75" thickBot="1" x14ac:dyDescent="0.3">
      <c r="A52" s="302">
        <v>47</v>
      </c>
      <c r="B52" s="279" t="s">
        <v>449</v>
      </c>
      <c r="C52" s="179" t="s">
        <v>124</v>
      </c>
      <c r="D52" s="280">
        <v>10146.58144576248</v>
      </c>
      <c r="E52" s="281">
        <v>10083.306726899929</v>
      </c>
      <c r="F52" s="282">
        <v>3.125</v>
      </c>
      <c r="G52" s="283">
        <v>60.149718862549101</v>
      </c>
      <c r="H52" s="281">
        <v>575</v>
      </c>
      <c r="I52" s="282">
        <v>538.25</v>
      </c>
      <c r="J52" s="282">
        <v>542.625</v>
      </c>
      <c r="K52" s="282">
        <v>1651.62255527653</v>
      </c>
      <c r="L52" s="282">
        <v>3707.15556648439</v>
      </c>
      <c r="M52" s="282">
        <v>1807.05332400156</v>
      </c>
      <c r="N52" s="283">
        <v>1324.875</v>
      </c>
      <c r="O52" s="284">
        <v>848</v>
      </c>
      <c r="P52" s="285">
        <v>16.125</v>
      </c>
      <c r="Q52" s="285">
        <v>83.125</v>
      </c>
      <c r="R52" s="286">
        <v>492.25</v>
      </c>
      <c r="S52" s="286">
        <v>370.25</v>
      </c>
      <c r="T52" s="286">
        <v>568.45223209006201</v>
      </c>
      <c r="U52" s="286">
        <v>2184.125</v>
      </c>
      <c r="V52" s="287">
        <v>29.625</v>
      </c>
      <c r="W52" s="287">
        <v>365.875</v>
      </c>
      <c r="X52" s="287">
        <v>122.625</v>
      </c>
      <c r="Y52" s="287">
        <v>667.75</v>
      </c>
      <c r="Z52" s="287">
        <v>0</v>
      </c>
      <c r="AA52" s="287">
        <v>68.875</v>
      </c>
      <c r="AB52" s="287">
        <v>18.25</v>
      </c>
      <c r="AC52" s="287">
        <v>767.625</v>
      </c>
      <c r="AD52" s="287">
        <v>143.5</v>
      </c>
      <c r="AE52" s="286">
        <v>3910.6292136724201</v>
      </c>
      <c r="AF52" s="287">
        <v>2180</v>
      </c>
      <c r="AG52" s="287">
        <v>23.625</v>
      </c>
      <c r="AH52" s="287">
        <v>692.125</v>
      </c>
      <c r="AI52" s="287">
        <v>214.25</v>
      </c>
      <c r="AJ52" s="287">
        <v>175.75</v>
      </c>
      <c r="AK52" s="287">
        <v>13.625</v>
      </c>
      <c r="AL52" s="287">
        <v>611.25421367241699</v>
      </c>
      <c r="AM52" s="286">
        <v>181.5</v>
      </c>
      <c r="AN52" s="286">
        <v>184</v>
      </c>
      <c r="AO52" s="287">
        <v>113.625</v>
      </c>
      <c r="AP52" s="287">
        <v>1.125</v>
      </c>
      <c r="AQ52" s="287">
        <v>17.25</v>
      </c>
      <c r="AR52" s="287">
        <v>52</v>
      </c>
      <c r="AS52" s="286">
        <v>67.75</v>
      </c>
      <c r="AT52" s="286">
        <v>15.625</v>
      </c>
      <c r="AU52" s="286">
        <v>15</v>
      </c>
      <c r="AV52" s="287">
        <v>5.375</v>
      </c>
      <c r="AW52" s="287">
        <v>9.625</v>
      </c>
      <c r="AX52" s="286">
        <v>30.375</v>
      </c>
      <c r="AY52" s="286">
        <v>67.5</v>
      </c>
      <c r="AZ52" s="286">
        <v>33</v>
      </c>
      <c r="BA52" s="286">
        <v>1</v>
      </c>
      <c r="BB52" s="286">
        <v>1.75</v>
      </c>
      <c r="BC52" s="286">
        <v>443</v>
      </c>
      <c r="BD52" s="286">
        <v>28.5</v>
      </c>
      <c r="BE52" s="286">
        <v>9.125</v>
      </c>
      <c r="BF52" s="288" t="e">
        <v>#DIV/0!</v>
      </c>
      <c r="BG52" s="289">
        <v>343</v>
      </c>
      <c r="BH52" s="290">
        <v>2422.75</v>
      </c>
      <c r="BI52" s="291">
        <v>1303.75</v>
      </c>
      <c r="BJ52" s="292">
        <v>54.875</v>
      </c>
      <c r="BK52" s="292">
        <v>952.5</v>
      </c>
      <c r="BL52" s="292">
        <v>8</v>
      </c>
      <c r="BM52" s="292">
        <v>10.25</v>
      </c>
      <c r="BN52" s="292">
        <v>0</v>
      </c>
      <c r="BO52" s="293">
        <v>93.375</v>
      </c>
      <c r="BP52" s="294">
        <v>735.375</v>
      </c>
      <c r="BQ52" s="295">
        <v>278.375</v>
      </c>
      <c r="BR52" s="296">
        <v>218.5</v>
      </c>
      <c r="BS52" s="297">
        <v>0</v>
      </c>
      <c r="BT52" s="296">
        <v>1</v>
      </c>
      <c r="BU52" s="296">
        <v>237.5</v>
      </c>
      <c r="BV52" s="298">
        <v>0</v>
      </c>
      <c r="BW52" s="298">
        <v>0</v>
      </c>
      <c r="BX52" s="298">
        <v>0</v>
      </c>
      <c r="BY52" s="298">
        <v>0</v>
      </c>
      <c r="BZ52" s="298">
        <v>10.5</v>
      </c>
      <c r="CA52" s="299">
        <v>136.75</v>
      </c>
      <c r="CB52" s="300">
        <v>94.375</v>
      </c>
      <c r="CC52" s="301">
        <v>84769.974159568505</v>
      </c>
    </row>
    <row r="53" spans="1:81" ht="15.75" thickBot="1" x14ac:dyDescent="0.3">
      <c r="A53" s="302">
        <v>48</v>
      </c>
      <c r="B53" s="279" t="s">
        <v>451</v>
      </c>
      <c r="C53" s="179" t="s">
        <v>125</v>
      </c>
      <c r="D53" s="280">
        <v>6212.0882352941198</v>
      </c>
      <c r="E53" s="281">
        <v>6187.2132352941198</v>
      </c>
      <c r="F53" s="282">
        <v>24.875</v>
      </c>
      <c r="G53" s="283">
        <v>0</v>
      </c>
      <c r="H53" s="281">
        <v>243</v>
      </c>
      <c r="I53" s="282">
        <v>322.125</v>
      </c>
      <c r="J53" s="282">
        <v>256.75</v>
      </c>
      <c r="K53" s="282">
        <v>648.75</v>
      </c>
      <c r="L53" s="282">
        <v>1401.4632352941201</v>
      </c>
      <c r="M53" s="282">
        <v>2112.75</v>
      </c>
      <c r="N53" s="283">
        <v>1227.25</v>
      </c>
      <c r="O53" s="284">
        <v>326.125</v>
      </c>
      <c r="P53" s="285">
        <v>2.625</v>
      </c>
      <c r="Q53" s="285">
        <v>4.75</v>
      </c>
      <c r="R53" s="286">
        <v>588.875</v>
      </c>
      <c r="S53" s="286">
        <v>123.5</v>
      </c>
      <c r="T53" s="286">
        <v>36.5</v>
      </c>
      <c r="U53" s="286">
        <v>2790.5</v>
      </c>
      <c r="V53" s="287">
        <v>335.5</v>
      </c>
      <c r="W53" s="287">
        <v>530.875</v>
      </c>
      <c r="X53" s="287">
        <v>579.875</v>
      </c>
      <c r="Y53" s="287">
        <v>844.625</v>
      </c>
      <c r="Z53" s="287">
        <v>40.125</v>
      </c>
      <c r="AA53" s="287">
        <v>152</v>
      </c>
      <c r="AB53" s="287">
        <v>0</v>
      </c>
      <c r="AC53" s="287">
        <v>90</v>
      </c>
      <c r="AD53" s="287">
        <v>217.5</v>
      </c>
      <c r="AE53" s="286">
        <v>964.46323529411802</v>
      </c>
      <c r="AF53" s="287">
        <v>342.875</v>
      </c>
      <c r="AG53" s="287">
        <v>2.25</v>
      </c>
      <c r="AH53" s="287">
        <v>297.75</v>
      </c>
      <c r="AI53" s="287">
        <v>61.75</v>
      </c>
      <c r="AJ53" s="287">
        <v>0</v>
      </c>
      <c r="AK53" s="287">
        <v>0</v>
      </c>
      <c r="AL53" s="287">
        <v>259.83823529411802</v>
      </c>
      <c r="AM53" s="286">
        <v>5</v>
      </c>
      <c r="AN53" s="286">
        <v>71.5</v>
      </c>
      <c r="AO53" s="287">
        <v>42.5</v>
      </c>
      <c r="AP53" s="287">
        <v>0.75</v>
      </c>
      <c r="AQ53" s="287">
        <v>6.5</v>
      </c>
      <c r="AR53" s="287">
        <v>21.75</v>
      </c>
      <c r="AS53" s="286">
        <v>41.625</v>
      </c>
      <c r="AT53" s="286">
        <v>2</v>
      </c>
      <c r="AU53" s="286">
        <v>70.875</v>
      </c>
      <c r="AV53" s="287">
        <v>5</v>
      </c>
      <c r="AW53" s="287">
        <v>65.875</v>
      </c>
      <c r="AX53" s="286">
        <v>4.25</v>
      </c>
      <c r="AY53" s="286">
        <v>9.875</v>
      </c>
      <c r="AZ53" s="286">
        <v>16.625</v>
      </c>
      <c r="BA53" s="286">
        <v>0</v>
      </c>
      <c r="BB53" s="286">
        <v>2</v>
      </c>
      <c r="BC53" s="286">
        <v>652.875</v>
      </c>
      <c r="BD53" s="286">
        <v>0</v>
      </c>
      <c r="BE53" s="286">
        <v>26.5</v>
      </c>
      <c r="BF53" s="288" t="e">
        <v>#DIV/0!</v>
      </c>
      <c r="BG53" s="289">
        <v>84</v>
      </c>
      <c r="BH53" s="290">
        <v>358.625</v>
      </c>
      <c r="BI53" s="291">
        <v>106.25</v>
      </c>
      <c r="BJ53" s="292">
        <v>28.5</v>
      </c>
      <c r="BK53" s="292">
        <v>207.25</v>
      </c>
      <c r="BL53" s="292">
        <v>0</v>
      </c>
      <c r="BM53" s="292">
        <v>0</v>
      </c>
      <c r="BN53" s="292">
        <v>8</v>
      </c>
      <c r="BO53" s="293">
        <v>8.625</v>
      </c>
      <c r="BP53" s="294">
        <v>155.375</v>
      </c>
      <c r="BQ53" s="295">
        <v>30.875</v>
      </c>
      <c r="BR53" s="296">
        <v>74.75</v>
      </c>
      <c r="BS53" s="297">
        <v>24.75</v>
      </c>
      <c r="BT53" s="296">
        <v>8</v>
      </c>
      <c r="BU53" s="296">
        <v>17</v>
      </c>
      <c r="BV53" s="298">
        <v>0</v>
      </c>
      <c r="BW53" s="298">
        <v>0</v>
      </c>
      <c r="BX53" s="298">
        <v>0</v>
      </c>
      <c r="BY53" s="298">
        <v>0</v>
      </c>
      <c r="BZ53" s="298">
        <v>0</v>
      </c>
      <c r="CA53" s="299">
        <v>17</v>
      </c>
      <c r="CB53" s="300">
        <v>0</v>
      </c>
      <c r="CC53" s="301">
        <v>18230.2132352591</v>
      </c>
    </row>
    <row r="54" spans="1:81" ht="15.75" thickBot="1" x14ac:dyDescent="0.3">
      <c r="A54" s="302">
        <v>49</v>
      </c>
      <c r="B54" s="279" t="s">
        <v>453</v>
      </c>
      <c r="C54" s="179" t="s">
        <v>126</v>
      </c>
      <c r="D54" s="280">
        <v>29164.8922277251</v>
      </c>
      <c r="E54" s="281">
        <v>28915.3913035271</v>
      </c>
      <c r="F54" s="282">
        <v>160.99670556716012</v>
      </c>
      <c r="G54" s="283">
        <v>88.504218630816197</v>
      </c>
      <c r="H54" s="281">
        <v>1502.36083333333</v>
      </c>
      <c r="I54" s="282">
        <v>1892.13717438359</v>
      </c>
      <c r="J54" s="282">
        <v>2010.5628260869601</v>
      </c>
      <c r="K54" s="282">
        <v>3226.8562549206199</v>
      </c>
      <c r="L54" s="282">
        <v>8169.4791071714899</v>
      </c>
      <c r="M54" s="282">
        <v>6404.4129931829602</v>
      </c>
      <c r="N54" s="283">
        <v>5959.0830386461203</v>
      </c>
      <c r="O54" s="284">
        <v>5563.375</v>
      </c>
      <c r="P54" s="285">
        <v>31.75</v>
      </c>
      <c r="Q54" s="285">
        <v>206.5</v>
      </c>
      <c r="R54" s="286">
        <v>1707.375</v>
      </c>
      <c r="S54" s="286">
        <v>1326.375</v>
      </c>
      <c r="T54" s="286">
        <v>703.32254250164397</v>
      </c>
      <c r="U54" s="286">
        <v>6250</v>
      </c>
      <c r="V54" s="287">
        <v>2695</v>
      </c>
      <c r="W54" s="287">
        <v>1084.625</v>
      </c>
      <c r="X54" s="287">
        <v>383.75</v>
      </c>
      <c r="Y54" s="287">
        <v>743</v>
      </c>
      <c r="Z54" s="287">
        <v>15.5</v>
      </c>
      <c r="AA54" s="287">
        <v>172.5</v>
      </c>
      <c r="AB54" s="287">
        <v>2.125</v>
      </c>
      <c r="AC54" s="287">
        <v>868.75</v>
      </c>
      <c r="AD54" s="287">
        <v>284.75</v>
      </c>
      <c r="AE54" s="286">
        <v>7723.4446852234196</v>
      </c>
      <c r="AF54" s="287">
        <v>2352.375</v>
      </c>
      <c r="AG54" s="287">
        <v>177.375</v>
      </c>
      <c r="AH54" s="287">
        <v>2129.375</v>
      </c>
      <c r="AI54" s="287">
        <v>523.5</v>
      </c>
      <c r="AJ54" s="287">
        <v>293.5</v>
      </c>
      <c r="AK54" s="287">
        <v>11.625</v>
      </c>
      <c r="AL54" s="287">
        <v>2235.69468522342</v>
      </c>
      <c r="AM54" s="286">
        <v>333.375</v>
      </c>
      <c r="AN54" s="286">
        <v>570.625</v>
      </c>
      <c r="AO54" s="287">
        <v>378.75</v>
      </c>
      <c r="AP54" s="287">
        <v>7.875</v>
      </c>
      <c r="AQ54" s="287">
        <v>159.875</v>
      </c>
      <c r="AR54" s="287">
        <v>24.125</v>
      </c>
      <c r="AS54" s="286">
        <v>205.75</v>
      </c>
      <c r="AT54" s="286">
        <v>239.75</v>
      </c>
      <c r="AU54" s="286">
        <v>68.375</v>
      </c>
      <c r="AV54" s="287">
        <v>9.375</v>
      </c>
      <c r="AW54" s="287">
        <v>59</v>
      </c>
      <c r="AX54" s="286">
        <v>29</v>
      </c>
      <c r="AY54" s="286">
        <v>217.625</v>
      </c>
      <c r="AZ54" s="286">
        <v>178.625</v>
      </c>
      <c r="BA54" s="286">
        <v>2.375</v>
      </c>
      <c r="BB54" s="286">
        <v>0</v>
      </c>
      <c r="BC54" s="286">
        <v>2263.5</v>
      </c>
      <c r="BD54" s="286">
        <v>43.875</v>
      </c>
      <c r="BE54" s="286">
        <v>102.75</v>
      </c>
      <c r="BF54" s="288" t="e">
        <v>#DIV/0!</v>
      </c>
      <c r="BG54" s="289">
        <v>369.75</v>
      </c>
      <c r="BH54" s="290">
        <v>6456.875</v>
      </c>
      <c r="BI54" s="291">
        <v>2676</v>
      </c>
      <c r="BJ54" s="292">
        <v>531.375</v>
      </c>
      <c r="BK54" s="292">
        <v>2409.125</v>
      </c>
      <c r="BL54" s="292">
        <v>70.25</v>
      </c>
      <c r="BM54" s="292">
        <v>129.75</v>
      </c>
      <c r="BN54" s="292">
        <v>68.5</v>
      </c>
      <c r="BO54" s="293">
        <v>571.875</v>
      </c>
      <c r="BP54" s="294">
        <v>2892.875</v>
      </c>
      <c r="BQ54" s="295">
        <v>95.875</v>
      </c>
      <c r="BR54" s="296">
        <v>356.5</v>
      </c>
      <c r="BS54" s="297">
        <v>277</v>
      </c>
      <c r="BT54" s="296">
        <v>1.75</v>
      </c>
      <c r="BU54" s="296">
        <v>2161.75</v>
      </c>
      <c r="BV54" s="298">
        <v>116</v>
      </c>
      <c r="BW54" s="298">
        <v>0</v>
      </c>
      <c r="BX54" s="298">
        <v>71.75</v>
      </c>
      <c r="BY54" s="298">
        <v>294</v>
      </c>
      <c r="BZ54" s="298">
        <v>11.25</v>
      </c>
      <c r="CA54" s="299">
        <v>575</v>
      </c>
      <c r="CB54" s="300">
        <v>387.75</v>
      </c>
      <c r="CC54" s="301">
        <v>234175.78019848801</v>
      </c>
    </row>
    <row r="55" spans="1:81" ht="15.75" thickBot="1" x14ac:dyDescent="0.3">
      <c r="A55" s="302">
        <v>50</v>
      </c>
      <c r="B55" s="279" t="s">
        <v>455</v>
      </c>
      <c r="C55" s="179" t="s">
        <v>123</v>
      </c>
      <c r="D55" s="280">
        <v>13570.5727761421</v>
      </c>
      <c r="E55" s="281">
        <v>13570.5727761421</v>
      </c>
      <c r="F55" s="282">
        <v>0</v>
      </c>
      <c r="G55" s="283">
        <v>0</v>
      </c>
      <c r="H55" s="281">
        <v>667</v>
      </c>
      <c r="I55" s="282">
        <v>671.625</v>
      </c>
      <c r="J55" s="282">
        <v>761.75</v>
      </c>
      <c r="K55" s="282">
        <v>1772.5</v>
      </c>
      <c r="L55" s="282">
        <v>3146.4806795955901</v>
      </c>
      <c r="M55" s="282">
        <v>1955.7864015658599</v>
      </c>
      <c r="N55" s="283">
        <v>4595.4306949806996</v>
      </c>
      <c r="O55" s="284">
        <v>1214.75</v>
      </c>
      <c r="P55" s="285">
        <v>32.5</v>
      </c>
      <c r="Q55" s="285">
        <v>51.25</v>
      </c>
      <c r="R55" s="286">
        <v>761.75</v>
      </c>
      <c r="S55" s="286">
        <v>788.875</v>
      </c>
      <c r="T55" s="286">
        <v>371.83457353457402</v>
      </c>
      <c r="U55" s="286">
        <v>2964.5</v>
      </c>
      <c r="V55" s="287">
        <v>384.5</v>
      </c>
      <c r="W55" s="287">
        <v>1213.375</v>
      </c>
      <c r="X55" s="287">
        <v>98.25</v>
      </c>
      <c r="Y55" s="287">
        <v>635.125</v>
      </c>
      <c r="Z55" s="287">
        <v>10.375</v>
      </c>
      <c r="AA55" s="287">
        <v>114.375</v>
      </c>
      <c r="AB55" s="287">
        <v>58.5</v>
      </c>
      <c r="AC55" s="287">
        <v>294.625</v>
      </c>
      <c r="AD55" s="287">
        <v>155.375</v>
      </c>
      <c r="AE55" s="286">
        <v>4168.3632026075702</v>
      </c>
      <c r="AF55" s="287">
        <v>1951</v>
      </c>
      <c r="AG55" s="287">
        <v>0</v>
      </c>
      <c r="AH55" s="287">
        <v>1191.625</v>
      </c>
      <c r="AI55" s="287">
        <v>167.625</v>
      </c>
      <c r="AJ55" s="287">
        <v>162.625</v>
      </c>
      <c r="AK55" s="287">
        <v>34.25</v>
      </c>
      <c r="AL55" s="287">
        <v>661.23820260756702</v>
      </c>
      <c r="AM55" s="286">
        <v>52.25</v>
      </c>
      <c r="AN55" s="286">
        <v>200.875</v>
      </c>
      <c r="AO55" s="287">
        <v>100</v>
      </c>
      <c r="AP55" s="287">
        <v>1.875</v>
      </c>
      <c r="AQ55" s="287">
        <v>77.875</v>
      </c>
      <c r="AR55" s="287">
        <v>21.125</v>
      </c>
      <c r="AS55" s="286">
        <v>262.25</v>
      </c>
      <c r="AT55" s="286">
        <v>59.625</v>
      </c>
      <c r="AU55" s="286">
        <v>67.875</v>
      </c>
      <c r="AV55" s="287">
        <v>50.5</v>
      </c>
      <c r="AW55" s="287">
        <v>17.375</v>
      </c>
      <c r="AX55" s="286">
        <v>209.125</v>
      </c>
      <c r="AY55" s="286">
        <v>25.375</v>
      </c>
      <c r="AZ55" s="286">
        <v>104.875</v>
      </c>
      <c r="BA55" s="286">
        <v>0.625</v>
      </c>
      <c r="BB55" s="286">
        <v>1.125</v>
      </c>
      <c r="BC55" s="286">
        <v>1368.125</v>
      </c>
      <c r="BD55" s="286">
        <v>27.5</v>
      </c>
      <c r="BE55" s="286">
        <v>74.25</v>
      </c>
      <c r="BF55" s="288" t="e">
        <v>#DIV/0!</v>
      </c>
      <c r="BG55" s="289">
        <v>515.5</v>
      </c>
      <c r="BH55" s="290">
        <v>4148.5</v>
      </c>
      <c r="BI55" s="291">
        <v>1569.5</v>
      </c>
      <c r="BJ55" s="292">
        <v>1030.5</v>
      </c>
      <c r="BK55" s="292">
        <v>1281.75</v>
      </c>
      <c r="BL55" s="292">
        <v>15.375</v>
      </c>
      <c r="BM55" s="292">
        <v>24.625</v>
      </c>
      <c r="BN55" s="292">
        <v>26.125</v>
      </c>
      <c r="BO55" s="293">
        <v>200.625</v>
      </c>
      <c r="BP55" s="294">
        <v>581</v>
      </c>
      <c r="BQ55" s="295">
        <v>40.125</v>
      </c>
      <c r="BR55" s="296">
        <v>230.5</v>
      </c>
      <c r="BS55" s="297">
        <v>148.5</v>
      </c>
      <c r="BT55" s="296">
        <v>0</v>
      </c>
      <c r="BU55" s="296">
        <v>161.875</v>
      </c>
      <c r="BV55" s="298">
        <v>0</v>
      </c>
      <c r="BW55" s="298">
        <v>0</v>
      </c>
      <c r="BX55" s="298">
        <v>0</v>
      </c>
      <c r="BY55" s="298">
        <v>0</v>
      </c>
      <c r="BZ55" s="298">
        <v>0</v>
      </c>
      <c r="CA55" s="299">
        <v>121.5</v>
      </c>
      <c r="CB55" s="300">
        <v>1467.25</v>
      </c>
      <c r="CC55" s="301">
        <v>122238.836061465</v>
      </c>
    </row>
    <row r="56" spans="1:81" ht="15.75" thickBot="1" x14ac:dyDescent="0.3">
      <c r="A56" s="302">
        <v>51</v>
      </c>
      <c r="B56" s="279" t="s">
        <v>457</v>
      </c>
      <c r="C56" s="179" t="s">
        <v>120</v>
      </c>
      <c r="D56" s="280">
        <v>16125.6100255234</v>
      </c>
      <c r="E56" s="281">
        <v>16108.8600255234</v>
      </c>
      <c r="F56" s="282">
        <v>16.75</v>
      </c>
      <c r="G56" s="283">
        <v>0</v>
      </c>
      <c r="H56" s="281">
        <v>745.374131944444</v>
      </c>
      <c r="I56" s="282">
        <v>820</v>
      </c>
      <c r="J56" s="282">
        <v>1018.125</v>
      </c>
      <c r="K56" s="282">
        <v>1848.625</v>
      </c>
      <c r="L56" s="282">
        <v>4809.3743615868798</v>
      </c>
      <c r="M56" s="282">
        <v>3584.3258177063199</v>
      </c>
      <c r="N56" s="283">
        <v>3299.7857142857101</v>
      </c>
      <c r="O56" s="284">
        <v>2171.75</v>
      </c>
      <c r="P56" s="285">
        <v>10.25</v>
      </c>
      <c r="Q56" s="285">
        <v>41.375</v>
      </c>
      <c r="R56" s="286">
        <v>1220</v>
      </c>
      <c r="S56" s="286">
        <v>557.375</v>
      </c>
      <c r="T56" s="286">
        <v>478.03412565695203</v>
      </c>
      <c r="U56" s="286">
        <v>2689.25</v>
      </c>
      <c r="V56" s="287">
        <v>388.25</v>
      </c>
      <c r="W56" s="287">
        <v>601.875</v>
      </c>
      <c r="X56" s="287">
        <v>336</v>
      </c>
      <c r="Y56" s="287">
        <v>386.875</v>
      </c>
      <c r="Z56" s="287">
        <v>34.125</v>
      </c>
      <c r="AA56" s="287">
        <v>172.625</v>
      </c>
      <c r="AB56" s="287">
        <v>72.75</v>
      </c>
      <c r="AC56" s="287">
        <v>501</v>
      </c>
      <c r="AD56" s="287">
        <v>195.75</v>
      </c>
      <c r="AE56" s="286">
        <v>5840.7008998663996</v>
      </c>
      <c r="AF56" s="287">
        <v>1831.75</v>
      </c>
      <c r="AG56" s="287">
        <v>28.625</v>
      </c>
      <c r="AH56" s="287">
        <v>1424.625</v>
      </c>
      <c r="AI56" s="287">
        <v>483.375</v>
      </c>
      <c r="AJ56" s="287">
        <v>163.25</v>
      </c>
      <c r="AK56" s="287">
        <v>36.5</v>
      </c>
      <c r="AL56" s="287">
        <v>1872.5758998664001</v>
      </c>
      <c r="AM56" s="286">
        <v>24.25</v>
      </c>
      <c r="AN56" s="286">
        <v>503.5</v>
      </c>
      <c r="AO56" s="287">
        <v>374.5</v>
      </c>
      <c r="AP56" s="287">
        <v>1.125</v>
      </c>
      <c r="AQ56" s="287">
        <v>89.125</v>
      </c>
      <c r="AR56" s="287">
        <v>38.75</v>
      </c>
      <c r="AS56" s="286">
        <v>87.75</v>
      </c>
      <c r="AT56" s="286">
        <v>23.75</v>
      </c>
      <c r="AU56" s="286">
        <v>93.875</v>
      </c>
      <c r="AV56" s="287">
        <v>4.625</v>
      </c>
      <c r="AW56" s="287">
        <v>89.25</v>
      </c>
      <c r="AX56" s="286">
        <v>141.125</v>
      </c>
      <c r="AY56" s="286">
        <v>576.875</v>
      </c>
      <c r="AZ56" s="286">
        <v>98.625</v>
      </c>
      <c r="BA56" s="286">
        <v>0</v>
      </c>
      <c r="BB56" s="286">
        <v>0</v>
      </c>
      <c r="BC56" s="286">
        <v>1160</v>
      </c>
      <c r="BD56" s="286">
        <v>6.5</v>
      </c>
      <c r="BE56" s="286">
        <v>36.75</v>
      </c>
      <c r="BF56" s="288" t="e">
        <v>#DIV/0!</v>
      </c>
      <c r="BG56" s="289">
        <v>78</v>
      </c>
      <c r="BH56" s="290">
        <v>6553.375</v>
      </c>
      <c r="BI56" s="291">
        <v>3870</v>
      </c>
      <c r="BJ56" s="292">
        <v>129.625</v>
      </c>
      <c r="BK56" s="292">
        <v>1949.625</v>
      </c>
      <c r="BL56" s="292">
        <v>0</v>
      </c>
      <c r="BM56" s="292">
        <v>24</v>
      </c>
      <c r="BN56" s="292">
        <v>83</v>
      </c>
      <c r="BO56" s="293">
        <v>497.125</v>
      </c>
      <c r="BP56" s="294">
        <v>1424.25</v>
      </c>
      <c r="BQ56" s="295">
        <v>190.25</v>
      </c>
      <c r="BR56" s="296">
        <v>439.75</v>
      </c>
      <c r="BS56" s="297">
        <v>499</v>
      </c>
      <c r="BT56" s="296">
        <v>10.5</v>
      </c>
      <c r="BU56" s="296">
        <v>284.75</v>
      </c>
      <c r="BV56" s="298">
        <v>0</v>
      </c>
      <c r="BW56" s="298">
        <v>0</v>
      </c>
      <c r="BX56" s="298">
        <v>0</v>
      </c>
      <c r="BY56" s="298">
        <v>0</v>
      </c>
      <c r="BZ56" s="298">
        <v>0</v>
      </c>
      <c r="CA56" s="299">
        <v>161.875</v>
      </c>
      <c r="CB56" s="300">
        <v>187.125</v>
      </c>
      <c r="CC56" s="301">
        <v>186720.84658036401</v>
      </c>
    </row>
    <row r="57" spans="1:81" ht="15.75" thickBot="1" x14ac:dyDescent="0.3">
      <c r="A57" s="302">
        <v>52</v>
      </c>
      <c r="B57" s="279" t="s">
        <v>458</v>
      </c>
      <c r="C57" s="179" t="s">
        <v>120</v>
      </c>
      <c r="D57" s="280">
        <v>4468.7975366848295</v>
      </c>
      <c r="E57" s="281">
        <v>4341.1725366848295</v>
      </c>
      <c r="F57" s="282">
        <v>0</v>
      </c>
      <c r="G57" s="283">
        <v>127.625</v>
      </c>
      <c r="H57" s="281">
        <v>241.75</v>
      </c>
      <c r="I57" s="282">
        <v>240.75</v>
      </c>
      <c r="J57" s="282">
        <v>278.625</v>
      </c>
      <c r="K57" s="282">
        <v>752.73749999999995</v>
      </c>
      <c r="L57" s="282">
        <v>993.56278825715594</v>
      </c>
      <c r="M57" s="282">
        <v>755.12224842767296</v>
      </c>
      <c r="N57" s="283">
        <v>1206.25</v>
      </c>
      <c r="O57" s="284">
        <v>271.5</v>
      </c>
      <c r="P57" s="285">
        <v>0.375</v>
      </c>
      <c r="Q57" s="285">
        <v>8.25</v>
      </c>
      <c r="R57" s="286">
        <v>92.125</v>
      </c>
      <c r="S57" s="286">
        <v>143</v>
      </c>
      <c r="T57" s="286">
        <v>82.451719576719597</v>
      </c>
      <c r="U57" s="286">
        <v>760.5</v>
      </c>
      <c r="V57" s="287">
        <v>277.75</v>
      </c>
      <c r="W57" s="287">
        <v>102.875</v>
      </c>
      <c r="X57" s="287">
        <v>0</v>
      </c>
      <c r="Y57" s="287">
        <v>161.875</v>
      </c>
      <c r="Z57" s="287">
        <v>0</v>
      </c>
      <c r="AA57" s="287">
        <v>29.25</v>
      </c>
      <c r="AB57" s="287">
        <v>0</v>
      </c>
      <c r="AC57" s="287">
        <v>58.625</v>
      </c>
      <c r="AD57" s="287">
        <v>130.125</v>
      </c>
      <c r="AE57" s="286">
        <v>1905.7208171081099</v>
      </c>
      <c r="AF57" s="287">
        <v>785.75</v>
      </c>
      <c r="AG57" s="287">
        <v>0</v>
      </c>
      <c r="AH57" s="287">
        <v>323.625</v>
      </c>
      <c r="AI57" s="287">
        <v>52.25</v>
      </c>
      <c r="AJ57" s="287">
        <v>515</v>
      </c>
      <c r="AK57" s="287">
        <v>0</v>
      </c>
      <c r="AL57" s="287">
        <v>229.09581710811</v>
      </c>
      <c r="AM57" s="286">
        <v>47.75</v>
      </c>
      <c r="AN57" s="286">
        <v>57.75</v>
      </c>
      <c r="AO57" s="287">
        <v>38.625</v>
      </c>
      <c r="AP57" s="287">
        <v>0</v>
      </c>
      <c r="AQ57" s="287">
        <v>12.125</v>
      </c>
      <c r="AR57" s="287">
        <v>7</v>
      </c>
      <c r="AS57" s="286">
        <v>28.625</v>
      </c>
      <c r="AT57" s="286">
        <v>0</v>
      </c>
      <c r="AU57" s="286">
        <v>30</v>
      </c>
      <c r="AV57" s="287">
        <v>14.375</v>
      </c>
      <c r="AW57" s="287">
        <v>15.625</v>
      </c>
      <c r="AX57" s="286">
        <v>6</v>
      </c>
      <c r="AY57" s="286">
        <v>17.25</v>
      </c>
      <c r="AZ57" s="286">
        <v>27.5</v>
      </c>
      <c r="BA57" s="286">
        <v>0</v>
      </c>
      <c r="BB57" s="286">
        <v>0</v>
      </c>
      <c r="BC57" s="286">
        <v>660.75</v>
      </c>
      <c r="BD57" s="286">
        <v>0</v>
      </c>
      <c r="BE57" s="286">
        <v>0</v>
      </c>
      <c r="BF57" s="288" t="e">
        <v>#DIV/0!</v>
      </c>
      <c r="BG57" s="289">
        <v>150.25</v>
      </c>
      <c r="BH57" s="290">
        <v>282</v>
      </c>
      <c r="BI57" s="291">
        <v>78.75</v>
      </c>
      <c r="BJ57" s="292">
        <v>34</v>
      </c>
      <c r="BK57" s="292">
        <v>130.875</v>
      </c>
      <c r="BL57" s="292">
        <v>0</v>
      </c>
      <c r="BM57" s="292">
        <v>0</v>
      </c>
      <c r="BN57" s="292">
        <v>0</v>
      </c>
      <c r="BO57" s="293">
        <v>38.375</v>
      </c>
      <c r="BP57" s="294">
        <v>476.5</v>
      </c>
      <c r="BQ57" s="295">
        <v>20.75</v>
      </c>
      <c r="BR57" s="296">
        <v>77</v>
      </c>
      <c r="BS57" s="297">
        <v>105</v>
      </c>
      <c r="BT57" s="296">
        <v>194.5</v>
      </c>
      <c r="BU57" s="296">
        <v>79.25</v>
      </c>
      <c r="BV57" s="298">
        <v>0</v>
      </c>
      <c r="BW57" s="298">
        <v>0</v>
      </c>
      <c r="BX57" s="298">
        <v>0</v>
      </c>
      <c r="BY57" s="298">
        <v>0</v>
      </c>
      <c r="BZ57" s="298">
        <v>0</v>
      </c>
      <c r="CA57" s="299">
        <v>49</v>
      </c>
      <c r="CB57" s="300">
        <v>143.66847826086999</v>
      </c>
      <c r="CC57" s="301">
        <v>41237.958390343803</v>
      </c>
    </row>
    <row r="58" spans="1:81" ht="15.75" thickBot="1" x14ac:dyDescent="0.3">
      <c r="A58" s="302">
        <v>53</v>
      </c>
      <c r="B58" s="279" t="s">
        <v>459</v>
      </c>
      <c r="C58" s="179" t="s">
        <v>126</v>
      </c>
      <c r="D58" s="280">
        <v>8525.0644379368896</v>
      </c>
      <c r="E58" s="281">
        <v>8375.9246102071702</v>
      </c>
      <c r="F58" s="282">
        <v>53.990317925801804</v>
      </c>
      <c r="G58" s="283">
        <v>95.149509803921603</v>
      </c>
      <c r="H58" s="281">
        <v>524</v>
      </c>
      <c r="I58" s="282">
        <v>560.5</v>
      </c>
      <c r="J58" s="282">
        <v>628.72232142857104</v>
      </c>
      <c r="K58" s="282">
        <v>1351.9903179257999</v>
      </c>
      <c r="L58" s="282">
        <v>3005.0177086018298</v>
      </c>
      <c r="M58" s="282">
        <v>1669.8340899806899</v>
      </c>
      <c r="N58" s="283">
        <v>785</v>
      </c>
      <c r="O58" s="284">
        <v>1331.375</v>
      </c>
      <c r="P58" s="285">
        <v>11.5</v>
      </c>
      <c r="Q58" s="285">
        <v>17.25</v>
      </c>
      <c r="R58" s="286">
        <v>237.25</v>
      </c>
      <c r="S58" s="286">
        <v>366.375</v>
      </c>
      <c r="T58" s="286">
        <v>48.625</v>
      </c>
      <c r="U58" s="286">
        <v>1442.125</v>
      </c>
      <c r="V58" s="287">
        <v>496.875</v>
      </c>
      <c r="W58" s="287">
        <v>158.125</v>
      </c>
      <c r="X58" s="287">
        <v>291.75</v>
      </c>
      <c r="Y58" s="287">
        <v>106.375</v>
      </c>
      <c r="Z58" s="287">
        <v>17</v>
      </c>
      <c r="AA58" s="287">
        <v>40</v>
      </c>
      <c r="AB58" s="287">
        <v>54</v>
      </c>
      <c r="AC58" s="287">
        <v>163.625</v>
      </c>
      <c r="AD58" s="287">
        <v>114.375</v>
      </c>
      <c r="AE58" s="286">
        <v>3051.56443793689</v>
      </c>
      <c r="AF58" s="287">
        <v>1110.75</v>
      </c>
      <c r="AG58" s="287">
        <v>85.875</v>
      </c>
      <c r="AH58" s="287">
        <v>963</v>
      </c>
      <c r="AI58" s="287">
        <v>21.75</v>
      </c>
      <c r="AJ58" s="287">
        <v>267.25</v>
      </c>
      <c r="AK58" s="287">
        <v>28.5</v>
      </c>
      <c r="AL58" s="287">
        <v>574.43943793689095</v>
      </c>
      <c r="AM58" s="286">
        <v>21.25</v>
      </c>
      <c r="AN58" s="286">
        <v>154.375</v>
      </c>
      <c r="AO58" s="287">
        <v>150.125</v>
      </c>
      <c r="AP58" s="287">
        <v>2</v>
      </c>
      <c r="AQ58" s="287">
        <v>1.75</v>
      </c>
      <c r="AR58" s="287">
        <v>0.5</v>
      </c>
      <c r="AS58" s="286">
        <v>122.125</v>
      </c>
      <c r="AT58" s="286">
        <v>2</v>
      </c>
      <c r="AU58" s="286">
        <v>74.625</v>
      </c>
      <c r="AV58" s="287">
        <v>39.5</v>
      </c>
      <c r="AW58" s="287">
        <v>35.125</v>
      </c>
      <c r="AX58" s="286">
        <v>43.875</v>
      </c>
      <c r="AY58" s="286">
        <v>66.75</v>
      </c>
      <c r="AZ58" s="286">
        <v>70.25</v>
      </c>
      <c r="BA58" s="286">
        <v>0</v>
      </c>
      <c r="BB58" s="286">
        <v>0</v>
      </c>
      <c r="BC58" s="286">
        <v>666.25</v>
      </c>
      <c r="BD58" s="286">
        <v>3.375</v>
      </c>
      <c r="BE58" s="286">
        <v>75</v>
      </c>
      <c r="BF58" s="288" t="e">
        <v>#DIV/0!</v>
      </c>
      <c r="BG58" s="289">
        <v>452</v>
      </c>
      <c r="BH58" s="290">
        <v>2508</v>
      </c>
      <c r="BI58" s="291">
        <v>749.25</v>
      </c>
      <c r="BJ58" s="292">
        <v>171.25</v>
      </c>
      <c r="BK58" s="292">
        <v>1343.125</v>
      </c>
      <c r="BL58" s="292">
        <v>51.25</v>
      </c>
      <c r="BM58" s="292">
        <v>33.375</v>
      </c>
      <c r="BN58" s="292">
        <v>0</v>
      </c>
      <c r="BO58" s="293">
        <v>159.75</v>
      </c>
      <c r="BP58" s="294">
        <v>683.875</v>
      </c>
      <c r="BQ58" s="295">
        <v>286</v>
      </c>
      <c r="BR58" s="296">
        <v>163.75</v>
      </c>
      <c r="BS58" s="297">
        <v>66.75</v>
      </c>
      <c r="BT58" s="296">
        <v>0</v>
      </c>
      <c r="BU58" s="296">
        <v>167.375</v>
      </c>
      <c r="BV58" s="298">
        <v>0</v>
      </c>
      <c r="BW58" s="298">
        <v>0</v>
      </c>
      <c r="BX58" s="298">
        <v>0</v>
      </c>
      <c r="BY58" s="298">
        <v>0</v>
      </c>
      <c r="BZ58" s="298">
        <v>0</v>
      </c>
      <c r="CA58" s="299">
        <v>94</v>
      </c>
      <c r="CB58" s="300">
        <v>19.125</v>
      </c>
      <c r="CC58" s="301">
        <v>84386.976954020603</v>
      </c>
    </row>
    <row r="59" spans="1:81" ht="15.75" thickBot="1" x14ac:dyDescent="0.3">
      <c r="A59" s="302">
        <v>54</v>
      </c>
      <c r="B59" s="279" t="s">
        <v>461</v>
      </c>
      <c r="C59" s="179" t="s">
        <v>120</v>
      </c>
      <c r="D59" s="280">
        <v>23367.423145275199</v>
      </c>
      <c r="E59" s="281">
        <v>23243.531478608598</v>
      </c>
      <c r="F59" s="282">
        <v>123.89166666666701</v>
      </c>
      <c r="G59" s="283">
        <v>0</v>
      </c>
      <c r="H59" s="281">
        <v>963.95263255469001</v>
      </c>
      <c r="I59" s="282">
        <v>1090</v>
      </c>
      <c r="J59" s="282">
        <v>1441.375</v>
      </c>
      <c r="K59" s="282">
        <v>2098.1873102466798</v>
      </c>
      <c r="L59" s="282">
        <v>5477.98594191555</v>
      </c>
      <c r="M59" s="282">
        <v>4558.9947477926498</v>
      </c>
      <c r="N59" s="283">
        <v>7736.9275127656501</v>
      </c>
      <c r="O59" s="284">
        <v>1809.875</v>
      </c>
      <c r="P59" s="285">
        <v>19.75</v>
      </c>
      <c r="Q59" s="285">
        <v>113</v>
      </c>
      <c r="R59" s="286">
        <v>2944.5</v>
      </c>
      <c r="S59" s="286">
        <v>952.625</v>
      </c>
      <c r="T59" s="286">
        <v>905.52065779907605</v>
      </c>
      <c r="U59" s="286">
        <v>5171</v>
      </c>
      <c r="V59" s="287">
        <v>1336.25</v>
      </c>
      <c r="W59" s="287">
        <v>1058.5</v>
      </c>
      <c r="X59" s="287">
        <v>504.125</v>
      </c>
      <c r="Y59" s="287">
        <v>461.25</v>
      </c>
      <c r="Z59" s="287">
        <v>0</v>
      </c>
      <c r="AA59" s="287">
        <v>130</v>
      </c>
      <c r="AB59" s="287">
        <v>788</v>
      </c>
      <c r="AC59" s="287">
        <v>517.375</v>
      </c>
      <c r="AD59" s="287">
        <v>375.5</v>
      </c>
      <c r="AE59" s="286">
        <v>6090.9024874761499</v>
      </c>
      <c r="AF59" s="287">
        <v>2250.125</v>
      </c>
      <c r="AG59" s="287">
        <v>66.75</v>
      </c>
      <c r="AH59" s="287">
        <v>1058.5</v>
      </c>
      <c r="AI59" s="287">
        <v>294.5</v>
      </c>
      <c r="AJ59" s="287">
        <v>189</v>
      </c>
      <c r="AK59" s="287">
        <v>128.875</v>
      </c>
      <c r="AL59" s="287">
        <v>2103.1524874761499</v>
      </c>
      <c r="AM59" s="286">
        <v>320.625</v>
      </c>
      <c r="AN59" s="286">
        <v>814.625</v>
      </c>
      <c r="AO59" s="287">
        <v>289.875</v>
      </c>
      <c r="AP59" s="287">
        <v>4.25</v>
      </c>
      <c r="AQ59" s="287">
        <v>471.875</v>
      </c>
      <c r="AR59" s="287">
        <v>48.625</v>
      </c>
      <c r="AS59" s="286">
        <v>136.125</v>
      </c>
      <c r="AT59" s="286">
        <v>92</v>
      </c>
      <c r="AU59" s="286">
        <v>83.25</v>
      </c>
      <c r="AV59" s="287">
        <v>49.125</v>
      </c>
      <c r="AW59" s="287">
        <v>34.125</v>
      </c>
      <c r="AX59" s="286">
        <v>60.5</v>
      </c>
      <c r="AY59" s="286">
        <v>88.375</v>
      </c>
      <c r="AZ59" s="286">
        <v>89.375</v>
      </c>
      <c r="BA59" s="286">
        <v>1.375</v>
      </c>
      <c r="BB59" s="286">
        <v>0</v>
      </c>
      <c r="BC59" s="286">
        <v>2272</v>
      </c>
      <c r="BD59" s="286">
        <v>447.375</v>
      </c>
      <c r="BE59" s="286">
        <v>28.625</v>
      </c>
      <c r="BF59" s="288" t="e">
        <v>#DIV/0!</v>
      </c>
      <c r="BG59" s="289">
        <v>295</v>
      </c>
      <c r="BH59" s="290">
        <v>2265.375</v>
      </c>
      <c r="BI59" s="291">
        <v>472.75</v>
      </c>
      <c r="BJ59" s="292">
        <v>34.875</v>
      </c>
      <c r="BK59" s="292">
        <v>1633.5</v>
      </c>
      <c r="BL59" s="292">
        <v>2.5</v>
      </c>
      <c r="BM59" s="292">
        <v>12.375</v>
      </c>
      <c r="BN59" s="292">
        <v>0</v>
      </c>
      <c r="BO59" s="293">
        <v>109.375</v>
      </c>
      <c r="BP59" s="294">
        <v>1491.25</v>
      </c>
      <c r="BQ59" s="295">
        <v>357.25</v>
      </c>
      <c r="BR59" s="296">
        <v>0</v>
      </c>
      <c r="BS59" s="297">
        <v>51.25</v>
      </c>
      <c r="BT59" s="296">
        <v>0</v>
      </c>
      <c r="BU59" s="296">
        <v>1082.75</v>
      </c>
      <c r="BV59" s="298">
        <v>0</v>
      </c>
      <c r="BW59" s="298">
        <v>30.25</v>
      </c>
      <c r="BX59" s="298">
        <v>0</v>
      </c>
      <c r="BY59" s="298">
        <v>54.875</v>
      </c>
      <c r="BZ59" s="298">
        <v>0</v>
      </c>
      <c r="CA59" s="299">
        <v>838.875</v>
      </c>
      <c r="CB59" s="300">
        <v>495</v>
      </c>
      <c r="CC59" s="301">
        <v>165645.24198433</v>
      </c>
    </row>
    <row r="60" spans="1:81" ht="15.75" thickBot="1" x14ac:dyDescent="0.3">
      <c r="A60" s="302">
        <v>55</v>
      </c>
      <c r="B60" s="279" t="s">
        <v>464</v>
      </c>
      <c r="C60" s="179" t="s">
        <v>120</v>
      </c>
      <c r="D60" s="280">
        <v>4771.9303436223499</v>
      </c>
      <c r="E60" s="281">
        <v>4613.3399180904298</v>
      </c>
      <c r="F60" s="282">
        <v>0</v>
      </c>
      <c r="G60" s="283">
        <v>158.590425531915</v>
      </c>
      <c r="H60" s="281">
        <v>224.875</v>
      </c>
      <c r="I60" s="282">
        <v>281</v>
      </c>
      <c r="J60" s="282">
        <v>231.25</v>
      </c>
      <c r="K60" s="282">
        <v>1195.88661721892</v>
      </c>
      <c r="L60" s="282">
        <v>1492.7326354093</v>
      </c>
      <c r="M60" s="282">
        <v>709.72066546221004</v>
      </c>
      <c r="N60" s="283">
        <v>636.465425531915</v>
      </c>
      <c r="O60" s="284">
        <v>418</v>
      </c>
      <c r="P60" s="285">
        <v>8</v>
      </c>
      <c r="Q60" s="285">
        <v>22.25</v>
      </c>
      <c r="R60" s="286">
        <v>107</v>
      </c>
      <c r="S60" s="286">
        <v>124.625</v>
      </c>
      <c r="T60" s="286">
        <v>333.840425531915</v>
      </c>
      <c r="U60" s="286">
        <v>764.5</v>
      </c>
      <c r="V60" s="287">
        <v>53.25</v>
      </c>
      <c r="W60" s="287">
        <v>228.625</v>
      </c>
      <c r="X60" s="287">
        <v>78.75</v>
      </c>
      <c r="Y60" s="287">
        <v>140.125</v>
      </c>
      <c r="Z60" s="287">
        <v>0</v>
      </c>
      <c r="AA60" s="287">
        <v>27.5</v>
      </c>
      <c r="AB60" s="287">
        <v>13.625</v>
      </c>
      <c r="AC60" s="287">
        <v>196.375</v>
      </c>
      <c r="AD60" s="287">
        <v>26.25</v>
      </c>
      <c r="AE60" s="286">
        <v>1950.21491809043</v>
      </c>
      <c r="AF60" s="287">
        <v>811</v>
      </c>
      <c r="AG60" s="287">
        <v>0</v>
      </c>
      <c r="AH60" s="287">
        <v>441</v>
      </c>
      <c r="AI60" s="287">
        <v>116.625</v>
      </c>
      <c r="AJ60" s="287">
        <v>78.375</v>
      </c>
      <c r="AK60" s="287">
        <v>42.375</v>
      </c>
      <c r="AL60" s="287">
        <v>460.83991809042999</v>
      </c>
      <c r="AM60" s="286">
        <v>29.75</v>
      </c>
      <c r="AN60" s="286">
        <v>133.875</v>
      </c>
      <c r="AO60" s="287">
        <v>56.5</v>
      </c>
      <c r="AP60" s="287">
        <v>0</v>
      </c>
      <c r="AQ60" s="287">
        <v>74.375</v>
      </c>
      <c r="AR60" s="287">
        <v>3</v>
      </c>
      <c r="AS60" s="286">
        <v>36</v>
      </c>
      <c r="AT60" s="286">
        <v>0.625</v>
      </c>
      <c r="AU60" s="286">
        <v>31.125</v>
      </c>
      <c r="AV60" s="287">
        <v>2.5</v>
      </c>
      <c r="AW60" s="287">
        <v>28.625</v>
      </c>
      <c r="AX60" s="286">
        <v>6</v>
      </c>
      <c r="AY60" s="286">
        <v>18.5</v>
      </c>
      <c r="AZ60" s="286">
        <v>32.5</v>
      </c>
      <c r="BA60" s="286">
        <v>0</v>
      </c>
      <c r="BB60" s="286">
        <v>0</v>
      </c>
      <c r="BC60" s="286">
        <v>412.5</v>
      </c>
      <c r="BD60" s="286">
        <v>0</v>
      </c>
      <c r="BE60" s="286">
        <v>74.75</v>
      </c>
      <c r="BF60" s="288" t="e">
        <v>#DIV/0!</v>
      </c>
      <c r="BG60" s="289">
        <v>102.5</v>
      </c>
      <c r="BH60" s="290">
        <v>630.75</v>
      </c>
      <c r="BI60" s="291">
        <v>115.25</v>
      </c>
      <c r="BJ60" s="292">
        <v>66.5</v>
      </c>
      <c r="BK60" s="292">
        <v>428.375</v>
      </c>
      <c r="BL60" s="292">
        <v>0</v>
      </c>
      <c r="BM60" s="292">
        <v>0</v>
      </c>
      <c r="BN60" s="292">
        <v>0</v>
      </c>
      <c r="BO60" s="293">
        <v>20.625</v>
      </c>
      <c r="BP60" s="294">
        <v>132.5</v>
      </c>
      <c r="BQ60" s="295">
        <v>40.5</v>
      </c>
      <c r="BR60" s="296">
        <v>0</v>
      </c>
      <c r="BS60" s="297">
        <v>28.5</v>
      </c>
      <c r="BT60" s="296">
        <v>0</v>
      </c>
      <c r="BU60" s="296">
        <v>63.5</v>
      </c>
      <c r="BV60" s="298">
        <v>0</v>
      </c>
      <c r="BW60" s="298">
        <v>0</v>
      </c>
      <c r="BX60" s="298">
        <v>0</v>
      </c>
      <c r="BY60" s="298">
        <v>0</v>
      </c>
      <c r="BZ60" s="298">
        <v>0</v>
      </c>
      <c r="CA60" s="299">
        <v>38.875</v>
      </c>
      <c r="CB60" s="300">
        <v>40.375</v>
      </c>
      <c r="CC60" s="301">
        <v>35240.595701873302</v>
      </c>
    </row>
    <row r="61" spans="1:81" ht="15.75" thickBot="1" x14ac:dyDescent="0.3">
      <c r="A61" s="302">
        <v>56</v>
      </c>
      <c r="B61" s="279" t="s">
        <v>466</v>
      </c>
      <c r="C61" s="179" t="s">
        <v>117</v>
      </c>
      <c r="D61" s="280">
        <v>19785.299598393602</v>
      </c>
      <c r="E61" s="281">
        <v>19200.799598393602</v>
      </c>
      <c r="F61" s="282">
        <v>9.25</v>
      </c>
      <c r="G61" s="283">
        <v>575.25</v>
      </c>
      <c r="H61" s="281">
        <v>1202.375</v>
      </c>
      <c r="I61" s="282">
        <v>1493.125</v>
      </c>
      <c r="J61" s="282">
        <v>1424.75</v>
      </c>
      <c r="K61" s="282">
        <v>3073.2553936100098</v>
      </c>
      <c r="L61" s="282">
        <v>5278.3483272670601</v>
      </c>
      <c r="M61" s="282">
        <v>3830.42575288847</v>
      </c>
      <c r="N61" s="283">
        <v>3483.0201246280099</v>
      </c>
      <c r="O61" s="284">
        <v>3701.625</v>
      </c>
      <c r="P61" s="285">
        <v>47.75</v>
      </c>
      <c r="Q61" s="285">
        <v>223.125</v>
      </c>
      <c r="R61" s="286">
        <v>1606.75</v>
      </c>
      <c r="S61" s="286">
        <v>814.375</v>
      </c>
      <c r="T61" s="286">
        <v>808.31226572664696</v>
      </c>
      <c r="U61" s="286">
        <v>3542.375</v>
      </c>
      <c r="V61" s="287">
        <v>739.25</v>
      </c>
      <c r="W61" s="287">
        <v>686</v>
      </c>
      <c r="X61" s="287">
        <v>226.875</v>
      </c>
      <c r="Y61" s="287">
        <v>446.75</v>
      </c>
      <c r="Z61" s="287">
        <v>49.375</v>
      </c>
      <c r="AA61" s="287">
        <v>466.125</v>
      </c>
      <c r="AB61" s="287">
        <v>22.625</v>
      </c>
      <c r="AC61" s="287">
        <v>172.5</v>
      </c>
      <c r="AD61" s="287">
        <v>732.875</v>
      </c>
      <c r="AE61" s="286">
        <v>5075.6123326669094</v>
      </c>
      <c r="AF61" s="287">
        <v>1734.875</v>
      </c>
      <c r="AG61" s="287">
        <v>26.25</v>
      </c>
      <c r="AH61" s="287">
        <v>1396.375</v>
      </c>
      <c r="AI61" s="287">
        <v>215.5</v>
      </c>
      <c r="AJ61" s="287">
        <v>397.5</v>
      </c>
      <c r="AK61" s="287">
        <v>0</v>
      </c>
      <c r="AL61" s="287">
        <v>1305.1123326669131</v>
      </c>
      <c r="AM61" s="286">
        <v>96.125</v>
      </c>
      <c r="AN61" s="286">
        <v>347.625</v>
      </c>
      <c r="AO61" s="287">
        <v>230.5</v>
      </c>
      <c r="AP61" s="287">
        <v>15.5</v>
      </c>
      <c r="AQ61" s="287">
        <v>46</v>
      </c>
      <c r="AR61" s="287">
        <v>55.625</v>
      </c>
      <c r="AS61" s="286">
        <v>400.5</v>
      </c>
      <c r="AT61" s="286">
        <v>169.375</v>
      </c>
      <c r="AU61" s="286">
        <v>105.875</v>
      </c>
      <c r="AV61" s="287">
        <v>11</v>
      </c>
      <c r="AW61" s="287">
        <v>94.875</v>
      </c>
      <c r="AX61" s="286">
        <v>42.25</v>
      </c>
      <c r="AY61" s="286">
        <v>353.25</v>
      </c>
      <c r="AZ61" s="286">
        <v>190.625</v>
      </c>
      <c r="BA61" s="286">
        <v>1</v>
      </c>
      <c r="BB61" s="286">
        <v>3</v>
      </c>
      <c r="BC61" s="286">
        <v>1470</v>
      </c>
      <c r="BD61" s="286">
        <v>5.25</v>
      </c>
      <c r="BE61" s="286">
        <v>96.5</v>
      </c>
      <c r="BF61" s="288" t="e">
        <v>#DIV/0!</v>
      </c>
      <c r="BG61" s="289">
        <v>573.25</v>
      </c>
      <c r="BH61" s="290">
        <v>4553.125</v>
      </c>
      <c r="BI61" s="291">
        <v>1130.75</v>
      </c>
      <c r="BJ61" s="292">
        <v>369.625</v>
      </c>
      <c r="BK61" s="292">
        <v>2404.5</v>
      </c>
      <c r="BL61" s="292">
        <v>144.375</v>
      </c>
      <c r="BM61" s="292">
        <v>167.5</v>
      </c>
      <c r="BN61" s="292">
        <v>0</v>
      </c>
      <c r="BO61" s="293">
        <v>336.375</v>
      </c>
      <c r="BP61" s="294">
        <v>2840.3371010638298</v>
      </c>
      <c r="BQ61" s="295">
        <v>92.5</v>
      </c>
      <c r="BR61" s="296">
        <v>289</v>
      </c>
      <c r="BS61" s="297">
        <v>299.75</v>
      </c>
      <c r="BT61" s="296">
        <v>1</v>
      </c>
      <c r="BU61" s="296">
        <v>2158.0871010638298</v>
      </c>
      <c r="BV61" s="298">
        <v>939.5</v>
      </c>
      <c r="BW61" s="298">
        <v>36.375</v>
      </c>
      <c r="BX61" s="298">
        <v>99.125</v>
      </c>
      <c r="BY61" s="298">
        <v>309.125</v>
      </c>
      <c r="BZ61" s="298">
        <v>10</v>
      </c>
      <c r="CA61" s="299">
        <v>406.5</v>
      </c>
      <c r="CB61" s="300">
        <v>199.875</v>
      </c>
      <c r="CC61" s="301">
        <v>182017.69383915901</v>
      </c>
    </row>
    <row r="62" spans="1:81" ht="15.75" thickBot="1" x14ac:dyDescent="0.3">
      <c r="A62" s="302">
        <v>57</v>
      </c>
      <c r="B62" s="279" t="s">
        <v>468</v>
      </c>
      <c r="C62" s="179" t="s">
        <v>120</v>
      </c>
      <c r="D62" s="280">
        <v>30218.315912397498</v>
      </c>
      <c r="E62" s="281">
        <v>29500.012942978501</v>
      </c>
      <c r="F62" s="282">
        <v>39.501424501424502</v>
      </c>
      <c r="G62" s="283">
        <v>678.80154491759595</v>
      </c>
      <c r="H62" s="281">
        <v>979.83303571428598</v>
      </c>
      <c r="I62" s="282">
        <v>1030.875</v>
      </c>
      <c r="J62" s="282">
        <v>1321.53720238095</v>
      </c>
      <c r="K62" s="282">
        <v>2783.7297335179701</v>
      </c>
      <c r="L62" s="282">
        <v>6271.7512501608098</v>
      </c>
      <c r="M62" s="282">
        <v>6989.1116353122898</v>
      </c>
      <c r="N62" s="283">
        <v>10841.4780553112</v>
      </c>
      <c r="O62" s="284">
        <v>1686.625</v>
      </c>
      <c r="P62" s="285">
        <v>220.125</v>
      </c>
      <c r="Q62" s="285">
        <v>274.875</v>
      </c>
      <c r="R62" s="286">
        <v>4323.625</v>
      </c>
      <c r="S62" s="286">
        <v>512.125</v>
      </c>
      <c r="T62" s="286">
        <v>1113.2753467509201</v>
      </c>
      <c r="U62" s="286">
        <v>7671.25</v>
      </c>
      <c r="V62" s="287">
        <v>3601.375</v>
      </c>
      <c r="W62" s="287">
        <v>886.125</v>
      </c>
      <c r="X62" s="287">
        <v>574.875</v>
      </c>
      <c r="Y62" s="287">
        <v>786.75</v>
      </c>
      <c r="Z62" s="287">
        <v>0</v>
      </c>
      <c r="AA62" s="287">
        <v>538.75</v>
      </c>
      <c r="AB62" s="287">
        <v>114.625</v>
      </c>
      <c r="AC62" s="287">
        <v>672.125</v>
      </c>
      <c r="AD62" s="287">
        <v>496.625</v>
      </c>
      <c r="AE62" s="286">
        <v>10465.665565646599</v>
      </c>
      <c r="AF62" s="287">
        <v>2737.625</v>
      </c>
      <c r="AG62" s="287">
        <v>81.25</v>
      </c>
      <c r="AH62" s="287">
        <v>3037.625</v>
      </c>
      <c r="AI62" s="287">
        <v>1271.5</v>
      </c>
      <c r="AJ62" s="287">
        <v>382.25</v>
      </c>
      <c r="AK62" s="287">
        <v>306.75</v>
      </c>
      <c r="AL62" s="287">
        <v>2648.6655656466201</v>
      </c>
      <c r="AM62" s="286">
        <v>378.75</v>
      </c>
      <c r="AN62" s="286">
        <v>427.125</v>
      </c>
      <c r="AO62" s="287">
        <v>191.125</v>
      </c>
      <c r="AP62" s="287">
        <v>1.625</v>
      </c>
      <c r="AQ62" s="287">
        <v>188.5</v>
      </c>
      <c r="AR62" s="287">
        <v>45.875</v>
      </c>
      <c r="AS62" s="286">
        <v>382.125</v>
      </c>
      <c r="AT62" s="286">
        <v>113.125</v>
      </c>
      <c r="AU62" s="286">
        <v>115.625</v>
      </c>
      <c r="AV62" s="287">
        <v>32.75</v>
      </c>
      <c r="AW62" s="287">
        <v>82.875</v>
      </c>
      <c r="AX62" s="286">
        <v>42.625</v>
      </c>
      <c r="AY62" s="286">
        <v>53.875</v>
      </c>
      <c r="AZ62" s="286">
        <v>74</v>
      </c>
      <c r="BA62" s="286">
        <v>6.875</v>
      </c>
      <c r="BB62" s="286">
        <v>1</v>
      </c>
      <c r="BC62" s="286">
        <v>1632.5</v>
      </c>
      <c r="BD62" s="286">
        <v>21.5</v>
      </c>
      <c r="BE62" s="286">
        <v>18.25</v>
      </c>
      <c r="BF62" s="288" t="e">
        <v>#DIV/0!</v>
      </c>
      <c r="BG62" s="289">
        <v>127.75</v>
      </c>
      <c r="BH62" s="290">
        <v>4271.875</v>
      </c>
      <c r="BI62" s="291">
        <v>355.75</v>
      </c>
      <c r="BJ62" s="292">
        <v>212.75</v>
      </c>
      <c r="BK62" s="292">
        <v>3529.875</v>
      </c>
      <c r="BL62" s="292">
        <v>2.875</v>
      </c>
      <c r="BM62" s="292">
        <v>13.25</v>
      </c>
      <c r="BN62" s="292">
        <v>0</v>
      </c>
      <c r="BO62" s="293">
        <v>157.375</v>
      </c>
      <c r="BP62" s="294">
        <v>559.125</v>
      </c>
      <c r="BQ62" s="295">
        <v>121.375</v>
      </c>
      <c r="BR62" s="296">
        <v>11</v>
      </c>
      <c r="BS62" s="297">
        <v>87.5</v>
      </c>
      <c r="BT62" s="296">
        <v>1</v>
      </c>
      <c r="BU62" s="296">
        <v>338.25</v>
      </c>
      <c r="BV62" s="298">
        <v>0</v>
      </c>
      <c r="BW62" s="298">
        <v>0</v>
      </c>
      <c r="BX62" s="298">
        <v>0</v>
      </c>
      <c r="BY62" s="298">
        <v>0</v>
      </c>
      <c r="BZ62" s="298">
        <v>0</v>
      </c>
      <c r="CA62" s="299">
        <v>274.625</v>
      </c>
      <c r="CB62" s="300">
        <v>857.125</v>
      </c>
      <c r="CC62" s="301">
        <v>242960.95508639299</v>
      </c>
    </row>
    <row r="63" spans="1:81" ht="15.75" thickBot="1" x14ac:dyDescent="0.3">
      <c r="A63" s="302">
        <v>58</v>
      </c>
      <c r="B63" s="279" t="s">
        <v>470</v>
      </c>
      <c r="C63" s="179" t="s">
        <v>116</v>
      </c>
      <c r="D63" s="280">
        <v>6400.5941234253796</v>
      </c>
      <c r="E63" s="281">
        <v>6273.8441234253796</v>
      </c>
      <c r="F63" s="282">
        <v>0</v>
      </c>
      <c r="G63" s="283">
        <v>126.75</v>
      </c>
      <c r="H63" s="281">
        <v>317.375</v>
      </c>
      <c r="I63" s="282">
        <v>256.75</v>
      </c>
      <c r="J63" s="282">
        <v>378.625</v>
      </c>
      <c r="K63" s="282">
        <v>965.52954476111199</v>
      </c>
      <c r="L63" s="282">
        <v>2023.5317296779201</v>
      </c>
      <c r="M63" s="282">
        <v>1772.40784898634</v>
      </c>
      <c r="N63" s="283">
        <v>686.375</v>
      </c>
      <c r="O63" s="284">
        <v>387.125</v>
      </c>
      <c r="P63" s="285">
        <v>76</v>
      </c>
      <c r="Q63" s="285">
        <v>8.125</v>
      </c>
      <c r="R63" s="286">
        <v>202.25</v>
      </c>
      <c r="S63" s="286">
        <v>186</v>
      </c>
      <c r="T63" s="286">
        <v>190.875</v>
      </c>
      <c r="U63" s="286">
        <v>1923.625</v>
      </c>
      <c r="V63" s="287">
        <v>420.125</v>
      </c>
      <c r="W63" s="287">
        <v>291.125</v>
      </c>
      <c r="X63" s="287">
        <v>186.625</v>
      </c>
      <c r="Y63" s="287">
        <v>323.625</v>
      </c>
      <c r="Z63" s="287">
        <v>0</v>
      </c>
      <c r="AA63" s="287">
        <v>272.375</v>
      </c>
      <c r="AB63" s="287">
        <v>140.375</v>
      </c>
      <c r="AC63" s="287">
        <v>189.25</v>
      </c>
      <c r="AD63" s="287">
        <v>100.125</v>
      </c>
      <c r="AE63" s="286">
        <v>2375.7191234253701</v>
      </c>
      <c r="AF63" s="287">
        <v>681.125</v>
      </c>
      <c r="AG63" s="287">
        <v>109.125</v>
      </c>
      <c r="AH63" s="287">
        <v>563.25</v>
      </c>
      <c r="AI63" s="287">
        <v>92.75</v>
      </c>
      <c r="AJ63" s="287">
        <v>99.5</v>
      </c>
      <c r="AK63" s="287">
        <v>93.125</v>
      </c>
      <c r="AL63" s="287">
        <v>736.84412342537405</v>
      </c>
      <c r="AM63" s="286">
        <v>9.5</v>
      </c>
      <c r="AN63" s="286">
        <v>108.5</v>
      </c>
      <c r="AO63" s="287">
        <v>56.75</v>
      </c>
      <c r="AP63" s="287">
        <v>0.625</v>
      </c>
      <c r="AQ63" s="287">
        <v>28.875</v>
      </c>
      <c r="AR63" s="287">
        <v>22.25</v>
      </c>
      <c r="AS63" s="286">
        <v>7.375</v>
      </c>
      <c r="AT63" s="286">
        <v>13.5</v>
      </c>
      <c r="AU63" s="286">
        <v>39.5</v>
      </c>
      <c r="AV63" s="287">
        <v>2.75</v>
      </c>
      <c r="AW63" s="287">
        <v>36.75</v>
      </c>
      <c r="AX63" s="286">
        <v>8.125</v>
      </c>
      <c r="AY63" s="286">
        <v>2.125</v>
      </c>
      <c r="AZ63" s="286">
        <v>50</v>
      </c>
      <c r="BA63" s="286">
        <v>1</v>
      </c>
      <c r="BB63" s="286">
        <v>0</v>
      </c>
      <c r="BC63" s="286">
        <v>649.75</v>
      </c>
      <c r="BD63" s="286">
        <v>0</v>
      </c>
      <c r="BE63" s="286">
        <v>52</v>
      </c>
      <c r="BF63" s="288" t="e">
        <v>#DIV/0!</v>
      </c>
      <c r="BG63" s="289">
        <v>117.75</v>
      </c>
      <c r="BH63" s="290">
        <v>1062.875</v>
      </c>
      <c r="BI63" s="291">
        <v>231.25</v>
      </c>
      <c r="BJ63" s="292">
        <v>74.125</v>
      </c>
      <c r="BK63" s="292">
        <v>648.375</v>
      </c>
      <c r="BL63" s="292">
        <v>0</v>
      </c>
      <c r="BM63" s="292">
        <v>2</v>
      </c>
      <c r="BN63" s="292">
        <v>0</v>
      </c>
      <c r="BO63" s="293">
        <v>107.125</v>
      </c>
      <c r="BP63" s="294">
        <v>491.5</v>
      </c>
      <c r="BQ63" s="295">
        <v>27</v>
      </c>
      <c r="BR63" s="296">
        <v>76.5</v>
      </c>
      <c r="BS63" s="297">
        <v>77.5</v>
      </c>
      <c r="BT63" s="296">
        <v>0</v>
      </c>
      <c r="BU63" s="296">
        <v>310.5</v>
      </c>
      <c r="BV63" s="298">
        <v>0</v>
      </c>
      <c r="BW63" s="298">
        <v>193.625</v>
      </c>
      <c r="BX63" s="298">
        <v>0</v>
      </c>
      <c r="BY63" s="298">
        <v>0</v>
      </c>
      <c r="BZ63" s="298">
        <v>0</v>
      </c>
      <c r="CA63" s="299">
        <v>59.875</v>
      </c>
      <c r="CB63" s="300">
        <v>22.25</v>
      </c>
      <c r="CC63" s="301">
        <v>45692.498065100997</v>
      </c>
    </row>
    <row r="64" spans="1:81" ht="15.75" thickBot="1" x14ac:dyDescent="0.3">
      <c r="A64" s="302">
        <v>59</v>
      </c>
      <c r="B64" s="279" t="s">
        <v>472</v>
      </c>
      <c r="C64" s="179" t="s">
        <v>121</v>
      </c>
      <c r="D64" s="280">
        <v>80545.024517434998</v>
      </c>
      <c r="E64" s="281">
        <v>79334.876023102901</v>
      </c>
      <c r="F64" s="282">
        <v>1000.794327665392</v>
      </c>
      <c r="G64" s="283">
        <v>209.354166666667</v>
      </c>
      <c r="H64" s="281">
        <v>2920.7249999999999</v>
      </c>
      <c r="I64" s="282">
        <v>3362.75</v>
      </c>
      <c r="J64" s="282">
        <v>4160.5286693145399</v>
      </c>
      <c r="K64" s="282">
        <v>8485.5645128711494</v>
      </c>
      <c r="L64" s="282">
        <v>18504.309444992701</v>
      </c>
      <c r="M64" s="282">
        <v>17599.195322750998</v>
      </c>
      <c r="N64" s="283">
        <v>25511.951567505599</v>
      </c>
      <c r="O64" s="284">
        <v>12152.074737086299</v>
      </c>
      <c r="P64" s="285">
        <v>76.375</v>
      </c>
      <c r="Q64" s="285">
        <v>301.625</v>
      </c>
      <c r="R64" s="286">
        <v>3564.375</v>
      </c>
      <c r="S64" s="286">
        <v>2593.625</v>
      </c>
      <c r="T64" s="286">
        <v>1973.26547884771</v>
      </c>
      <c r="U64" s="286">
        <v>16534.875</v>
      </c>
      <c r="V64" s="287">
        <v>2214.25</v>
      </c>
      <c r="W64" s="287">
        <v>3661.25</v>
      </c>
      <c r="X64" s="287">
        <v>1509.25</v>
      </c>
      <c r="Y64" s="287">
        <v>3006.125</v>
      </c>
      <c r="Z64" s="287">
        <v>135.125</v>
      </c>
      <c r="AA64" s="287">
        <v>1098.5</v>
      </c>
      <c r="AB64" s="287">
        <v>211.75</v>
      </c>
      <c r="AC64" s="287">
        <v>3172.25</v>
      </c>
      <c r="AD64" s="287">
        <v>1526.375</v>
      </c>
      <c r="AE64" s="286">
        <v>28723.059301501002</v>
      </c>
      <c r="AF64" s="287">
        <v>7276.5</v>
      </c>
      <c r="AG64" s="287">
        <v>452</v>
      </c>
      <c r="AH64" s="287">
        <v>7225.125</v>
      </c>
      <c r="AI64" s="287">
        <v>1174.25</v>
      </c>
      <c r="AJ64" s="287">
        <v>1246.75</v>
      </c>
      <c r="AK64" s="287">
        <v>1229.625</v>
      </c>
      <c r="AL64" s="287">
        <v>10118.80930150102</v>
      </c>
      <c r="AM64" s="286">
        <v>516.875</v>
      </c>
      <c r="AN64" s="286">
        <v>2180.5</v>
      </c>
      <c r="AO64" s="287">
        <v>1476.5</v>
      </c>
      <c r="AP64" s="287">
        <v>37.625</v>
      </c>
      <c r="AQ64" s="287">
        <v>552.375</v>
      </c>
      <c r="AR64" s="287">
        <v>114</v>
      </c>
      <c r="AS64" s="286">
        <v>403.5</v>
      </c>
      <c r="AT64" s="286">
        <v>13.625</v>
      </c>
      <c r="AU64" s="286">
        <v>240.125</v>
      </c>
      <c r="AV64" s="287">
        <v>39.125</v>
      </c>
      <c r="AW64" s="287">
        <v>201</v>
      </c>
      <c r="AX64" s="286">
        <v>208.25</v>
      </c>
      <c r="AY64" s="286">
        <v>463</v>
      </c>
      <c r="AZ64" s="286">
        <v>188</v>
      </c>
      <c r="BA64" s="286">
        <v>8.375</v>
      </c>
      <c r="BB64" s="286">
        <v>2.25</v>
      </c>
      <c r="BC64" s="286">
        <v>6290.375</v>
      </c>
      <c r="BD64" s="286">
        <v>101</v>
      </c>
      <c r="BE64" s="286">
        <v>215.625</v>
      </c>
      <c r="BF64" s="288" t="e">
        <v>#DIV/0!</v>
      </c>
      <c r="BG64" s="289">
        <v>697.5</v>
      </c>
      <c r="BH64" s="290">
        <v>5295.375</v>
      </c>
      <c r="BI64" s="291">
        <v>849.75</v>
      </c>
      <c r="BJ64" s="292">
        <v>1005.75</v>
      </c>
      <c r="BK64" s="292">
        <v>2770.5</v>
      </c>
      <c r="BL64" s="292">
        <v>1.75</v>
      </c>
      <c r="BM64" s="292">
        <v>15.25</v>
      </c>
      <c r="BN64" s="292">
        <v>0</v>
      </c>
      <c r="BO64" s="293">
        <v>652.375</v>
      </c>
      <c r="BP64" s="294">
        <v>3413.25</v>
      </c>
      <c r="BQ64" s="295">
        <v>618.125</v>
      </c>
      <c r="BR64" s="296">
        <v>293</v>
      </c>
      <c r="BS64" s="297">
        <v>233.5</v>
      </c>
      <c r="BT64" s="296">
        <v>1.25</v>
      </c>
      <c r="BU64" s="296">
        <v>2267.375</v>
      </c>
      <c r="BV64" s="298">
        <v>154.375</v>
      </c>
      <c r="BW64" s="298">
        <v>66</v>
      </c>
      <c r="BX64" s="298">
        <v>0</v>
      </c>
      <c r="BY64" s="298">
        <v>0</v>
      </c>
      <c r="BZ64" s="298">
        <v>0</v>
      </c>
      <c r="CA64" s="299">
        <v>1719.75</v>
      </c>
      <c r="CB64" s="300">
        <v>1959.25</v>
      </c>
      <c r="CC64" s="301">
        <v>707121.56855412899</v>
      </c>
    </row>
    <row r="65" spans="1:81" ht="15.75" thickBot="1" x14ac:dyDescent="0.3">
      <c r="A65" s="302">
        <v>60</v>
      </c>
      <c r="B65" s="279" t="s">
        <v>475</v>
      </c>
      <c r="C65" s="179" t="s">
        <v>121</v>
      </c>
      <c r="D65" s="280">
        <v>20496.147723517399</v>
      </c>
      <c r="E65" s="281">
        <v>19337.496843759898</v>
      </c>
      <c r="F65" s="282">
        <v>1.75</v>
      </c>
      <c r="G65" s="283">
        <v>1156.900879757497</v>
      </c>
      <c r="H65" s="281">
        <v>951.125</v>
      </c>
      <c r="I65" s="282">
        <v>963.25</v>
      </c>
      <c r="J65" s="282">
        <v>930.75</v>
      </c>
      <c r="K65" s="282">
        <v>1650.9500866630201</v>
      </c>
      <c r="L65" s="282">
        <v>4529.3675288265804</v>
      </c>
      <c r="M65" s="282">
        <v>4490.4485489360395</v>
      </c>
      <c r="N65" s="283">
        <v>6980.2565590917802</v>
      </c>
      <c r="O65" s="284">
        <v>2434.375</v>
      </c>
      <c r="P65" s="285">
        <v>17.5</v>
      </c>
      <c r="Q65" s="285">
        <v>196.625</v>
      </c>
      <c r="R65" s="286">
        <v>1163.875</v>
      </c>
      <c r="S65" s="286">
        <v>1200.625</v>
      </c>
      <c r="T65" s="286">
        <v>2145.4343217302703</v>
      </c>
      <c r="U65" s="286">
        <v>4219.875</v>
      </c>
      <c r="V65" s="287">
        <v>682.125</v>
      </c>
      <c r="W65" s="287">
        <v>1093.75</v>
      </c>
      <c r="X65" s="287">
        <v>296.625</v>
      </c>
      <c r="Y65" s="287">
        <v>1028.125</v>
      </c>
      <c r="Z65" s="287">
        <v>58.75</v>
      </c>
      <c r="AA65" s="287">
        <v>118.375</v>
      </c>
      <c r="AB65" s="287">
        <v>99.75</v>
      </c>
      <c r="AC65" s="287">
        <v>697.125</v>
      </c>
      <c r="AD65" s="287">
        <v>145.25</v>
      </c>
      <c r="AE65" s="286">
        <v>5848.0884017871504</v>
      </c>
      <c r="AF65" s="287">
        <v>1592.125</v>
      </c>
      <c r="AG65" s="287">
        <v>140.375</v>
      </c>
      <c r="AH65" s="287">
        <v>1672.25</v>
      </c>
      <c r="AI65" s="287">
        <v>504.375</v>
      </c>
      <c r="AJ65" s="287">
        <v>479.125</v>
      </c>
      <c r="AK65" s="287">
        <v>192.5</v>
      </c>
      <c r="AL65" s="287">
        <v>1267.3384017871599</v>
      </c>
      <c r="AM65" s="286">
        <v>312.25</v>
      </c>
      <c r="AN65" s="286">
        <v>385.25</v>
      </c>
      <c r="AO65" s="287">
        <v>270.5</v>
      </c>
      <c r="AP65" s="287">
        <v>6.375</v>
      </c>
      <c r="AQ65" s="287">
        <v>74.875</v>
      </c>
      <c r="AR65" s="287">
        <v>33.5</v>
      </c>
      <c r="AS65" s="286">
        <v>180</v>
      </c>
      <c r="AT65" s="286">
        <v>11.5</v>
      </c>
      <c r="AU65" s="286">
        <v>60.25</v>
      </c>
      <c r="AV65" s="287">
        <v>45.75</v>
      </c>
      <c r="AW65" s="287">
        <v>14.5</v>
      </c>
      <c r="AX65" s="286">
        <v>1</v>
      </c>
      <c r="AY65" s="286">
        <v>6.75</v>
      </c>
      <c r="AZ65" s="286">
        <v>48.875</v>
      </c>
      <c r="BA65" s="286">
        <v>1</v>
      </c>
      <c r="BB65" s="286">
        <v>2</v>
      </c>
      <c r="BC65" s="286">
        <v>1497.25</v>
      </c>
      <c r="BD65" s="286">
        <v>1</v>
      </c>
      <c r="BE65" s="286">
        <v>97.25</v>
      </c>
      <c r="BF65" s="288" t="e">
        <v>#DIV/0!</v>
      </c>
      <c r="BG65" s="289">
        <v>354</v>
      </c>
      <c r="BH65" s="290">
        <v>1989.375</v>
      </c>
      <c r="BI65" s="291">
        <v>350</v>
      </c>
      <c r="BJ65" s="292">
        <v>164.625</v>
      </c>
      <c r="BK65" s="292">
        <v>1139.25</v>
      </c>
      <c r="BL65" s="292">
        <v>0</v>
      </c>
      <c r="BM65" s="292">
        <v>0</v>
      </c>
      <c r="BN65" s="292">
        <v>58.375</v>
      </c>
      <c r="BO65" s="293">
        <v>277.125</v>
      </c>
      <c r="BP65" s="294">
        <v>1268.25</v>
      </c>
      <c r="BQ65" s="295">
        <v>527.25</v>
      </c>
      <c r="BR65" s="296">
        <v>138.75</v>
      </c>
      <c r="BS65" s="297">
        <v>162</v>
      </c>
      <c r="BT65" s="296">
        <v>0</v>
      </c>
      <c r="BU65" s="296">
        <v>440.25</v>
      </c>
      <c r="BV65" s="298">
        <v>0</v>
      </c>
      <c r="BW65" s="298">
        <v>0</v>
      </c>
      <c r="BX65" s="298">
        <v>0</v>
      </c>
      <c r="BY65" s="298">
        <v>0</v>
      </c>
      <c r="BZ65" s="298">
        <v>60.125</v>
      </c>
      <c r="CA65" s="299">
        <v>364.125</v>
      </c>
      <c r="CB65" s="300">
        <v>1133.1366294864599</v>
      </c>
      <c r="CC65" s="301">
        <v>188336.46087594301</v>
      </c>
    </row>
    <row r="66" spans="1:81" ht="15.75" thickBot="1" x14ac:dyDescent="0.3">
      <c r="A66" s="302">
        <v>61</v>
      </c>
      <c r="B66" s="279" t="s">
        <v>477</v>
      </c>
      <c r="C66" s="179" t="s">
        <v>123</v>
      </c>
      <c r="D66" s="280">
        <v>9867.2051246579795</v>
      </c>
      <c r="E66" s="281">
        <v>9865.2051246579795</v>
      </c>
      <c r="F66" s="282">
        <v>2</v>
      </c>
      <c r="G66" s="283">
        <v>0</v>
      </c>
      <c r="H66" s="281">
        <v>437.625</v>
      </c>
      <c r="I66" s="282">
        <v>345</v>
      </c>
      <c r="J66" s="282">
        <v>375.38583669354801</v>
      </c>
      <c r="K66" s="282">
        <v>1066.0902689612799</v>
      </c>
      <c r="L66" s="282">
        <v>2721.1390516063698</v>
      </c>
      <c r="M66" s="282">
        <v>2553.80891950366</v>
      </c>
      <c r="N66" s="283">
        <v>2368.1560478931201</v>
      </c>
      <c r="O66" s="284">
        <v>1245.75</v>
      </c>
      <c r="P66" s="285">
        <v>6.625</v>
      </c>
      <c r="Q66" s="285">
        <v>33</v>
      </c>
      <c r="R66" s="286">
        <v>468.875</v>
      </c>
      <c r="S66" s="286">
        <v>226.625</v>
      </c>
      <c r="T66" s="286">
        <v>89.5</v>
      </c>
      <c r="U66" s="286">
        <v>2151.75</v>
      </c>
      <c r="V66" s="287">
        <v>895</v>
      </c>
      <c r="W66" s="287">
        <v>169.25</v>
      </c>
      <c r="X66" s="287">
        <v>0</v>
      </c>
      <c r="Y66" s="287">
        <v>242.875</v>
      </c>
      <c r="Z66" s="287">
        <v>0</v>
      </c>
      <c r="AA66" s="287">
        <v>266</v>
      </c>
      <c r="AB66" s="287">
        <v>29.375</v>
      </c>
      <c r="AC66" s="287">
        <v>250.125</v>
      </c>
      <c r="AD66" s="287">
        <v>299.125</v>
      </c>
      <c r="AE66" s="286">
        <v>4181.9551246579804</v>
      </c>
      <c r="AF66" s="287">
        <v>1418.375</v>
      </c>
      <c r="AG66" s="287">
        <v>16.5</v>
      </c>
      <c r="AH66" s="287">
        <v>870.25</v>
      </c>
      <c r="AI66" s="287">
        <v>52.875</v>
      </c>
      <c r="AJ66" s="287">
        <v>0</v>
      </c>
      <c r="AK66" s="287">
        <v>223.375</v>
      </c>
      <c r="AL66" s="287">
        <v>1600.5801246579799</v>
      </c>
      <c r="AM66" s="286">
        <v>41.375</v>
      </c>
      <c r="AN66" s="286">
        <v>139.125</v>
      </c>
      <c r="AO66" s="287">
        <v>103.375</v>
      </c>
      <c r="AP66" s="287">
        <v>0.75</v>
      </c>
      <c r="AQ66" s="287">
        <v>21</v>
      </c>
      <c r="AR66" s="287">
        <v>14</v>
      </c>
      <c r="AS66" s="286">
        <v>34.5</v>
      </c>
      <c r="AT66" s="286">
        <v>56.375</v>
      </c>
      <c r="AU66" s="286">
        <v>15.5</v>
      </c>
      <c r="AV66" s="287">
        <v>10</v>
      </c>
      <c r="AW66" s="287">
        <v>5.5</v>
      </c>
      <c r="AX66" s="286">
        <v>6.125</v>
      </c>
      <c r="AY66" s="286">
        <v>19.375</v>
      </c>
      <c r="AZ66" s="286">
        <v>49.75</v>
      </c>
      <c r="BA66" s="286">
        <v>0</v>
      </c>
      <c r="BB66" s="286">
        <v>1.25</v>
      </c>
      <c r="BC66" s="286">
        <v>623.375</v>
      </c>
      <c r="BD66" s="286">
        <v>0</v>
      </c>
      <c r="BE66" s="286">
        <v>40.5</v>
      </c>
      <c r="BF66" s="288" t="e">
        <v>#DIV/0!</v>
      </c>
      <c r="BG66" s="289">
        <v>322</v>
      </c>
      <c r="BH66" s="290">
        <v>1518.25</v>
      </c>
      <c r="BI66" s="291">
        <v>485</v>
      </c>
      <c r="BJ66" s="292">
        <v>211.125</v>
      </c>
      <c r="BK66" s="292">
        <v>755.75</v>
      </c>
      <c r="BL66" s="292">
        <v>9.5</v>
      </c>
      <c r="BM66" s="292">
        <v>16.375</v>
      </c>
      <c r="BN66" s="292">
        <v>0</v>
      </c>
      <c r="BO66" s="293">
        <v>40.5</v>
      </c>
      <c r="BP66" s="294">
        <v>626.5</v>
      </c>
      <c r="BQ66" s="295">
        <v>36.125</v>
      </c>
      <c r="BR66" s="296">
        <v>145.75</v>
      </c>
      <c r="BS66" s="297">
        <v>58</v>
      </c>
      <c r="BT66" s="296">
        <v>1</v>
      </c>
      <c r="BU66" s="296">
        <v>385.625</v>
      </c>
      <c r="BV66" s="298">
        <v>0</v>
      </c>
      <c r="BW66" s="298">
        <v>37.625</v>
      </c>
      <c r="BX66" s="298">
        <v>0</v>
      </c>
      <c r="BY66" s="298">
        <v>8.5</v>
      </c>
      <c r="BZ66" s="298">
        <v>0</v>
      </c>
      <c r="CA66" s="299">
        <v>128.75</v>
      </c>
      <c r="CB66" s="300">
        <v>1436.4024306761501</v>
      </c>
      <c r="CC66" s="301">
        <v>68930.760179549499</v>
      </c>
    </row>
    <row r="67" spans="1:81" ht="15.75" thickBot="1" x14ac:dyDescent="0.3">
      <c r="A67" s="302">
        <v>62</v>
      </c>
      <c r="B67" s="279" t="s">
        <v>479</v>
      </c>
      <c r="C67" s="179" t="s">
        <v>121</v>
      </c>
      <c r="D67" s="280">
        <v>39857.608412000598</v>
      </c>
      <c r="E67" s="281">
        <v>38205.456959492702</v>
      </c>
      <c r="F67" s="282">
        <v>870.72430012913605</v>
      </c>
      <c r="G67" s="283">
        <v>781.42715237872699</v>
      </c>
      <c r="H67" s="281">
        <v>1371.75</v>
      </c>
      <c r="I67" s="282">
        <v>1194.875</v>
      </c>
      <c r="J67" s="282">
        <v>1668.68563871473</v>
      </c>
      <c r="K67" s="282">
        <v>3840.3948599672799</v>
      </c>
      <c r="L67" s="282">
        <v>8719.1259573972893</v>
      </c>
      <c r="M67" s="282">
        <v>11560.415521314901</v>
      </c>
      <c r="N67" s="283">
        <v>11502.361434606401</v>
      </c>
      <c r="O67" s="284">
        <v>3220.875</v>
      </c>
      <c r="P67" s="285">
        <v>5.875</v>
      </c>
      <c r="Q67" s="285">
        <v>38.25</v>
      </c>
      <c r="R67" s="286">
        <v>3722.875</v>
      </c>
      <c r="S67" s="286">
        <v>1105.125</v>
      </c>
      <c r="T67" s="286">
        <v>1084.6246219945699</v>
      </c>
      <c r="U67" s="286">
        <v>9275</v>
      </c>
      <c r="V67" s="287">
        <v>2460.25</v>
      </c>
      <c r="W67" s="287">
        <v>2174.625</v>
      </c>
      <c r="X67" s="287">
        <v>599.375</v>
      </c>
      <c r="Y67" s="287">
        <v>1487.875</v>
      </c>
      <c r="Z67" s="287">
        <v>30.625</v>
      </c>
      <c r="AA67" s="287">
        <v>291.875</v>
      </c>
      <c r="AB67" s="287">
        <v>121</v>
      </c>
      <c r="AC67" s="287">
        <v>1052.25</v>
      </c>
      <c r="AD67" s="287">
        <v>1057.125</v>
      </c>
      <c r="AE67" s="286">
        <v>15222.9873614346</v>
      </c>
      <c r="AF67" s="287">
        <v>5946.625</v>
      </c>
      <c r="AG67" s="287">
        <v>238.875</v>
      </c>
      <c r="AH67" s="287">
        <v>4044.375</v>
      </c>
      <c r="AI67" s="287">
        <v>306.125</v>
      </c>
      <c r="AJ67" s="287">
        <v>442.75</v>
      </c>
      <c r="AK67" s="287">
        <v>70.625</v>
      </c>
      <c r="AL67" s="287">
        <v>4173.6123614345997</v>
      </c>
      <c r="AM67" s="286">
        <v>249.375</v>
      </c>
      <c r="AN67" s="286">
        <v>490.625</v>
      </c>
      <c r="AO67" s="287">
        <v>366.375</v>
      </c>
      <c r="AP67" s="287">
        <v>9.875</v>
      </c>
      <c r="AQ67" s="287">
        <v>94.75</v>
      </c>
      <c r="AR67" s="287">
        <v>19.625</v>
      </c>
      <c r="AS67" s="286">
        <v>276.125</v>
      </c>
      <c r="AT67" s="286">
        <v>81.375</v>
      </c>
      <c r="AU67" s="286">
        <v>64.5</v>
      </c>
      <c r="AV67" s="287">
        <v>10.125</v>
      </c>
      <c r="AW67" s="287">
        <v>54.375</v>
      </c>
      <c r="AX67" s="286">
        <v>73.75</v>
      </c>
      <c r="AY67" s="286">
        <v>186.875</v>
      </c>
      <c r="AZ67" s="286">
        <v>101</v>
      </c>
      <c r="BA67" s="286">
        <v>3.25</v>
      </c>
      <c r="BB67" s="286">
        <v>6.5</v>
      </c>
      <c r="BC67" s="286">
        <v>2119.875</v>
      </c>
      <c r="BD67" s="286">
        <v>0</v>
      </c>
      <c r="BE67" s="286">
        <v>59.5</v>
      </c>
      <c r="BF67" s="288" t="e">
        <v>#DIV/0!</v>
      </c>
      <c r="BG67" s="289">
        <v>694.25</v>
      </c>
      <c r="BH67" s="290">
        <v>3776.8951071147903</v>
      </c>
      <c r="BI67" s="291">
        <v>695.25</v>
      </c>
      <c r="BJ67" s="292">
        <v>1220.7701071147901</v>
      </c>
      <c r="BK67" s="292">
        <v>1490.125</v>
      </c>
      <c r="BL67" s="292">
        <v>0</v>
      </c>
      <c r="BM67" s="292">
        <v>30.625</v>
      </c>
      <c r="BN67" s="292">
        <v>23.5</v>
      </c>
      <c r="BO67" s="293">
        <v>316.625</v>
      </c>
      <c r="BP67" s="294">
        <v>1683.125</v>
      </c>
      <c r="BQ67" s="295">
        <v>423.75</v>
      </c>
      <c r="BR67" s="296">
        <v>277.25</v>
      </c>
      <c r="BS67" s="297">
        <v>227</v>
      </c>
      <c r="BT67" s="296">
        <v>1</v>
      </c>
      <c r="BU67" s="296">
        <v>754.125</v>
      </c>
      <c r="BV67" s="298">
        <v>72</v>
      </c>
      <c r="BW67" s="298">
        <v>0</v>
      </c>
      <c r="BX67" s="298">
        <v>0</v>
      </c>
      <c r="BY67" s="298">
        <v>65.625</v>
      </c>
      <c r="BZ67" s="298">
        <v>0</v>
      </c>
      <c r="CA67" s="299">
        <v>456.125</v>
      </c>
      <c r="CB67" s="300">
        <v>2338.25</v>
      </c>
      <c r="CC67" s="301">
        <v>325161.65537545597</v>
      </c>
    </row>
    <row r="68" spans="1:81" ht="15.75" thickBot="1" x14ac:dyDescent="0.3">
      <c r="A68" s="302">
        <v>63</v>
      </c>
      <c r="B68" s="279" t="s">
        <v>481</v>
      </c>
      <c r="C68" s="179" t="s">
        <v>55</v>
      </c>
      <c r="D68" s="280">
        <v>18203.6955425495</v>
      </c>
      <c r="E68" s="281">
        <v>17813.531086123599</v>
      </c>
      <c r="F68" s="282">
        <v>150.45688478188501</v>
      </c>
      <c r="G68" s="283">
        <v>239.70757164404199</v>
      </c>
      <c r="H68" s="281">
        <v>1031.5</v>
      </c>
      <c r="I68" s="282">
        <v>975.625</v>
      </c>
      <c r="J68" s="282">
        <v>1235.25</v>
      </c>
      <c r="K68" s="282">
        <v>2004.6101901048801</v>
      </c>
      <c r="L68" s="282">
        <v>4478.6206823024504</v>
      </c>
      <c r="M68" s="282">
        <v>3704.37860737964</v>
      </c>
      <c r="N68" s="283">
        <v>4773.7110627625398</v>
      </c>
      <c r="O68" s="284">
        <v>1731.5</v>
      </c>
      <c r="P68" s="285">
        <v>29.625</v>
      </c>
      <c r="Q68" s="285">
        <v>100.625</v>
      </c>
      <c r="R68" s="286">
        <v>2466.875</v>
      </c>
      <c r="S68" s="286">
        <v>849.875</v>
      </c>
      <c r="T68" s="286">
        <v>802.27853562565099</v>
      </c>
      <c r="U68" s="286">
        <v>3049.75</v>
      </c>
      <c r="V68" s="287">
        <v>458.5</v>
      </c>
      <c r="W68" s="287">
        <v>577.25</v>
      </c>
      <c r="X68" s="287">
        <v>601.75</v>
      </c>
      <c r="Y68" s="287">
        <v>551.5</v>
      </c>
      <c r="Z68" s="287">
        <v>0</v>
      </c>
      <c r="AA68" s="287">
        <v>232.25</v>
      </c>
      <c r="AB68" s="287">
        <v>46.625</v>
      </c>
      <c r="AC68" s="287">
        <v>378.375</v>
      </c>
      <c r="AD68" s="287">
        <v>203.5</v>
      </c>
      <c r="AE68" s="286">
        <v>5321.6668472814399</v>
      </c>
      <c r="AF68" s="287">
        <v>1603.875</v>
      </c>
      <c r="AG68" s="287">
        <v>124</v>
      </c>
      <c r="AH68" s="287">
        <v>1499.375</v>
      </c>
      <c r="AI68" s="287">
        <v>262.625</v>
      </c>
      <c r="AJ68" s="287">
        <v>201.375</v>
      </c>
      <c r="AK68" s="287">
        <v>112.625</v>
      </c>
      <c r="AL68" s="287">
        <v>1517.7918472814399</v>
      </c>
      <c r="AM68" s="286">
        <v>188.75</v>
      </c>
      <c r="AN68" s="286">
        <v>570.00015964240094</v>
      </c>
      <c r="AO68" s="287">
        <v>424.5</v>
      </c>
      <c r="AP68" s="287">
        <v>11</v>
      </c>
      <c r="AQ68" s="287">
        <v>99.500159642401002</v>
      </c>
      <c r="AR68" s="287">
        <v>35</v>
      </c>
      <c r="AS68" s="286">
        <v>486.25</v>
      </c>
      <c r="AT68" s="286">
        <v>61</v>
      </c>
      <c r="AU68" s="286">
        <v>50.5</v>
      </c>
      <c r="AV68" s="287">
        <v>7.125</v>
      </c>
      <c r="AW68" s="287">
        <v>43.375</v>
      </c>
      <c r="AX68" s="286">
        <v>64.75</v>
      </c>
      <c r="AY68" s="286">
        <v>53.125</v>
      </c>
      <c r="AZ68" s="286">
        <v>32</v>
      </c>
      <c r="BA68" s="286">
        <v>1.125</v>
      </c>
      <c r="BB68" s="286">
        <v>4.875</v>
      </c>
      <c r="BC68" s="286">
        <v>1435</v>
      </c>
      <c r="BD68" s="286">
        <v>36.5</v>
      </c>
      <c r="BE68" s="286">
        <v>116.75</v>
      </c>
      <c r="BF68" s="288" t="e">
        <v>#DIV/0!</v>
      </c>
      <c r="BG68" s="289">
        <v>311.75</v>
      </c>
      <c r="BH68" s="290">
        <v>3976.875</v>
      </c>
      <c r="BI68" s="291">
        <v>1233.75</v>
      </c>
      <c r="BJ68" s="292">
        <v>125.375</v>
      </c>
      <c r="BK68" s="292">
        <v>2342</v>
      </c>
      <c r="BL68" s="292">
        <v>2.625</v>
      </c>
      <c r="BM68" s="292">
        <v>59.625</v>
      </c>
      <c r="BN68" s="292">
        <v>2</v>
      </c>
      <c r="BO68" s="293">
        <v>211.5</v>
      </c>
      <c r="BP68" s="294">
        <v>1417.625</v>
      </c>
      <c r="BQ68" s="295">
        <v>263.875</v>
      </c>
      <c r="BR68" s="296">
        <v>200</v>
      </c>
      <c r="BS68" s="297">
        <v>264.75</v>
      </c>
      <c r="BT68" s="296">
        <v>1</v>
      </c>
      <c r="BU68" s="296">
        <v>688</v>
      </c>
      <c r="BV68" s="298">
        <v>0</v>
      </c>
      <c r="BW68" s="298">
        <v>78.875</v>
      </c>
      <c r="BX68" s="298">
        <v>0</v>
      </c>
      <c r="BY68" s="298">
        <v>70.25</v>
      </c>
      <c r="BZ68" s="298">
        <v>55.375</v>
      </c>
      <c r="CA68" s="299">
        <v>378.75</v>
      </c>
      <c r="CB68" s="300">
        <v>145.875</v>
      </c>
      <c r="CC68" s="301">
        <v>176647.811769147</v>
      </c>
    </row>
    <row r="69" spans="1:81" ht="15.75" thickBot="1" x14ac:dyDescent="0.3">
      <c r="A69" s="302">
        <v>64</v>
      </c>
      <c r="B69" s="279" t="s">
        <v>483</v>
      </c>
      <c r="C69" s="179" t="s">
        <v>124</v>
      </c>
      <c r="D69" s="280">
        <v>22479.647720543398</v>
      </c>
      <c r="E69" s="281">
        <v>22194.760670349799</v>
      </c>
      <c r="F69" s="282">
        <v>115.240051470757</v>
      </c>
      <c r="G69" s="283">
        <v>169.64699872286101</v>
      </c>
      <c r="H69" s="281">
        <v>1426.9479166666699</v>
      </c>
      <c r="I69" s="282">
        <v>1236.5</v>
      </c>
      <c r="J69" s="282">
        <v>1680.6128200569001</v>
      </c>
      <c r="K69" s="282">
        <v>2525.6276857275102</v>
      </c>
      <c r="L69" s="282">
        <v>6185.0804838557196</v>
      </c>
      <c r="M69" s="282">
        <v>4781.0774414937196</v>
      </c>
      <c r="N69" s="283">
        <v>4643.8013727429097</v>
      </c>
      <c r="O69" s="284">
        <v>2684.1345751633999</v>
      </c>
      <c r="P69" s="285">
        <v>164.88457516339901</v>
      </c>
      <c r="Q69" s="285">
        <v>221.75</v>
      </c>
      <c r="R69" s="286">
        <v>1229.125</v>
      </c>
      <c r="S69" s="286">
        <v>1037.125</v>
      </c>
      <c r="T69" s="286">
        <v>600.63927649235097</v>
      </c>
      <c r="U69" s="286">
        <v>6223.75</v>
      </c>
      <c r="V69" s="287">
        <v>2521</v>
      </c>
      <c r="W69" s="287">
        <v>815.125</v>
      </c>
      <c r="X69" s="287">
        <v>560.25</v>
      </c>
      <c r="Y69" s="287">
        <v>624.5</v>
      </c>
      <c r="Z69" s="287">
        <v>27.375</v>
      </c>
      <c r="AA69" s="287">
        <v>433.75</v>
      </c>
      <c r="AB69" s="287">
        <v>118.5</v>
      </c>
      <c r="AC69" s="287">
        <v>724</v>
      </c>
      <c r="AD69" s="287">
        <v>399.25</v>
      </c>
      <c r="AE69" s="286">
        <v>6688.6238688876701</v>
      </c>
      <c r="AF69" s="287">
        <v>1294.125</v>
      </c>
      <c r="AG69" s="287">
        <v>47.25</v>
      </c>
      <c r="AH69" s="287">
        <v>1753.25</v>
      </c>
      <c r="AI69" s="287">
        <v>766.25</v>
      </c>
      <c r="AJ69" s="287">
        <v>493</v>
      </c>
      <c r="AK69" s="287">
        <v>131</v>
      </c>
      <c r="AL69" s="287">
        <v>2203.7488688876701</v>
      </c>
      <c r="AM69" s="286">
        <v>386.25</v>
      </c>
      <c r="AN69" s="286">
        <v>637.875</v>
      </c>
      <c r="AO69" s="287">
        <v>342.5</v>
      </c>
      <c r="AP69" s="287">
        <v>24.5</v>
      </c>
      <c r="AQ69" s="287">
        <v>154.5</v>
      </c>
      <c r="AR69" s="287">
        <v>116.375</v>
      </c>
      <c r="AS69" s="286">
        <v>332.875</v>
      </c>
      <c r="AT69" s="286">
        <v>49.25</v>
      </c>
      <c r="AU69" s="286">
        <v>139</v>
      </c>
      <c r="AV69" s="287">
        <v>34.875</v>
      </c>
      <c r="AW69" s="287">
        <v>104.125</v>
      </c>
      <c r="AX69" s="286">
        <v>32.25</v>
      </c>
      <c r="AY69" s="286">
        <v>238</v>
      </c>
      <c r="AZ69" s="286">
        <v>94.625</v>
      </c>
      <c r="BA69" s="286">
        <v>11</v>
      </c>
      <c r="BB69" s="286">
        <v>2.625</v>
      </c>
      <c r="BC69" s="286">
        <v>1221.25</v>
      </c>
      <c r="BD69" s="286">
        <v>175.5</v>
      </c>
      <c r="BE69" s="286">
        <v>60.25</v>
      </c>
      <c r="BF69" s="288" t="e">
        <v>#DIV/0!</v>
      </c>
      <c r="BG69" s="289">
        <v>191.25</v>
      </c>
      <c r="BH69" s="290">
        <v>3849.5</v>
      </c>
      <c r="BI69" s="291">
        <v>1174</v>
      </c>
      <c r="BJ69" s="292">
        <v>535.625</v>
      </c>
      <c r="BK69" s="292">
        <v>1788.375</v>
      </c>
      <c r="BL69" s="292">
        <v>9.625</v>
      </c>
      <c r="BM69" s="292">
        <v>54.875</v>
      </c>
      <c r="BN69" s="292">
        <v>0</v>
      </c>
      <c r="BO69" s="293">
        <v>287</v>
      </c>
      <c r="BP69" s="294">
        <v>1045.875</v>
      </c>
      <c r="BQ69" s="295">
        <v>126</v>
      </c>
      <c r="BR69" s="296">
        <v>213.5</v>
      </c>
      <c r="BS69" s="297">
        <v>251</v>
      </c>
      <c r="BT69" s="296">
        <v>0.5</v>
      </c>
      <c r="BU69" s="296">
        <v>454.875</v>
      </c>
      <c r="BV69" s="298">
        <v>0</v>
      </c>
      <c r="BW69" s="298">
        <v>0</v>
      </c>
      <c r="BX69" s="298">
        <v>0</v>
      </c>
      <c r="BY69" s="298">
        <v>0</v>
      </c>
      <c r="BZ69" s="298">
        <v>0</v>
      </c>
      <c r="CA69" s="299">
        <v>229.25</v>
      </c>
      <c r="CB69" s="300">
        <v>252.625</v>
      </c>
      <c r="CC69" s="301">
        <v>184379.20971799601</v>
      </c>
    </row>
    <row r="70" spans="1:81" ht="15.75" thickBot="1" x14ac:dyDescent="0.3">
      <c r="A70" s="302">
        <v>65</v>
      </c>
      <c r="B70" s="279" t="s">
        <v>485</v>
      </c>
      <c r="C70" s="179" t="s">
        <v>125</v>
      </c>
      <c r="D70" s="280">
        <v>8111.5683783169297</v>
      </c>
      <c r="E70" s="281">
        <v>8029.6090513938598</v>
      </c>
      <c r="F70" s="282">
        <v>0</v>
      </c>
      <c r="G70" s="283">
        <v>81.959326923076901</v>
      </c>
      <c r="H70" s="281">
        <v>475.875</v>
      </c>
      <c r="I70" s="282">
        <v>457.625</v>
      </c>
      <c r="J70" s="282">
        <v>481.875</v>
      </c>
      <c r="K70" s="282">
        <v>736.625</v>
      </c>
      <c r="L70" s="282">
        <v>2165.3305500719298</v>
      </c>
      <c r="M70" s="282">
        <v>2367.48782824501</v>
      </c>
      <c r="N70" s="283">
        <v>1426.75</v>
      </c>
      <c r="O70" s="284">
        <v>404.625</v>
      </c>
      <c r="P70" s="285">
        <v>13.25</v>
      </c>
      <c r="Q70" s="285">
        <v>46.875</v>
      </c>
      <c r="R70" s="286">
        <v>325.875</v>
      </c>
      <c r="S70" s="286">
        <v>263.125</v>
      </c>
      <c r="T70" s="286">
        <v>275.47039437178398</v>
      </c>
      <c r="U70" s="286">
        <v>2338.875</v>
      </c>
      <c r="V70" s="287">
        <v>551</v>
      </c>
      <c r="W70" s="287">
        <v>524.375</v>
      </c>
      <c r="X70" s="287">
        <v>438</v>
      </c>
      <c r="Y70" s="287">
        <v>468.375</v>
      </c>
      <c r="Z70" s="287">
        <v>10</v>
      </c>
      <c r="AA70" s="287">
        <v>85</v>
      </c>
      <c r="AB70" s="287">
        <v>13.125</v>
      </c>
      <c r="AC70" s="287">
        <v>162.375</v>
      </c>
      <c r="AD70" s="287">
        <v>86.625</v>
      </c>
      <c r="AE70" s="286">
        <v>2752.7229839451502</v>
      </c>
      <c r="AF70" s="287">
        <v>1579.5</v>
      </c>
      <c r="AG70" s="287">
        <v>0</v>
      </c>
      <c r="AH70" s="287">
        <v>474.125</v>
      </c>
      <c r="AI70" s="287">
        <v>113.5</v>
      </c>
      <c r="AJ70" s="287">
        <v>28.375</v>
      </c>
      <c r="AK70" s="287">
        <v>95.75</v>
      </c>
      <c r="AL70" s="287">
        <v>461.472983945149</v>
      </c>
      <c r="AM70" s="286">
        <v>42.125</v>
      </c>
      <c r="AN70" s="286">
        <v>180.375</v>
      </c>
      <c r="AO70" s="287">
        <v>109.75</v>
      </c>
      <c r="AP70" s="287">
        <v>1.5</v>
      </c>
      <c r="AQ70" s="287">
        <v>47.375</v>
      </c>
      <c r="AR70" s="287">
        <v>21.75</v>
      </c>
      <c r="AS70" s="286">
        <v>172.75</v>
      </c>
      <c r="AT70" s="286">
        <v>9.375</v>
      </c>
      <c r="AU70" s="286">
        <v>66.125</v>
      </c>
      <c r="AV70" s="287">
        <v>9.25</v>
      </c>
      <c r="AW70" s="287">
        <v>56.875</v>
      </c>
      <c r="AX70" s="286">
        <v>13.625</v>
      </c>
      <c r="AY70" s="286">
        <v>33.5</v>
      </c>
      <c r="AZ70" s="286">
        <v>335.25</v>
      </c>
      <c r="BA70" s="286">
        <v>0</v>
      </c>
      <c r="BB70" s="286">
        <v>2</v>
      </c>
      <c r="BC70" s="286">
        <v>736.375</v>
      </c>
      <c r="BD70" s="286">
        <v>0</v>
      </c>
      <c r="BE70" s="286">
        <v>5.75</v>
      </c>
      <c r="BF70" s="288" t="e">
        <v>#DIV/0!</v>
      </c>
      <c r="BG70" s="289">
        <v>81.5</v>
      </c>
      <c r="BH70" s="290">
        <v>847.75</v>
      </c>
      <c r="BI70" s="291">
        <v>212.5</v>
      </c>
      <c r="BJ70" s="292">
        <v>18.5</v>
      </c>
      <c r="BK70" s="292">
        <v>559.375</v>
      </c>
      <c r="BL70" s="292">
        <v>3.375</v>
      </c>
      <c r="BM70" s="292">
        <v>11.375</v>
      </c>
      <c r="BN70" s="292">
        <v>0</v>
      </c>
      <c r="BO70" s="293">
        <v>42.625</v>
      </c>
      <c r="BP70" s="294">
        <v>619.375</v>
      </c>
      <c r="BQ70" s="295">
        <v>33.125</v>
      </c>
      <c r="BR70" s="296">
        <v>92.5</v>
      </c>
      <c r="BS70" s="297">
        <v>42.75</v>
      </c>
      <c r="BT70" s="296">
        <v>0</v>
      </c>
      <c r="BU70" s="296">
        <v>451</v>
      </c>
      <c r="BV70" s="298">
        <v>144.125</v>
      </c>
      <c r="BW70" s="298">
        <v>0</v>
      </c>
      <c r="BX70" s="298">
        <v>0</v>
      </c>
      <c r="BY70" s="298">
        <v>0</v>
      </c>
      <c r="BZ70" s="298">
        <v>66.5</v>
      </c>
      <c r="CA70" s="299">
        <v>235.375</v>
      </c>
      <c r="CB70" s="300">
        <v>104.375</v>
      </c>
      <c r="CC70" s="301">
        <v>51732.180984571598</v>
      </c>
    </row>
    <row r="71" spans="1:81" ht="15.75" thickBot="1" x14ac:dyDescent="0.3">
      <c r="A71" s="302">
        <v>66</v>
      </c>
      <c r="B71" s="279" t="s">
        <v>487</v>
      </c>
      <c r="C71" s="179" t="s">
        <v>125</v>
      </c>
      <c r="D71" s="280">
        <v>11131.20650921004</v>
      </c>
      <c r="E71" s="281">
        <v>11105.45650921004</v>
      </c>
      <c r="F71" s="282">
        <v>6.25</v>
      </c>
      <c r="G71" s="283">
        <v>19.5</v>
      </c>
      <c r="H71" s="281">
        <v>812.5</v>
      </c>
      <c r="I71" s="282">
        <v>542.5</v>
      </c>
      <c r="J71" s="282">
        <v>568.81159621801999</v>
      </c>
      <c r="K71" s="282">
        <v>1467.2033728289</v>
      </c>
      <c r="L71" s="282">
        <v>2813.85636985573</v>
      </c>
      <c r="M71" s="282">
        <v>2961.4601703073899</v>
      </c>
      <c r="N71" s="283">
        <v>1964.875</v>
      </c>
      <c r="O71" s="284">
        <v>769</v>
      </c>
      <c r="P71" s="285">
        <v>14.375</v>
      </c>
      <c r="Q71" s="285">
        <v>70.375</v>
      </c>
      <c r="R71" s="286">
        <v>1168.25</v>
      </c>
      <c r="S71" s="286">
        <v>510.125</v>
      </c>
      <c r="T71" s="286">
        <v>283.00883984637301</v>
      </c>
      <c r="U71" s="286">
        <v>1898.25</v>
      </c>
      <c r="V71" s="287">
        <v>573.5</v>
      </c>
      <c r="W71" s="287">
        <v>81.5</v>
      </c>
      <c r="X71" s="287">
        <v>185.75</v>
      </c>
      <c r="Y71" s="287">
        <v>203.25</v>
      </c>
      <c r="Z71" s="287">
        <v>0</v>
      </c>
      <c r="AA71" s="287">
        <v>380.375</v>
      </c>
      <c r="AB71" s="287">
        <v>160.75</v>
      </c>
      <c r="AC71" s="287">
        <v>120</v>
      </c>
      <c r="AD71" s="287">
        <v>193.125</v>
      </c>
      <c r="AE71" s="286">
        <v>3366.5726693636698</v>
      </c>
      <c r="AF71" s="287">
        <v>1357.625</v>
      </c>
      <c r="AG71" s="287">
        <v>133.625</v>
      </c>
      <c r="AH71" s="287">
        <v>377.125</v>
      </c>
      <c r="AI71" s="287">
        <v>78.875</v>
      </c>
      <c r="AJ71" s="287">
        <v>192.375</v>
      </c>
      <c r="AK71" s="287">
        <v>39.25</v>
      </c>
      <c r="AL71" s="287">
        <v>1187.69766936367</v>
      </c>
      <c r="AM71" s="286">
        <v>326</v>
      </c>
      <c r="AN71" s="286">
        <v>222.125</v>
      </c>
      <c r="AO71" s="287">
        <v>159.625</v>
      </c>
      <c r="AP71" s="287">
        <v>8.875</v>
      </c>
      <c r="AQ71" s="287">
        <v>38.875</v>
      </c>
      <c r="AR71" s="287">
        <v>14.75</v>
      </c>
      <c r="AS71" s="286">
        <v>188.125</v>
      </c>
      <c r="AT71" s="286">
        <v>28.25</v>
      </c>
      <c r="AU71" s="286">
        <v>40.625</v>
      </c>
      <c r="AV71" s="287">
        <v>32.375</v>
      </c>
      <c r="AW71" s="287">
        <v>8.25</v>
      </c>
      <c r="AX71" s="286">
        <v>12</v>
      </c>
      <c r="AY71" s="286">
        <v>516</v>
      </c>
      <c r="AZ71" s="286">
        <v>42.375</v>
      </c>
      <c r="BA71" s="286">
        <v>30.25</v>
      </c>
      <c r="BB71" s="286">
        <v>3.25</v>
      </c>
      <c r="BC71" s="286">
        <v>1202.75</v>
      </c>
      <c r="BD71" s="286">
        <v>2.625</v>
      </c>
      <c r="BE71" s="286">
        <v>90.75</v>
      </c>
      <c r="BF71" s="288" t="e">
        <v>#DIV/0!</v>
      </c>
      <c r="BG71" s="289">
        <v>152.75</v>
      </c>
      <c r="BH71" s="290">
        <v>3277.2224089706797</v>
      </c>
      <c r="BI71" s="291">
        <v>989.5</v>
      </c>
      <c r="BJ71" s="292">
        <v>52.375</v>
      </c>
      <c r="BK71" s="292">
        <v>1774</v>
      </c>
      <c r="BL71" s="292">
        <v>0</v>
      </c>
      <c r="BM71" s="292">
        <v>3.875</v>
      </c>
      <c r="BN71" s="292">
        <v>0</v>
      </c>
      <c r="BO71" s="293">
        <v>457.47240897068099</v>
      </c>
      <c r="BP71" s="294">
        <v>992.125</v>
      </c>
      <c r="BQ71" s="295">
        <v>57.75</v>
      </c>
      <c r="BR71" s="296">
        <v>175.25</v>
      </c>
      <c r="BS71" s="297">
        <v>104.25</v>
      </c>
      <c r="BT71" s="296">
        <v>171.5</v>
      </c>
      <c r="BU71" s="296">
        <v>483.375</v>
      </c>
      <c r="BV71" s="298">
        <v>240.25</v>
      </c>
      <c r="BW71" s="298">
        <v>0</v>
      </c>
      <c r="BX71" s="298">
        <v>0</v>
      </c>
      <c r="BY71" s="298">
        <v>0</v>
      </c>
      <c r="BZ71" s="298">
        <v>0</v>
      </c>
      <c r="CA71" s="299">
        <v>205.125</v>
      </c>
      <c r="CB71" s="300">
        <v>149</v>
      </c>
      <c r="CC71" s="301">
        <v>102490.8512525707</v>
      </c>
    </row>
    <row r="72" spans="1:81" ht="15.75" thickBot="1" x14ac:dyDescent="0.3">
      <c r="A72" s="302">
        <v>67</v>
      </c>
      <c r="B72" s="279" t="s">
        <v>489</v>
      </c>
      <c r="C72" s="179" t="s">
        <v>120</v>
      </c>
      <c r="D72" s="280">
        <v>28593.2025442788</v>
      </c>
      <c r="E72" s="281">
        <v>27939.971195343998</v>
      </c>
      <c r="F72" s="282">
        <v>242.10964912280701</v>
      </c>
      <c r="G72" s="283">
        <v>411.121699812077</v>
      </c>
      <c r="H72" s="281">
        <v>1574.25</v>
      </c>
      <c r="I72" s="282">
        <v>1571.4713636363599</v>
      </c>
      <c r="J72" s="282">
        <v>1713.375</v>
      </c>
      <c r="K72" s="282">
        <v>3276.3391029597601</v>
      </c>
      <c r="L72" s="282">
        <v>6606.1316223224403</v>
      </c>
      <c r="M72" s="282">
        <v>6402.0659848463501</v>
      </c>
      <c r="N72" s="283">
        <v>7449.5694705139404</v>
      </c>
      <c r="O72" s="284">
        <v>2729.75</v>
      </c>
      <c r="P72" s="285">
        <v>602.75</v>
      </c>
      <c r="Q72" s="285">
        <v>316.875</v>
      </c>
      <c r="R72" s="286">
        <v>1613.875</v>
      </c>
      <c r="S72" s="286">
        <v>844.5</v>
      </c>
      <c r="T72" s="286">
        <v>1029.0475928898741</v>
      </c>
      <c r="U72" s="286">
        <v>6693.5</v>
      </c>
      <c r="V72" s="287">
        <v>1736.375</v>
      </c>
      <c r="W72" s="287">
        <v>878.125</v>
      </c>
      <c r="X72" s="287">
        <v>551.625</v>
      </c>
      <c r="Y72" s="287">
        <v>785.75</v>
      </c>
      <c r="Z72" s="287">
        <v>63.875</v>
      </c>
      <c r="AA72" s="287">
        <v>1054.375</v>
      </c>
      <c r="AB72" s="287">
        <v>343.875</v>
      </c>
      <c r="AC72" s="287">
        <v>590.375</v>
      </c>
      <c r="AD72" s="287">
        <v>689.125</v>
      </c>
      <c r="AE72" s="286">
        <v>9105.7799513889804</v>
      </c>
      <c r="AF72" s="287">
        <v>2457.625</v>
      </c>
      <c r="AG72" s="287">
        <v>30.875</v>
      </c>
      <c r="AH72" s="287">
        <v>2181.5</v>
      </c>
      <c r="AI72" s="287">
        <v>1658.375</v>
      </c>
      <c r="AJ72" s="287">
        <v>111.25</v>
      </c>
      <c r="AK72" s="287">
        <v>480</v>
      </c>
      <c r="AL72" s="287">
        <v>2186.1549513889699</v>
      </c>
      <c r="AM72" s="286">
        <v>155.875</v>
      </c>
      <c r="AN72" s="286">
        <v>716.5</v>
      </c>
      <c r="AO72" s="287">
        <v>468.125</v>
      </c>
      <c r="AP72" s="287">
        <v>8.75</v>
      </c>
      <c r="AQ72" s="287">
        <v>188.125</v>
      </c>
      <c r="AR72" s="287">
        <v>51.5</v>
      </c>
      <c r="AS72" s="286">
        <v>426.375</v>
      </c>
      <c r="AT72" s="286">
        <v>103.75</v>
      </c>
      <c r="AU72" s="286">
        <v>149.25</v>
      </c>
      <c r="AV72" s="287">
        <v>37.625</v>
      </c>
      <c r="AW72" s="287">
        <v>111.625</v>
      </c>
      <c r="AX72" s="286">
        <v>164.25</v>
      </c>
      <c r="AY72" s="286">
        <v>40</v>
      </c>
      <c r="AZ72" s="286">
        <v>129.875</v>
      </c>
      <c r="BA72" s="286">
        <v>5.125</v>
      </c>
      <c r="BB72" s="286">
        <v>1</v>
      </c>
      <c r="BC72" s="286">
        <v>3287.25</v>
      </c>
      <c r="BD72" s="286">
        <v>171.875</v>
      </c>
      <c r="BE72" s="286">
        <v>184.75</v>
      </c>
      <c r="BF72" s="288" t="e">
        <v>#DIV/0!</v>
      </c>
      <c r="BG72" s="289">
        <v>95.25</v>
      </c>
      <c r="BH72" s="290">
        <v>7116.125</v>
      </c>
      <c r="BI72" s="291">
        <v>954</v>
      </c>
      <c r="BJ72" s="292">
        <v>620.5</v>
      </c>
      <c r="BK72" s="292">
        <v>5042.5</v>
      </c>
      <c r="BL72" s="292">
        <v>7.25</v>
      </c>
      <c r="BM72" s="292">
        <v>14.5</v>
      </c>
      <c r="BN72" s="292">
        <v>0</v>
      </c>
      <c r="BO72" s="293">
        <v>477.375</v>
      </c>
      <c r="BP72" s="294">
        <v>1531.625</v>
      </c>
      <c r="BQ72" s="295">
        <v>178.25</v>
      </c>
      <c r="BR72" s="296">
        <v>142.5</v>
      </c>
      <c r="BS72" s="297">
        <v>579.25</v>
      </c>
      <c r="BT72" s="296">
        <v>0</v>
      </c>
      <c r="BU72" s="296">
        <v>631.625</v>
      </c>
      <c r="BV72" s="298">
        <v>0</v>
      </c>
      <c r="BW72" s="298">
        <v>0</v>
      </c>
      <c r="BX72" s="298">
        <v>0</v>
      </c>
      <c r="BY72" s="298">
        <v>0</v>
      </c>
      <c r="BZ72" s="298">
        <v>0</v>
      </c>
      <c r="CA72" s="299">
        <v>406.5</v>
      </c>
      <c r="CB72" s="300">
        <v>4801.625</v>
      </c>
      <c r="CC72" s="301">
        <v>350028.10004944599</v>
      </c>
    </row>
    <row r="73" spans="1:81" ht="15.75" thickBot="1" x14ac:dyDescent="0.3">
      <c r="A73" s="302">
        <v>68</v>
      </c>
      <c r="B73" s="279" t="s">
        <v>492</v>
      </c>
      <c r="C73" s="179" t="s">
        <v>120</v>
      </c>
      <c r="D73" s="280">
        <v>22399.511966508901</v>
      </c>
      <c r="E73" s="281">
        <v>21470.366375924001</v>
      </c>
      <c r="F73" s="282">
        <v>240.559398058082</v>
      </c>
      <c r="G73" s="283">
        <v>688.58619252682502</v>
      </c>
      <c r="H73" s="281">
        <v>813.77355889724299</v>
      </c>
      <c r="I73" s="282">
        <v>920.375</v>
      </c>
      <c r="J73" s="282">
        <v>1177.625</v>
      </c>
      <c r="K73" s="282">
        <v>2752.53816737846</v>
      </c>
      <c r="L73" s="282">
        <v>4777.92794635478</v>
      </c>
      <c r="M73" s="282">
        <v>4729.62774661615</v>
      </c>
      <c r="N73" s="283">
        <v>7227.64454726232</v>
      </c>
      <c r="O73" s="284">
        <v>1860.25</v>
      </c>
      <c r="P73" s="285">
        <v>510.125</v>
      </c>
      <c r="Q73" s="285">
        <v>277.5</v>
      </c>
      <c r="R73" s="286">
        <v>1196.875</v>
      </c>
      <c r="S73" s="286">
        <v>213.5</v>
      </c>
      <c r="T73" s="286">
        <v>1581.9038201117401</v>
      </c>
      <c r="U73" s="286">
        <v>5301.125</v>
      </c>
      <c r="V73" s="287">
        <v>1085.25</v>
      </c>
      <c r="W73" s="287">
        <v>1511</v>
      </c>
      <c r="X73" s="287">
        <v>61</v>
      </c>
      <c r="Y73" s="287">
        <v>906</v>
      </c>
      <c r="Z73" s="287">
        <v>0</v>
      </c>
      <c r="AA73" s="287">
        <v>358.625</v>
      </c>
      <c r="AB73" s="287">
        <v>4.5</v>
      </c>
      <c r="AC73" s="287">
        <v>511.75</v>
      </c>
      <c r="AD73" s="287">
        <v>863</v>
      </c>
      <c r="AE73" s="286">
        <v>7874.8581463971996</v>
      </c>
      <c r="AF73" s="287">
        <v>2188.875</v>
      </c>
      <c r="AG73" s="287">
        <v>77</v>
      </c>
      <c r="AH73" s="287">
        <v>2050.625</v>
      </c>
      <c r="AI73" s="287">
        <v>1423.5</v>
      </c>
      <c r="AJ73" s="287">
        <v>126</v>
      </c>
      <c r="AK73" s="287">
        <v>116.125</v>
      </c>
      <c r="AL73" s="287">
        <v>1892.7331463972</v>
      </c>
      <c r="AM73" s="286">
        <v>414.25</v>
      </c>
      <c r="AN73" s="286">
        <v>547.875</v>
      </c>
      <c r="AO73" s="287">
        <v>151.625</v>
      </c>
      <c r="AP73" s="287">
        <v>2.125</v>
      </c>
      <c r="AQ73" s="287">
        <v>355.25</v>
      </c>
      <c r="AR73" s="287">
        <v>38.875</v>
      </c>
      <c r="AS73" s="286">
        <v>264.375</v>
      </c>
      <c r="AT73" s="286">
        <v>33</v>
      </c>
      <c r="AU73" s="286">
        <v>94.75</v>
      </c>
      <c r="AV73" s="287">
        <v>43.125</v>
      </c>
      <c r="AW73" s="287">
        <v>51.625</v>
      </c>
      <c r="AX73" s="286">
        <v>178.375</v>
      </c>
      <c r="AY73" s="286">
        <v>101</v>
      </c>
      <c r="AZ73" s="286">
        <v>63</v>
      </c>
      <c r="BA73" s="286">
        <v>8.75</v>
      </c>
      <c r="BB73" s="286">
        <v>0.125</v>
      </c>
      <c r="BC73" s="286">
        <v>1663.75</v>
      </c>
      <c r="BD73" s="286">
        <v>96.5</v>
      </c>
      <c r="BE73" s="286">
        <v>17.5</v>
      </c>
      <c r="BF73" s="288" t="e">
        <v>#DIV/0!</v>
      </c>
      <c r="BG73" s="289">
        <v>212</v>
      </c>
      <c r="BH73" s="290">
        <v>4335.125</v>
      </c>
      <c r="BI73" s="291">
        <v>731.25</v>
      </c>
      <c r="BJ73" s="292">
        <v>315.375</v>
      </c>
      <c r="BK73" s="292">
        <v>2296.875</v>
      </c>
      <c r="BL73" s="292">
        <v>0</v>
      </c>
      <c r="BM73" s="292">
        <v>23.625</v>
      </c>
      <c r="BN73" s="292">
        <v>432.75</v>
      </c>
      <c r="BO73" s="293">
        <v>535.25</v>
      </c>
      <c r="BP73" s="294">
        <v>1175.75</v>
      </c>
      <c r="BQ73" s="295">
        <v>366.875</v>
      </c>
      <c r="BR73" s="296">
        <v>115.75</v>
      </c>
      <c r="BS73" s="297">
        <v>80</v>
      </c>
      <c r="BT73" s="296">
        <v>0</v>
      </c>
      <c r="BU73" s="296">
        <v>613.125</v>
      </c>
      <c r="BV73" s="298">
        <v>301.5</v>
      </c>
      <c r="BW73" s="298">
        <v>0</v>
      </c>
      <c r="BX73" s="298">
        <v>0</v>
      </c>
      <c r="BY73" s="298">
        <v>45</v>
      </c>
      <c r="BZ73" s="298">
        <v>0</v>
      </c>
      <c r="CA73" s="299">
        <v>180.75</v>
      </c>
      <c r="CB73" s="300">
        <v>2787.1537037037001</v>
      </c>
      <c r="CC73" s="301">
        <v>205321.311428849</v>
      </c>
    </row>
    <row r="74" spans="1:81" ht="15.75" thickBot="1" x14ac:dyDescent="0.3">
      <c r="A74" s="302">
        <v>69</v>
      </c>
      <c r="B74" s="279" t="s">
        <v>494</v>
      </c>
      <c r="C74" s="179" t="s">
        <v>55</v>
      </c>
      <c r="D74" s="280">
        <v>62912.542616396902</v>
      </c>
      <c r="E74" s="281">
        <v>62643.126583788202</v>
      </c>
      <c r="F74" s="282">
        <v>59.125</v>
      </c>
      <c r="G74" s="283">
        <v>210.29103260869601</v>
      </c>
      <c r="H74" s="281">
        <v>3310.2917410714299</v>
      </c>
      <c r="I74" s="282">
        <v>3181.5</v>
      </c>
      <c r="J74" s="282">
        <v>3549.4995098039199</v>
      </c>
      <c r="K74" s="282">
        <v>7531.7389251590903</v>
      </c>
      <c r="L74" s="282">
        <v>15881.8870273262</v>
      </c>
      <c r="M74" s="282">
        <v>13015.5222645019</v>
      </c>
      <c r="N74" s="283">
        <v>16442.103148534297</v>
      </c>
      <c r="O74" s="284">
        <v>10402.125</v>
      </c>
      <c r="P74" s="285">
        <v>47.5</v>
      </c>
      <c r="Q74" s="285">
        <v>681.25</v>
      </c>
      <c r="R74" s="286">
        <v>5683.625</v>
      </c>
      <c r="S74" s="286">
        <v>3117.9332321187599</v>
      </c>
      <c r="T74" s="286">
        <v>2231.7961172177102</v>
      </c>
      <c r="U74" s="286">
        <v>11918.25</v>
      </c>
      <c r="V74" s="287">
        <v>3206.375</v>
      </c>
      <c r="W74" s="287">
        <v>1489.75</v>
      </c>
      <c r="X74" s="287">
        <v>1115.875</v>
      </c>
      <c r="Y74" s="287">
        <v>2520.375</v>
      </c>
      <c r="Z74" s="287">
        <v>41</v>
      </c>
      <c r="AA74" s="287">
        <v>603.125</v>
      </c>
      <c r="AB74" s="287">
        <v>302.125</v>
      </c>
      <c r="AC74" s="287">
        <v>1793.5</v>
      </c>
      <c r="AD74" s="287">
        <v>846.125</v>
      </c>
      <c r="AE74" s="286">
        <v>15361.563267060401</v>
      </c>
      <c r="AF74" s="287">
        <v>3396.25</v>
      </c>
      <c r="AG74" s="287">
        <v>236.625</v>
      </c>
      <c r="AH74" s="287">
        <v>3278.25</v>
      </c>
      <c r="AI74" s="287">
        <v>3052.875</v>
      </c>
      <c r="AJ74" s="287">
        <v>457.125</v>
      </c>
      <c r="AK74" s="287">
        <v>385.25</v>
      </c>
      <c r="AL74" s="287">
        <v>4555.18826706042</v>
      </c>
      <c r="AM74" s="286">
        <v>839.625</v>
      </c>
      <c r="AN74" s="286">
        <v>2637.875</v>
      </c>
      <c r="AO74" s="287">
        <v>1825.125</v>
      </c>
      <c r="AP74" s="287">
        <v>33.875</v>
      </c>
      <c r="AQ74" s="287">
        <v>560.5</v>
      </c>
      <c r="AR74" s="287">
        <v>218.375</v>
      </c>
      <c r="AS74" s="286">
        <v>405.25</v>
      </c>
      <c r="AT74" s="286">
        <v>285.75</v>
      </c>
      <c r="AU74" s="286">
        <v>150.25</v>
      </c>
      <c r="AV74" s="287">
        <v>49.625</v>
      </c>
      <c r="AW74" s="287">
        <v>100.625</v>
      </c>
      <c r="AX74" s="286">
        <v>125.75</v>
      </c>
      <c r="AY74" s="286">
        <v>258.625</v>
      </c>
      <c r="AZ74" s="286">
        <v>449.125</v>
      </c>
      <c r="BA74" s="286">
        <v>6.5</v>
      </c>
      <c r="BB74" s="286">
        <v>8</v>
      </c>
      <c r="BC74" s="286">
        <v>6419.125</v>
      </c>
      <c r="BD74" s="286">
        <v>249.75</v>
      </c>
      <c r="BE74" s="286">
        <v>173</v>
      </c>
      <c r="BF74" s="288" t="e">
        <v>#DIV/0!</v>
      </c>
      <c r="BG74" s="289">
        <v>528</v>
      </c>
      <c r="BH74" s="290">
        <v>7665.625</v>
      </c>
      <c r="BI74" s="291">
        <v>817.5</v>
      </c>
      <c r="BJ74" s="292">
        <v>649.125</v>
      </c>
      <c r="BK74" s="292">
        <v>5092.75</v>
      </c>
      <c r="BL74" s="292">
        <v>2.125</v>
      </c>
      <c r="BM74" s="292">
        <v>49</v>
      </c>
      <c r="BN74" s="292">
        <v>0</v>
      </c>
      <c r="BO74" s="293">
        <v>1055.125</v>
      </c>
      <c r="BP74" s="294">
        <v>5380.5</v>
      </c>
      <c r="BQ74" s="295">
        <v>1600.25</v>
      </c>
      <c r="BR74" s="296">
        <v>226.5</v>
      </c>
      <c r="BS74" s="297">
        <v>669.25</v>
      </c>
      <c r="BT74" s="296">
        <v>7.5</v>
      </c>
      <c r="BU74" s="296">
        <v>2877</v>
      </c>
      <c r="BV74" s="298">
        <v>1153.75</v>
      </c>
      <c r="BW74" s="298">
        <v>0</v>
      </c>
      <c r="BX74" s="298">
        <v>0</v>
      </c>
      <c r="BY74" s="298">
        <v>59.5</v>
      </c>
      <c r="BZ74" s="298">
        <v>56.75</v>
      </c>
      <c r="CA74" s="299">
        <v>1107</v>
      </c>
      <c r="CB74" s="300">
        <v>4903.24511629675</v>
      </c>
      <c r="CC74" s="301">
        <v>696423.70764002902</v>
      </c>
    </row>
    <row r="75" spans="1:81" ht="15.75" thickBot="1" x14ac:dyDescent="0.3">
      <c r="A75" s="302">
        <v>70</v>
      </c>
      <c r="B75" s="279" t="s">
        <v>496</v>
      </c>
      <c r="C75" s="179" t="s">
        <v>116</v>
      </c>
      <c r="D75" s="280">
        <v>8009.1156266500302</v>
      </c>
      <c r="E75" s="281">
        <v>7930.2406266500302</v>
      </c>
      <c r="F75" s="282">
        <v>78.875</v>
      </c>
      <c r="G75" s="283">
        <v>0</v>
      </c>
      <c r="H75" s="281">
        <v>227.375</v>
      </c>
      <c r="I75" s="282">
        <v>180.25</v>
      </c>
      <c r="J75" s="282">
        <v>355.875</v>
      </c>
      <c r="K75" s="282">
        <v>1045.875</v>
      </c>
      <c r="L75" s="282">
        <v>2221.8393108605601</v>
      </c>
      <c r="M75" s="282">
        <v>2034.4013157894699</v>
      </c>
      <c r="N75" s="283">
        <v>1943.5</v>
      </c>
      <c r="O75" s="284">
        <v>356.625</v>
      </c>
      <c r="P75" s="285">
        <v>2.625</v>
      </c>
      <c r="Q75" s="285">
        <v>4.25</v>
      </c>
      <c r="R75" s="286">
        <v>1498</v>
      </c>
      <c r="S75" s="286">
        <v>80.75</v>
      </c>
      <c r="T75" s="286">
        <v>223.11382978723401</v>
      </c>
      <c r="U75" s="286">
        <v>1858.875</v>
      </c>
      <c r="V75" s="287">
        <v>574.75</v>
      </c>
      <c r="W75" s="287">
        <v>263.25</v>
      </c>
      <c r="X75" s="287">
        <v>290.625</v>
      </c>
      <c r="Y75" s="287">
        <v>239</v>
      </c>
      <c r="Z75" s="287">
        <v>0</v>
      </c>
      <c r="AA75" s="287">
        <v>18.25</v>
      </c>
      <c r="AB75" s="287">
        <v>6</v>
      </c>
      <c r="AC75" s="287">
        <v>356.375</v>
      </c>
      <c r="AD75" s="287">
        <v>110.625</v>
      </c>
      <c r="AE75" s="286">
        <v>2166.6267968627999</v>
      </c>
      <c r="AF75" s="287">
        <v>1064.25</v>
      </c>
      <c r="AG75" s="287">
        <v>40.5</v>
      </c>
      <c r="AH75" s="287">
        <v>546.375</v>
      </c>
      <c r="AI75" s="287">
        <v>28.625</v>
      </c>
      <c r="AJ75" s="287">
        <v>187.125</v>
      </c>
      <c r="AK75" s="287">
        <v>68.875</v>
      </c>
      <c r="AL75" s="287">
        <v>230.876796862796</v>
      </c>
      <c r="AM75" s="286">
        <v>28.125</v>
      </c>
      <c r="AN75" s="286">
        <v>72.375</v>
      </c>
      <c r="AO75" s="287">
        <v>52.625</v>
      </c>
      <c r="AP75" s="287">
        <v>8.125</v>
      </c>
      <c r="AQ75" s="287">
        <v>9.875</v>
      </c>
      <c r="AR75" s="287">
        <v>1.75</v>
      </c>
      <c r="AS75" s="286">
        <v>74.625</v>
      </c>
      <c r="AT75" s="286">
        <v>54.5</v>
      </c>
      <c r="AU75" s="286">
        <v>13.375</v>
      </c>
      <c r="AV75" s="287">
        <v>1.625</v>
      </c>
      <c r="AW75" s="287">
        <v>11.75</v>
      </c>
      <c r="AX75" s="286">
        <v>11.125</v>
      </c>
      <c r="AY75" s="286">
        <v>143</v>
      </c>
      <c r="AZ75" s="286">
        <v>8.375</v>
      </c>
      <c r="BA75" s="286">
        <v>0</v>
      </c>
      <c r="BB75" s="286">
        <v>0.125</v>
      </c>
      <c r="BC75" s="286">
        <v>758.625</v>
      </c>
      <c r="BD75" s="286">
        <v>1</v>
      </c>
      <c r="BE75" s="286">
        <v>50.75</v>
      </c>
      <c r="BF75" s="288" t="e">
        <v>#DIV/0!</v>
      </c>
      <c r="BG75" s="289">
        <v>205.75</v>
      </c>
      <c r="BH75" s="290">
        <v>566.625</v>
      </c>
      <c r="BI75" s="291">
        <v>304.875</v>
      </c>
      <c r="BJ75" s="292">
        <v>7.625</v>
      </c>
      <c r="BK75" s="292">
        <v>237.5</v>
      </c>
      <c r="BL75" s="292">
        <v>0</v>
      </c>
      <c r="BM75" s="292">
        <v>0</v>
      </c>
      <c r="BN75" s="292">
        <v>0</v>
      </c>
      <c r="BO75" s="293">
        <v>16.625</v>
      </c>
      <c r="BP75" s="294">
        <v>260.375</v>
      </c>
      <c r="BQ75" s="295">
        <v>21.625</v>
      </c>
      <c r="BR75" s="296">
        <v>0</v>
      </c>
      <c r="BS75" s="297">
        <v>38.25</v>
      </c>
      <c r="BT75" s="296">
        <v>0</v>
      </c>
      <c r="BU75" s="296">
        <v>200.5</v>
      </c>
      <c r="BV75" s="298">
        <v>20.5</v>
      </c>
      <c r="BW75" s="298">
        <v>0</v>
      </c>
      <c r="BX75" s="298">
        <v>0</v>
      </c>
      <c r="BY75" s="298">
        <v>0</v>
      </c>
      <c r="BZ75" s="298">
        <v>0</v>
      </c>
      <c r="CA75" s="299">
        <v>99.75</v>
      </c>
      <c r="CB75" s="300">
        <v>382.75</v>
      </c>
      <c r="CC75" s="301">
        <v>49363.535156235099</v>
      </c>
    </row>
    <row r="76" spans="1:81" ht="15.75" thickBot="1" x14ac:dyDescent="0.3">
      <c r="A76" s="302">
        <v>71</v>
      </c>
      <c r="B76" s="279" t="s">
        <v>498</v>
      </c>
      <c r="C76" s="179" t="s">
        <v>116</v>
      </c>
      <c r="D76" s="280">
        <v>13387.375606510799</v>
      </c>
      <c r="E76" s="281">
        <v>12886.6312637263</v>
      </c>
      <c r="F76" s="282">
        <v>180.001440045305</v>
      </c>
      <c r="G76" s="283">
        <v>320.74290273919399</v>
      </c>
      <c r="H76" s="281">
        <v>920.75</v>
      </c>
      <c r="I76" s="282">
        <v>725.5</v>
      </c>
      <c r="J76" s="282">
        <v>779.24620590648101</v>
      </c>
      <c r="K76" s="282">
        <v>1501.6775223499401</v>
      </c>
      <c r="L76" s="282">
        <v>3371.0895631994499</v>
      </c>
      <c r="M76" s="282">
        <v>2885.91824490515</v>
      </c>
      <c r="N76" s="283">
        <v>3203.1940701498002</v>
      </c>
      <c r="O76" s="284">
        <v>872.25</v>
      </c>
      <c r="P76" s="285">
        <v>4.375</v>
      </c>
      <c r="Q76" s="285">
        <v>49.875</v>
      </c>
      <c r="R76" s="286">
        <v>1246.125</v>
      </c>
      <c r="S76" s="286">
        <v>475.25</v>
      </c>
      <c r="T76" s="286">
        <v>752.59672042413399</v>
      </c>
      <c r="U76" s="286">
        <v>3177.25</v>
      </c>
      <c r="V76" s="287">
        <v>432.25</v>
      </c>
      <c r="W76" s="287">
        <v>347.875</v>
      </c>
      <c r="X76" s="287">
        <v>501.375</v>
      </c>
      <c r="Y76" s="287">
        <v>619.625</v>
      </c>
      <c r="Z76" s="287">
        <v>11.125</v>
      </c>
      <c r="AA76" s="287">
        <v>191.75</v>
      </c>
      <c r="AB76" s="287">
        <v>145.125</v>
      </c>
      <c r="AC76" s="287">
        <v>743.875</v>
      </c>
      <c r="AD76" s="287">
        <v>184.25</v>
      </c>
      <c r="AE76" s="286">
        <v>4289.2788860866804</v>
      </c>
      <c r="AF76" s="287">
        <v>1881.625</v>
      </c>
      <c r="AG76" s="287">
        <v>110.5</v>
      </c>
      <c r="AH76" s="287">
        <v>863.375</v>
      </c>
      <c r="AI76" s="287">
        <v>73.75</v>
      </c>
      <c r="AJ76" s="287">
        <v>165.125</v>
      </c>
      <c r="AK76" s="287">
        <v>20.5</v>
      </c>
      <c r="AL76" s="287">
        <v>1174.4038860866799</v>
      </c>
      <c r="AM76" s="286">
        <v>142.125</v>
      </c>
      <c r="AN76" s="286">
        <v>330</v>
      </c>
      <c r="AO76" s="287">
        <v>214.75</v>
      </c>
      <c r="AP76" s="287">
        <v>0.375</v>
      </c>
      <c r="AQ76" s="287">
        <v>87.25</v>
      </c>
      <c r="AR76" s="287">
        <v>27.625</v>
      </c>
      <c r="AS76" s="286">
        <v>91.5</v>
      </c>
      <c r="AT76" s="286">
        <v>158.25</v>
      </c>
      <c r="AU76" s="286">
        <v>61.75</v>
      </c>
      <c r="AV76" s="287">
        <v>9</v>
      </c>
      <c r="AW76" s="287">
        <v>52.75</v>
      </c>
      <c r="AX76" s="286">
        <v>20.5</v>
      </c>
      <c r="AY76" s="286">
        <v>186</v>
      </c>
      <c r="AZ76" s="286">
        <v>95.125</v>
      </c>
      <c r="BA76" s="286">
        <v>3</v>
      </c>
      <c r="BB76" s="286">
        <v>0</v>
      </c>
      <c r="BC76" s="286">
        <v>929.25</v>
      </c>
      <c r="BD76" s="286">
        <v>18.75</v>
      </c>
      <c r="BE76" s="286">
        <v>106.125</v>
      </c>
      <c r="BF76" s="288" t="e">
        <v>#DIV/0!</v>
      </c>
      <c r="BG76" s="289">
        <v>247.25</v>
      </c>
      <c r="BH76" s="290">
        <v>2407</v>
      </c>
      <c r="BI76" s="291">
        <v>838.5</v>
      </c>
      <c r="BJ76" s="292">
        <v>172.875</v>
      </c>
      <c r="BK76" s="292">
        <v>1218</v>
      </c>
      <c r="BL76" s="292">
        <v>0.375</v>
      </c>
      <c r="BM76" s="292">
        <v>13.125</v>
      </c>
      <c r="BN76" s="292">
        <v>0</v>
      </c>
      <c r="BO76" s="293">
        <v>164.125</v>
      </c>
      <c r="BP76" s="294">
        <v>1612.25</v>
      </c>
      <c r="BQ76" s="295">
        <v>64.75</v>
      </c>
      <c r="BR76" s="296">
        <v>207</v>
      </c>
      <c r="BS76" s="297">
        <v>176</v>
      </c>
      <c r="BT76" s="296">
        <v>0</v>
      </c>
      <c r="BU76" s="296">
        <v>1164.5</v>
      </c>
      <c r="BV76" s="298">
        <v>0</v>
      </c>
      <c r="BW76" s="298">
        <v>226.875</v>
      </c>
      <c r="BX76" s="298">
        <v>178.875</v>
      </c>
      <c r="BY76" s="298">
        <v>32.625</v>
      </c>
      <c r="BZ76" s="298">
        <v>0</v>
      </c>
      <c r="CA76" s="299">
        <v>321.375</v>
      </c>
      <c r="CB76" s="300">
        <v>179.625</v>
      </c>
      <c r="CC76" s="301">
        <v>142927.809322096</v>
      </c>
    </row>
    <row r="77" spans="1:81" ht="15.75" thickBot="1" x14ac:dyDescent="0.3">
      <c r="A77" s="302">
        <v>72</v>
      </c>
      <c r="B77" s="279" t="s">
        <v>500</v>
      </c>
      <c r="C77" s="179" t="s">
        <v>126</v>
      </c>
      <c r="D77" s="280">
        <v>14455.495773037999</v>
      </c>
      <c r="E77" s="281">
        <v>13978.561072308699</v>
      </c>
      <c r="F77" s="282">
        <v>70.934700729309199</v>
      </c>
      <c r="G77" s="283">
        <v>406</v>
      </c>
      <c r="H77" s="281">
        <v>803.625</v>
      </c>
      <c r="I77" s="282">
        <v>800.5</v>
      </c>
      <c r="J77" s="282">
        <v>762.25</v>
      </c>
      <c r="K77" s="282">
        <v>1579.504059909</v>
      </c>
      <c r="L77" s="282">
        <v>4638.5321596513404</v>
      </c>
      <c r="M77" s="282">
        <v>2343.9980383236398</v>
      </c>
      <c r="N77" s="283">
        <v>3527.0865151540602</v>
      </c>
      <c r="O77" s="284">
        <v>1607.75</v>
      </c>
      <c r="P77" s="285">
        <v>18.375</v>
      </c>
      <c r="Q77" s="285">
        <v>59.125</v>
      </c>
      <c r="R77" s="286">
        <v>1323.75</v>
      </c>
      <c r="S77" s="286">
        <v>729</v>
      </c>
      <c r="T77" s="286">
        <v>289.87094077028701</v>
      </c>
      <c r="U77" s="286">
        <v>2590.625</v>
      </c>
      <c r="V77" s="287">
        <v>522.5</v>
      </c>
      <c r="W77" s="287">
        <v>410.125</v>
      </c>
      <c r="X77" s="287">
        <v>358.5</v>
      </c>
      <c r="Y77" s="287">
        <v>450.25</v>
      </c>
      <c r="Z77" s="287">
        <v>19.25</v>
      </c>
      <c r="AA77" s="287">
        <v>168.25</v>
      </c>
      <c r="AB77" s="287">
        <v>88.875</v>
      </c>
      <c r="AC77" s="287">
        <v>387.25</v>
      </c>
      <c r="AD77" s="287">
        <v>185.625</v>
      </c>
      <c r="AE77" s="286">
        <v>4981.1248322677502</v>
      </c>
      <c r="AF77" s="287">
        <v>1002.625</v>
      </c>
      <c r="AG77" s="287">
        <v>221.625</v>
      </c>
      <c r="AH77" s="287">
        <v>1239.125</v>
      </c>
      <c r="AI77" s="287">
        <v>71.875</v>
      </c>
      <c r="AJ77" s="287">
        <v>289.5</v>
      </c>
      <c r="AK77" s="287">
        <v>122.625</v>
      </c>
      <c r="AL77" s="287">
        <v>2033.74983226775</v>
      </c>
      <c r="AM77" s="286">
        <v>33.75</v>
      </c>
      <c r="AN77" s="286">
        <v>378.75</v>
      </c>
      <c r="AO77" s="287">
        <v>238.375</v>
      </c>
      <c r="AP77" s="287">
        <v>3</v>
      </c>
      <c r="AQ77" s="287">
        <v>102.25</v>
      </c>
      <c r="AR77" s="287">
        <v>35.125</v>
      </c>
      <c r="AS77" s="286">
        <v>110.125</v>
      </c>
      <c r="AT77" s="286">
        <v>93.75</v>
      </c>
      <c r="AU77" s="286">
        <v>28.125</v>
      </c>
      <c r="AV77" s="287">
        <v>0</v>
      </c>
      <c r="AW77" s="287">
        <v>28.125</v>
      </c>
      <c r="AX77" s="286">
        <v>8</v>
      </c>
      <c r="AY77" s="286">
        <v>17.375</v>
      </c>
      <c r="AZ77" s="286">
        <v>57.5</v>
      </c>
      <c r="BA77" s="286">
        <v>0</v>
      </c>
      <c r="BB77" s="286">
        <v>1.875</v>
      </c>
      <c r="BC77" s="286">
        <v>1089.375</v>
      </c>
      <c r="BD77" s="286">
        <v>42.75</v>
      </c>
      <c r="BE77" s="286">
        <v>45.25</v>
      </c>
      <c r="BF77" s="288" t="e">
        <v>#DIV/0!</v>
      </c>
      <c r="BG77" s="289">
        <v>369.75</v>
      </c>
      <c r="BH77" s="290">
        <v>2815.125</v>
      </c>
      <c r="BI77" s="291">
        <v>469.5</v>
      </c>
      <c r="BJ77" s="292">
        <v>300.875</v>
      </c>
      <c r="BK77" s="292">
        <v>1520.125</v>
      </c>
      <c r="BL77" s="292">
        <v>0</v>
      </c>
      <c r="BM77" s="292">
        <v>59</v>
      </c>
      <c r="BN77" s="292">
        <v>373.25</v>
      </c>
      <c r="BO77" s="293">
        <v>92.375</v>
      </c>
      <c r="BP77" s="294">
        <v>1242.25</v>
      </c>
      <c r="BQ77" s="295">
        <v>250.125</v>
      </c>
      <c r="BR77" s="296">
        <v>199</v>
      </c>
      <c r="BS77" s="297">
        <v>377.5</v>
      </c>
      <c r="BT77" s="296">
        <v>0</v>
      </c>
      <c r="BU77" s="296">
        <v>415.625</v>
      </c>
      <c r="BV77" s="298">
        <v>0</v>
      </c>
      <c r="BW77" s="298">
        <v>0</v>
      </c>
      <c r="BX77" s="298">
        <v>0</v>
      </c>
      <c r="BY77" s="298">
        <v>0</v>
      </c>
      <c r="BZ77" s="298">
        <v>0</v>
      </c>
      <c r="CA77" s="299">
        <v>275.375</v>
      </c>
      <c r="CB77" s="300">
        <v>1089.875</v>
      </c>
      <c r="CC77" s="301">
        <v>149836.761197835</v>
      </c>
    </row>
    <row r="78" spans="1:81" ht="15.75" thickBot="1" x14ac:dyDescent="0.3">
      <c r="A78" s="302">
        <v>73</v>
      </c>
      <c r="B78" s="279" t="s">
        <v>643</v>
      </c>
      <c r="C78" s="179" t="s">
        <v>55</v>
      </c>
      <c r="D78" s="280">
        <v>11487.8679049116</v>
      </c>
      <c r="E78" s="281">
        <v>11487.8679049116</v>
      </c>
      <c r="F78" s="282">
        <v>0</v>
      </c>
      <c r="G78" s="283">
        <v>0</v>
      </c>
      <c r="H78" s="281">
        <v>776.75</v>
      </c>
      <c r="I78" s="282">
        <v>817.625</v>
      </c>
      <c r="J78" s="282">
        <v>1158.79630467572</v>
      </c>
      <c r="K78" s="282">
        <v>1904.0601189967899</v>
      </c>
      <c r="L78" s="282">
        <v>3329.9529915346202</v>
      </c>
      <c r="M78" s="282">
        <v>1916.17766847504</v>
      </c>
      <c r="N78" s="283">
        <v>1584.50582122943</v>
      </c>
      <c r="O78" s="284">
        <v>1006.375</v>
      </c>
      <c r="P78" s="285">
        <v>52.5</v>
      </c>
      <c r="Q78" s="285">
        <v>56.875</v>
      </c>
      <c r="R78" s="286">
        <v>366.75</v>
      </c>
      <c r="S78" s="286">
        <v>805.125</v>
      </c>
      <c r="T78" s="286">
        <v>676.47407717480996</v>
      </c>
      <c r="U78" s="286">
        <v>2042.375</v>
      </c>
      <c r="V78" s="287">
        <v>284</v>
      </c>
      <c r="W78" s="287">
        <v>399.125</v>
      </c>
      <c r="X78" s="287">
        <v>345.25</v>
      </c>
      <c r="Y78" s="287">
        <v>557.125</v>
      </c>
      <c r="Z78" s="287">
        <v>0</v>
      </c>
      <c r="AA78" s="287">
        <v>16</v>
      </c>
      <c r="AB78" s="287">
        <v>19.375</v>
      </c>
      <c r="AC78" s="287">
        <v>316.25</v>
      </c>
      <c r="AD78" s="287">
        <v>105.25</v>
      </c>
      <c r="AE78" s="286">
        <v>3065.3938277367902</v>
      </c>
      <c r="AF78" s="287">
        <v>575.17366734143002</v>
      </c>
      <c r="AG78" s="287">
        <v>61.875</v>
      </c>
      <c r="AH78" s="287">
        <v>1022</v>
      </c>
      <c r="AI78" s="287">
        <v>194.125</v>
      </c>
      <c r="AJ78" s="287">
        <v>191.25</v>
      </c>
      <c r="AK78" s="287">
        <v>0</v>
      </c>
      <c r="AL78" s="287">
        <v>1020.970160395363</v>
      </c>
      <c r="AM78" s="286">
        <v>113.5</v>
      </c>
      <c r="AN78" s="286">
        <v>369.875</v>
      </c>
      <c r="AO78" s="287">
        <v>304.125</v>
      </c>
      <c r="AP78" s="287">
        <v>2.875</v>
      </c>
      <c r="AQ78" s="287">
        <v>23.5</v>
      </c>
      <c r="AR78" s="287">
        <v>39.375</v>
      </c>
      <c r="AS78" s="286">
        <v>629.75</v>
      </c>
      <c r="AT78" s="286">
        <v>31.25</v>
      </c>
      <c r="AU78" s="286">
        <v>333.25</v>
      </c>
      <c r="AV78" s="287">
        <v>52.5</v>
      </c>
      <c r="AW78" s="287">
        <v>280.75</v>
      </c>
      <c r="AX78" s="286">
        <v>68.875</v>
      </c>
      <c r="AY78" s="286">
        <v>58.75</v>
      </c>
      <c r="AZ78" s="286">
        <v>110.625</v>
      </c>
      <c r="BA78" s="286">
        <v>4.5</v>
      </c>
      <c r="BB78" s="286">
        <v>3</v>
      </c>
      <c r="BC78" s="286">
        <v>1228.125</v>
      </c>
      <c r="BD78" s="286">
        <v>5.5</v>
      </c>
      <c r="BE78" s="286">
        <v>54</v>
      </c>
      <c r="BF78" s="288" t="e">
        <v>#DIV/0!</v>
      </c>
      <c r="BG78" s="289">
        <v>75</v>
      </c>
      <c r="BH78" s="290">
        <v>2854.3672077922101</v>
      </c>
      <c r="BI78" s="291">
        <v>628</v>
      </c>
      <c r="BJ78" s="292">
        <v>195.24220779220801</v>
      </c>
      <c r="BK78" s="292">
        <v>1454.75</v>
      </c>
      <c r="BL78" s="292">
        <v>44.375</v>
      </c>
      <c r="BM78" s="292">
        <v>5.375</v>
      </c>
      <c r="BN78" s="292">
        <v>20.5</v>
      </c>
      <c r="BO78" s="293">
        <v>506.125</v>
      </c>
      <c r="BP78" s="294">
        <v>655.875</v>
      </c>
      <c r="BQ78" s="295">
        <v>59.375</v>
      </c>
      <c r="BR78" s="296">
        <v>126.25</v>
      </c>
      <c r="BS78" s="297">
        <v>113.75</v>
      </c>
      <c r="BT78" s="296">
        <v>0</v>
      </c>
      <c r="BU78" s="296">
        <v>356.5</v>
      </c>
      <c r="BV78" s="298">
        <v>0</v>
      </c>
      <c r="BW78" s="298">
        <v>0</v>
      </c>
      <c r="BX78" s="298">
        <v>0</v>
      </c>
      <c r="BY78" s="298">
        <v>0</v>
      </c>
      <c r="BZ78" s="298">
        <v>0</v>
      </c>
      <c r="CA78" s="299">
        <v>285.5</v>
      </c>
      <c r="CB78" s="300">
        <v>491.42940251572298</v>
      </c>
      <c r="CC78" s="301">
        <v>129928.12240451601</v>
      </c>
    </row>
    <row r="79" spans="1:81" ht="15.75" thickBot="1" x14ac:dyDescent="0.3">
      <c r="A79" s="302">
        <v>74</v>
      </c>
      <c r="B79" s="279" t="s">
        <v>504</v>
      </c>
      <c r="C79" s="179" t="s">
        <v>55</v>
      </c>
      <c r="D79" s="280">
        <v>18026.7341155924</v>
      </c>
      <c r="E79" s="281">
        <v>17972.1091155924</v>
      </c>
      <c r="F79" s="282">
        <v>0</v>
      </c>
      <c r="G79" s="283">
        <v>54.625</v>
      </c>
      <c r="H79" s="281">
        <v>1067.125</v>
      </c>
      <c r="I79" s="282">
        <v>1059</v>
      </c>
      <c r="J79" s="282">
        <v>1331.75</v>
      </c>
      <c r="K79" s="282">
        <v>3245.2339657058801</v>
      </c>
      <c r="L79" s="282">
        <v>5418.0638088791702</v>
      </c>
      <c r="M79" s="282">
        <v>3565.8113410073602</v>
      </c>
      <c r="N79" s="283">
        <v>2339.75</v>
      </c>
      <c r="O79" s="284">
        <v>2528.625</v>
      </c>
      <c r="P79" s="285">
        <v>62.125</v>
      </c>
      <c r="Q79" s="285">
        <v>299.625</v>
      </c>
      <c r="R79" s="286">
        <v>618.125</v>
      </c>
      <c r="S79" s="286">
        <v>1021.875</v>
      </c>
      <c r="T79" s="286">
        <v>305.15020216182398</v>
      </c>
      <c r="U79" s="286">
        <v>3122.375</v>
      </c>
      <c r="V79" s="287">
        <v>257.875</v>
      </c>
      <c r="W79" s="287">
        <v>838</v>
      </c>
      <c r="X79" s="287">
        <v>213.25</v>
      </c>
      <c r="Y79" s="287">
        <v>753.125</v>
      </c>
      <c r="Z79" s="287">
        <v>60.5</v>
      </c>
      <c r="AA79" s="287">
        <v>313.375</v>
      </c>
      <c r="AB79" s="287">
        <v>151</v>
      </c>
      <c r="AC79" s="287">
        <v>223.625</v>
      </c>
      <c r="AD79" s="287">
        <v>311.625</v>
      </c>
      <c r="AE79" s="286">
        <v>5206.9589134305897</v>
      </c>
      <c r="AF79" s="287">
        <v>1964.875</v>
      </c>
      <c r="AG79" s="287">
        <v>80.25</v>
      </c>
      <c r="AH79" s="287">
        <v>1546.5</v>
      </c>
      <c r="AI79" s="287">
        <v>577.375</v>
      </c>
      <c r="AJ79" s="287">
        <v>240</v>
      </c>
      <c r="AK79" s="287">
        <v>130.375</v>
      </c>
      <c r="AL79" s="287">
        <v>667.58391343058599</v>
      </c>
      <c r="AM79" s="286">
        <v>262.875</v>
      </c>
      <c r="AN79" s="286">
        <v>535.375</v>
      </c>
      <c r="AO79" s="287">
        <v>242</v>
      </c>
      <c r="AP79" s="287">
        <v>18.75</v>
      </c>
      <c r="AQ79" s="287">
        <v>242.125</v>
      </c>
      <c r="AR79" s="287">
        <v>32.5</v>
      </c>
      <c r="AS79" s="286">
        <v>888</v>
      </c>
      <c r="AT79" s="286">
        <v>116.375</v>
      </c>
      <c r="AU79" s="286">
        <v>292.125</v>
      </c>
      <c r="AV79" s="287">
        <v>26.125</v>
      </c>
      <c r="AW79" s="287">
        <v>266</v>
      </c>
      <c r="AX79" s="286">
        <v>47.875</v>
      </c>
      <c r="AY79" s="286">
        <v>23.125</v>
      </c>
      <c r="AZ79" s="286">
        <v>148.375</v>
      </c>
      <c r="BA79" s="286">
        <v>2.875</v>
      </c>
      <c r="BB79" s="286">
        <v>1</v>
      </c>
      <c r="BC79" s="286">
        <v>1892.625</v>
      </c>
      <c r="BD79" s="286">
        <v>28.875</v>
      </c>
      <c r="BE79" s="286">
        <v>53.375</v>
      </c>
      <c r="BF79" s="288" t="e">
        <v>#DIV/0!</v>
      </c>
      <c r="BG79" s="289">
        <v>246.5</v>
      </c>
      <c r="BH79" s="290">
        <v>3582.625</v>
      </c>
      <c r="BI79" s="291">
        <v>248.5</v>
      </c>
      <c r="BJ79" s="292">
        <v>160.375</v>
      </c>
      <c r="BK79" s="292">
        <v>2583</v>
      </c>
      <c r="BL79" s="292">
        <v>9.625</v>
      </c>
      <c r="BM79" s="292">
        <v>68.75</v>
      </c>
      <c r="BN79" s="292">
        <v>58.375</v>
      </c>
      <c r="BO79" s="293">
        <v>454</v>
      </c>
      <c r="BP79" s="294">
        <v>1168.375</v>
      </c>
      <c r="BQ79" s="295">
        <v>98.625</v>
      </c>
      <c r="BR79" s="296">
        <v>107.75</v>
      </c>
      <c r="BS79" s="297">
        <v>96.75</v>
      </c>
      <c r="BT79" s="296">
        <v>0</v>
      </c>
      <c r="BU79" s="296">
        <v>865.25</v>
      </c>
      <c r="BV79" s="298">
        <v>143.125</v>
      </c>
      <c r="BW79" s="298">
        <v>0</v>
      </c>
      <c r="BX79" s="298">
        <v>0</v>
      </c>
      <c r="BY79" s="298">
        <v>0</v>
      </c>
      <c r="BZ79" s="298">
        <v>0</v>
      </c>
      <c r="CA79" s="299">
        <v>374.5</v>
      </c>
      <c r="CB79" s="300">
        <v>1070.625</v>
      </c>
      <c r="CC79" s="301">
        <v>206978.77610959599</v>
      </c>
    </row>
    <row r="80" spans="1:81" ht="15.75" thickBot="1" x14ac:dyDescent="0.3">
      <c r="A80" s="302">
        <v>75</v>
      </c>
      <c r="B80" s="279" t="s">
        <v>505</v>
      </c>
      <c r="C80" s="179" t="s">
        <v>122</v>
      </c>
      <c r="D80" s="280">
        <v>112964.60265617901</v>
      </c>
      <c r="E80" s="281">
        <v>112794.47765617901</v>
      </c>
      <c r="F80" s="282">
        <v>44.25</v>
      </c>
      <c r="G80" s="283">
        <v>125.875</v>
      </c>
      <c r="H80" s="281">
        <v>7618.125</v>
      </c>
      <c r="I80" s="282">
        <v>8679.6070640645503</v>
      </c>
      <c r="J80" s="282">
        <v>8243.7309631544904</v>
      </c>
      <c r="K80" s="282">
        <v>13360.3822730375</v>
      </c>
      <c r="L80" s="282">
        <v>22776.807351090501</v>
      </c>
      <c r="M80" s="282">
        <v>16232.929583741899</v>
      </c>
      <c r="N80" s="283">
        <v>36053.020421089699</v>
      </c>
      <c r="O80" s="284">
        <v>16232.077895021601</v>
      </c>
      <c r="P80" s="285">
        <v>236.5</v>
      </c>
      <c r="Q80" s="285">
        <v>859.82789502164496</v>
      </c>
      <c r="R80" s="286">
        <v>9642.25</v>
      </c>
      <c r="S80" s="286">
        <v>4678.125</v>
      </c>
      <c r="T80" s="286">
        <v>1033.5938894921001</v>
      </c>
      <c r="U80" s="286">
        <v>7973.5</v>
      </c>
      <c r="V80" s="287">
        <v>939.5</v>
      </c>
      <c r="W80" s="287">
        <v>534.125</v>
      </c>
      <c r="X80" s="287">
        <v>653</v>
      </c>
      <c r="Y80" s="287">
        <v>879.875</v>
      </c>
      <c r="Z80" s="287">
        <v>214.375</v>
      </c>
      <c r="AA80" s="287">
        <v>321.875</v>
      </c>
      <c r="AB80" s="287">
        <v>132</v>
      </c>
      <c r="AC80" s="287">
        <v>1634.875</v>
      </c>
      <c r="AD80" s="287">
        <v>2663.875</v>
      </c>
      <c r="AE80" s="286">
        <v>22550.567282085201</v>
      </c>
      <c r="AF80" s="287">
        <v>2545</v>
      </c>
      <c r="AG80" s="287">
        <v>409</v>
      </c>
      <c r="AH80" s="287">
        <v>3223</v>
      </c>
      <c r="AI80" s="287">
        <v>3312.875</v>
      </c>
      <c r="AJ80" s="287">
        <v>988.125</v>
      </c>
      <c r="AK80" s="287">
        <v>1475</v>
      </c>
      <c r="AL80" s="287">
        <v>10597.5672820852</v>
      </c>
      <c r="AM80" s="286">
        <v>1274.375</v>
      </c>
      <c r="AN80" s="286">
        <v>6315.7802562463403</v>
      </c>
      <c r="AO80" s="287">
        <v>4025.375</v>
      </c>
      <c r="AP80" s="287">
        <v>182.625</v>
      </c>
      <c r="AQ80" s="287">
        <v>1263.625</v>
      </c>
      <c r="AR80" s="287">
        <v>844.15525624633995</v>
      </c>
      <c r="AS80" s="286">
        <v>1099.75</v>
      </c>
      <c r="AT80" s="286">
        <v>944.875</v>
      </c>
      <c r="AU80" s="286">
        <v>380.375</v>
      </c>
      <c r="AV80" s="287">
        <v>185.75</v>
      </c>
      <c r="AW80" s="287">
        <v>194.625</v>
      </c>
      <c r="AX80" s="286">
        <v>3048.125</v>
      </c>
      <c r="AY80" s="286">
        <v>1816.5</v>
      </c>
      <c r="AZ80" s="286">
        <v>1381.125</v>
      </c>
      <c r="BA80" s="286">
        <v>112</v>
      </c>
      <c r="BB80" s="286">
        <v>232</v>
      </c>
      <c r="BC80" s="286">
        <v>24921.083333333299</v>
      </c>
      <c r="BD80" s="286">
        <v>1439.75</v>
      </c>
      <c r="BE80" s="286">
        <v>6.25</v>
      </c>
      <c r="BF80" s="288" t="e">
        <v>#DIV/0!</v>
      </c>
      <c r="BG80" s="289">
        <v>12.75</v>
      </c>
      <c r="BH80" s="290">
        <v>10518.1566310541</v>
      </c>
      <c r="BI80" s="291">
        <v>292</v>
      </c>
      <c r="BJ80" s="292">
        <v>1802.5</v>
      </c>
      <c r="BK80" s="292">
        <v>6397.25</v>
      </c>
      <c r="BL80" s="292">
        <v>8.125</v>
      </c>
      <c r="BM80" s="292">
        <v>4.25</v>
      </c>
      <c r="BN80" s="292">
        <v>106.5</v>
      </c>
      <c r="BO80" s="293">
        <v>1907.53163105413</v>
      </c>
      <c r="BP80" s="294">
        <v>13760.5107488128</v>
      </c>
      <c r="BQ80" s="295">
        <v>3548.75</v>
      </c>
      <c r="BR80" s="296">
        <v>0</v>
      </c>
      <c r="BS80" s="297">
        <v>0</v>
      </c>
      <c r="BT80" s="296">
        <v>59.625</v>
      </c>
      <c r="BU80" s="296">
        <v>10152.1357488128</v>
      </c>
      <c r="BV80" s="298">
        <v>448.375</v>
      </c>
      <c r="BW80" s="298">
        <v>0</v>
      </c>
      <c r="BX80" s="298">
        <v>0</v>
      </c>
      <c r="BY80" s="298">
        <v>68.625</v>
      </c>
      <c r="BZ80" s="298">
        <v>0</v>
      </c>
      <c r="CA80" s="299">
        <v>6672.625</v>
      </c>
      <c r="CB80" s="300">
        <v>19246.506888611199</v>
      </c>
      <c r="CC80" s="301">
        <v>1388898.6890352799</v>
      </c>
    </row>
    <row r="81" spans="1:81" ht="15.75" thickBot="1" x14ac:dyDescent="0.3">
      <c r="A81" s="302">
        <v>76</v>
      </c>
      <c r="B81" s="279" t="s">
        <v>506</v>
      </c>
      <c r="C81" s="179" t="s">
        <v>123</v>
      </c>
      <c r="D81" s="280">
        <v>31800.158131393098</v>
      </c>
      <c r="E81" s="281">
        <v>31067.212013725599</v>
      </c>
      <c r="F81" s="282">
        <v>445.933333333333</v>
      </c>
      <c r="G81" s="283">
        <v>287.01278433410801</v>
      </c>
      <c r="H81" s="281">
        <v>1719.1125</v>
      </c>
      <c r="I81" s="282">
        <v>1646.5</v>
      </c>
      <c r="J81" s="282">
        <v>2062</v>
      </c>
      <c r="K81" s="282">
        <v>3762.4946007388498</v>
      </c>
      <c r="L81" s="282">
        <v>6881.1387194013196</v>
      </c>
      <c r="M81" s="282">
        <v>7082.8868299347696</v>
      </c>
      <c r="N81" s="283">
        <v>8646.0254813181291</v>
      </c>
      <c r="O81" s="284">
        <v>4406.375</v>
      </c>
      <c r="P81" s="285">
        <v>65.5</v>
      </c>
      <c r="Q81" s="285">
        <v>215.125</v>
      </c>
      <c r="R81" s="286">
        <v>1419.75</v>
      </c>
      <c r="S81" s="286">
        <v>1992.625</v>
      </c>
      <c r="T81" s="286">
        <v>1193.8376138451899</v>
      </c>
      <c r="U81" s="286">
        <v>6341.375</v>
      </c>
      <c r="V81" s="287">
        <v>1349</v>
      </c>
      <c r="W81" s="287">
        <v>1372.5</v>
      </c>
      <c r="X81" s="287">
        <v>1107.625</v>
      </c>
      <c r="Y81" s="287">
        <v>778.375</v>
      </c>
      <c r="Z81" s="287">
        <v>82</v>
      </c>
      <c r="AA81" s="287">
        <v>200.125</v>
      </c>
      <c r="AB81" s="287">
        <v>18.5</v>
      </c>
      <c r="AC81" s="287">
        <v>193.375</v>
      </c>
      <c r="AD81" s="287">
        <v>1239.875</v>
      </c>
      <c r="AE81" s="286">
        <v>10200.9533300479</v>
      </c>
      <c r="AF81" s="287">
        <v>3059.125</v>
      </c>
      <c r="AG81" s="287">
        <v>127.875</v>
      </c>
      <c r="AH81" s="287">
        <v>2336.375</v>
      </c>
      <c r="AI81" s="287">
        <v>686</v>
      </c>
      <c r="AJ81" s="287">
        <v>324.375</v>
      </c>
      <c r="AK81" s="287">
        <v>289.875</v>
      </c>
      <c r="AL81" s="287">
        <v>3377.3283300478602</v>
      </c>
      <c r="AM81" s="286">
        <v>395.625</v>
      </c>
      <c r="AN81" s="286">
        <v>921.875</v>
      </c>
      <c r="AO81" s="287">
        <v>532.5</v>
      </c>
      <c r="AP81" s="287">
        <v>11.875</v>
      </c>
      <c r="AQ81" s="287">
        <v>307.125</v>
      </c>
      <c r="AR81" s="287">
        <v>70.375</v>
      </c>
      <c r="AS81" s="286">
        <v>138.75</v>
      </c>
      <c r="AT81" s="286">
        <v>45.625</v>
      </c>
      <c r="AU81" s="286">
        <v>101.5</v>
      </c>
      <c r="AV81" s="287">
        <v>29.375</v>
      </c>
      <c r="AW81" s="287">
        <v>72.125</v>
      </c>
      <c r="AX81" s="286">
        <v>205.25</v>
      </c>
      <c r="AY81" s="286">
        <v>202</v>
      </c>
      <c r="AZ81" s="286">
        <v>120.625</v>
      </c>
      <c r="BA81" s="286">
        <v>1</v>
      </c>
      <c r="BB81" s="286">
        <v>1.125</v>
      </c>
      <c r="BC81" s="286">
        <v>2968.6171875</v>
      </c>
      <c r="BD81" s="286">
        <v>63.125</v>
      </c>
      <c r="BE81" s="286">
        <v>22.25</v>
      </c>
      <c r="BF81" s="288" t="e">
        <v>#DIV/0!</v>
      </c>
      <c r="BG81" s="289">
        <v>469.5</v>
      </c>
      <c r="BH81" s="290">
        <v>4956.25</v>
      </c>
      <c r="BI81" s="291">
        <v>1081.75</v>
      </c>
      <c r="BJ81" s="292">
        <v>541.875</v>
      </c>
      <c r="BK81" s="292">
        <v>2648.375</v>
      </c>
      <c r="BL81" s="292">
        <v>467</v>
      </c>
      <c r="BM81" s="292">
        <v>72.375</v>
      </c>
      <c r="BN81" s="292">
        <v>0</v>
      </c>
      <c r="BO81" s="293">
        <v>144.875</v>
      </c>
      <c r="BP81" s="294">
        <v>4196.75</v>
      </c>
      <c r="BQ81" s="295">
        <v>2582.875</v>
      </c>
      <c r="BR81" s="296">
        <v>200.75</v>
      </c>
      <c r="BS81" s="297">
        <v>195.5</v>
      </c>
      <c r="BT81" s="296">
        <v>6.875</v>
      </c>
      <c r="BU81" s="296">
        <v>1210.75</v>
      </c>
      <c r="BV81" s="298">
        <v>28.375</v>
      </c>
      <c r="BW81" s="298">
        <v>0</v>
      </c>
      <c r="BX81" s="298">
        <v>0</v>
      </c>
      <c r="BY81" s="298">
        <v>231</v>
      </c>
      <c r="BZ81" s="298">
        <v>0</v>
      </c>
      <c r="CA81" s="299">
        <v>616.25</v>
      </c>
      <c r="CB81" s="300">
        <v>1687.5</v>
      </c>
      <c r="CC81" s="301">
        <v>343323.72954456502</v>
      </c>
    </row>
    <row r="82" spans="1:81" ht="15.75" thickBot="1" x14ac:dyDescent="0.3">
      <c r="A82" s="302">
        <v>77</v>
      </c>
      <c r="B82" s="279" t="s">
        <v>508</v>
      </c>
      <c r="C82" s="179" t="s">
        <v>122</v>
      </c>
      <c r="D82" s="280">
        <v>23110.4238795245</v>
      </c>
      <c r="E82" s="281">
        <v>23110.1738795245</v>
      </c>
      <c r="F82" s="282">
        <v>0.25</v>
      </c>
      <c r="G82" s="283">
        <v>0</v>
      </c>
      <c r="H82" s="281">
        <v>1457.5</v>
      </c>
      <c r="I82" s="282">
        <v>1497.375</v>
      </c>
      <c r="J82" s="282">
        <v>1242.75</v>
      </c>
      <c r="K82" s="282">
        <v>2851.99604743083</v>
      </c>
      <c r="L82" s="282">
        <v>6242.8891594205797</v>
      </c>
      <c r="M82" s="282">
        <v>5134.0991513079798</v>
      </c>
      <c r="N82" s="283">
        <v>4683.8145213651496</v>
      </c>
      <c r="O82" s="284">
        <v>2694.125</v>
      </c>
      <c r="P82" s="285">
        <v>42.875</v>
      </c>
      <c r="Q82" s="285">
        <v>230.25</v>
      </c>
      <c r="R82" s="286">
        <v>1161.125</v>
      </c>
      <c r="S82" s="286">
        <v>1968.75</v>
      </c>
      <c r="T82" s="286">
        <v>514.25</v>
      </c>
      <c r="U82" s="286">
        <v>6452.0645652173898</v>
      </c>
      <c r="V82" s="287">
        <v>1243</v>
      </c>
      <c r="W82" s="287">
        <v>474</v>
      </c>
      <c r="X82" s="287">
        <v>1402.625</v>
      </c>
      <c r="Y82" s="287">
        <v>1452</v>
      </c>
      <c r="Z82" s="287">
        <v>20.375</v>
      </c>
      <c r="AA82" s="287">
        <v>243.25</v>
      </c>
      <c r="AB82" s="287">
        <v>44.25</v>
      </c>
      <c r="AC82" s="287">
        <v>937.75</v>
      </c>
      <c r="AD82" s="287">
        <v>634.81456521739096</v>
      </c>
      <c r="AE82" s="286">
        <v>6666.1093143071403</v>
      </c>
      <c r="AF82" s="287">
        <v>1413.875</v>
      </c>
      <c r="AG82" s="287">
        <v>191</v>
      </c>
      <c r="AH82" s="287">
        <v>1715</v>
      </c>
      <c r="AI82" s="287">
        <v>226.875</v>
      </c>
      <c r="AJ82" s="287">
        <v>540.125</v>
      </c>
      <c r="AK82" s="287">
        <v>194.125</v>
      </c>
      <c r="AL82" s="287">
        <v>2385.1093143071398</v>
      </c>
      <c r="AM82" s="286">
        <v>213.375</v>
      </c>
      <c r="AN82" s="286">
        <v>665.125</v>
      </c>
      <c r="AO82" s="287">
        <v>471.625</v>
      </c>
      <c r="AP82" s="287">
        <v>5.75</v>
      </c>
      <c r="AQ82" s="287">
        <v>174.5</v>
      </c>
      <c r="AR82" s="287">
        <v>13.25</v>
      </c>
      <c r="AS82" s="286">
        <v>105.125</v>
      </c>
      <c r="AT82" s="286">
        <v>17.625</v>
      </c>
      <c r="AU82" s="286">
        <v>130</v>
      </c>
      <c r="AV82" s="287">
        <v>10.75</v>
      </c>
      <c r="AW82" s="287">
        <v>119.25</v>
      </c>
      <c r="AX82" s="286">
        <v>24.375</v>
      </c>
      <c r="AY82" s="286">
        <v>40.125</v>
      </c>
      <c r="AZ82" s="286">
        <v>154.625</v>
      </c>
      <c r="BA82" s="286">
        <v>0</v>
      </c>
      <c r="BB82" s="286">
        <v>3</v>
      </c>
      <c r="BC82" s="286">
        <v>1818.875</v>
      </c>
      <c r="BD82" s="286">
        <v>62.5</v>
      </c>
      <c r="BE82" s="286">
        <v>86.5</v>
      </c>
      <c r="BF82" s="288" t="e">
        <v>#DIV/0!</v>
      </c>
      <c r="BG82" s="289">
        <v>149.25</v>
      </c>
      <c r="BH82" s="290">
        <v>3639.25</v>
      </c>
      <c r="BI82" s="291">
        <v>263</v>
      </c>
      <c r="BJ82" s="292">
        <v>252.125</v>
      </c>
      <c r="BK82" s="292">
        <v>2431.375</v>
      </c>
      <c r="BL82" s="292">
        <v>8.875</v>
      </c>
      <c r="BM82" s="292">
        <v>4.125</v>
      </c>
      <c r="BN82" s="292">
        <v>336</v>
      </c>
      <c r="BO82" s="293">
        <v>343.75</v>
      </c>
      <c r="BP82" s="294">
        <v>1199.875</v>
      </c>
      <c r="BQ82" s="295">
        <v>397.25</v>
      </c>
      <c r="BR82" s="296">
        <v>0</v>
      </c>
      <c r="BS82" s="297">
        <v>0</v>
      </c>
      <c r="BT82" s="296">
        <v>0</v>
      </c>
      <c r="BU82" s="296">
        <v>802.625</v>
      </c>
      <c r="BV82" s="298">
        <v>79.125</v>
      </c>
      <c r="BW82" s="298">
        <v>0</v>
      </c>
      <c r="BX82" s="298">
        <v>137.5</v>
      </c>
      <c r="BY82" s="298">
        <v>0</v>
      </c>
      <c r="BZ82" s="298">
        <v>46.625</v>
      </c>
      <c r="CA82" s="299">
        <v>233.875</v>
      </c>
      <c r="CB82" s="300">
        <v>2171.5</v>
      </c>
      <c r="CC82" s="301">
        <v>356215.03150201601</v>
      </c>
    </row>
    <row r="83" spans="1:81" ht="15.75" thickBot="1" x14ac:dyDescent="0.3">
      <c r="A83" s="302">
        <v>78</v>
      </c>
      <c r="B83" s="279" t="s">
        <v>510</v>
      </c>
      <c r="C83" s="179" t="s">
        <v>122</v>
      </c>
      <c r="D83" s="280">
        <v>26856.469569793699</v>
      </c>
      <c r="E83" s="281">
        <v>26777.469569793699</v>
      </c>
      <c r="F83" s="282">
        <v>1.75</v>
      </c>
      <c r="G83" s="283">
        <v>77.25</v>
      </c>
      <c r="H83" s="281">
        <v>1576.5</v>
      </c>
      <c r="I83" s="282">
        <v>1775.125</v>
      </c>
      <c r="J83" s="282">
        <v>1993.25</v>
      </c>
      <c r="K83" s="282">
        <v>3529.0761648193802</v>
      </c>
      <c r="L83" s="282">
        <v>7266.99204995943</v>
      </c>
      <c r="M83" s="282">
        <v>5464.7763550149102</v>
      </c>
      <c r="N83" s="283">
        <v>5250.75</v>
      </c>
      <c r="O83" s="284">
        <v>4090.5</v>
      </c>
      <c r="P83" s="285">
        <v>115.25</v>
      </c>
      <c r="Q83" s="285">
        <v>393.5</v>
      </c>
      <c r="R83" s="286">
        <v>1291.5</v>
      </c>
      <c r="S83" s="286">
        <v>2781.5208333333298</v>
      </c>
      <c r="T83" s="286">
        <v>267.62604166666699</v>
      </c>
      <c r="U83" s="286">
        <v>5906</v>
      </c>
      <c r="V83" s="287">
        <v>858.375</v>
      </c>
      <c r="W83" s="287">
        <v>1170.875</v>
      </c>
      <c r="X83" s="287">
        <v>890.25</v>
      </c>
      <c r="Y83" s="287">
        <v>1164</v>
      </c>
      <c r="Z83" s="287">
        <v>42.625</v>
      </c>
      <c r="AA83" s="287">
        <v>118.625</v>
      </c>
      <c r="AB83" s="287">
        <v>280.625</v>
      </c>
      <c r="AC83" s="287">
        <v>823.25</v>
      </c>
      <c r="AD83" s="287">
        <v>557.375</v>
      </c>
      <c r="AE83" s="286">
        <v>6110.6976947937201</v>
      </c>
      <c r="AF83" s="287">
        <v>1096.5</v>
      </c>
      <c r="AG83" s="287">
        <v>244.25</v>
      </c>
      <c r="AH83" s="287">
        <v>2263.875</v>
      </c>
      <c r="AI83" s="287">
        <v>414.5</v>
      </c>
      <c r="AJ83" s="287">
        <v>653.75</v>
      </c>
      <c r="AK83" s="287">
        <v>234</v>
      </c>
      <c r="AL83" s="287">
        <v>1203.8226947937201</v>
      </c>
      <c r="AM83" s="286">
        <v>655.125</v>
      </c>
      <c r="AN83" s="286">
        <v>738.875</v>
      </c>
      <c r="AO83" s="287">
        <v>546.125</v>
      </c>
      <c r="AP83" s="287">
        <v>11.875</v>
      </c>
      <c r="AQ83" s="287">
        <v>140.375</v>
      </c>
      <c r="AR83" s="287">
        <v>40.5</v>
      </c>
      <c r="AS83" s="286">
        <v>149.125</v>
      </c>
      <c r="AT83" s="286">
        <v>39.75</v>
      </c>
      <c r="AU83" s="286">
        <v>52</v>
      </c>
      <c r="AV83" s="287">
        <v>39.375</v>
      </c>
      <c r="AW83" s="287">
        <v>12.625</v>
      </c>
      <c r="AX83" s="286">
        <v>29</v>
      </c>
      <c r="AY83" s="286">
        <v>23.125</v>
      </c>
      <c r="AZ83" s="286">
        <v>183.5</v>
      </c>
      <c r="BA83" s="286">
        <v>1</v>
      </c>
      <c r="BB83" s="286">
        <v>5.375</v>
      </c>
      <c r="BC83" s="286">
        <v>2959.25</v>
      </c>
      <c r="BD83" s="286">
        <v>30</v>
      </c>
      <c r="BE83" s="286">
        <v>16.75</v>
      </c>
      <c r="BF83" s="288" t="e">
        <v>#DIV/0!</v>
      </c>
      <c r="BG83" s="289">
        <v>74</v>
      </c>
      <c r="BH83" s="290">
        <v>2457.5922078497001</v>
      </c>
      <c r="BI83" s="291">
        <v>67.5</v>
      </c>
      <c r="BJ83" s="292">
        <v>270.217207849695</v>
      </c>
      <c r="BK83" s="292">
        <v>1728.625</v>
      </c>
      <c r="BL83" s="292">
        <v>0</v>
      </c>
      <c r="BM83" s="292">
        <v>4.375</v>
      </c>
      <c r="BN83" s="292">
        <v>0</v>
      </c>
      <c r="BO83" s="293">
        <v>386.875</v>
      </c>
      <c r="BP83" s="294">
        <v>1873.75</v>
      </c>
      <c r="BQ83" s="295">
        <v>377.875</v>
      </c>
      <c r="BR83" s="296">
        <v>0</v>
      </c>
      <c r="BS83" s="297">
        <v>0</v>
      </c>
      <c r="BT83" s="296">
        <v>0</v>
      </c>
      <c r="BU83" s="296">
        <v>1495.875</v>
      </c>
      <c r="BV83" s="298">
        <v>687.375</v>
      </c>
      <c r="BW83" s="298">
        <v>0</v>
      </c>
      <c r="BX83" s="298">
        <v>4</v>
      </c>
      <c r="BY83" s="298">
        <v>115.125</v>
      </c>
      <c r="BZ83" s="298">
        <v>0</v>
      </c>
      <c r="CA83" s="299">
        <v>412.25</v>
      </c>
      <c r="CB83" s="300">
        <v>1732.0573913043499</v>
      </c>
      <c r="CC83" s="301">
        <v>399702.06470197398</v>
      </c>
    </row>
    <row r="84" spans="1:81" ht="15.75" thickBot="1" x14ac:dyDescent="0.3">
      <c r="A84" s="302">
        <v>79</v>
      </c>
      <c r="B84" s="279" t="s">
        <v>512</v>
      </c>
      <c r="C84" s="179" t="s">
        <v>124</v>
      </c>
      <c r="D84" s="280">
        <v>10321.087628616729</v>
      </c>
      <c r="E84" s="281">
        <v>10092.462428229421</v>
      </c>
      <c r="F84" s="282">
        <v>49.316414857594701</v>
      </c>
      <c r="G84" s="283">
        <v>179.308785529716</v>
      </c>
      <c r="H84" s="281">
        <v>658.75</v>
      </c>
      <c r="I84" s="282">
        <v>665.125</v>
      </c>
      <c r="J84" s="282">
        <v>722.25</v>
      </c>
      <c r="K84" s="282">
        <v>1420.5761974662901</v>
      </c>
      <c r="L84" s="282">
        <v>1924.7043246396599</v>
      </c>
      <c r="M84" s="282">
        <v>1789.3201762605399</v>
      </c>
      <c r="N84" s="283">
        <v>3140.3619302502502</v>
      </c>
      <c r="O84" s="284">
        <v>1156.75</v>
      </c>
      <c r="P84" s="285">
        <v>10</v>
      </c>
      <c r="Q84" s="285">
        <v>72.875</v>
      </c>
      <c r="R84" s="286">
        <v>505.125</v>
      </c>
      <c r="S84" s="286">
        <v>444.5</v>
      </c>
      <c r="T84" s="286">
        <v>658.59666059166</v>
      </c>
      <c r="U84" s="286">
        <v>1682.25</v>
      </c>
      <c r="V84" s="287">
        <v>431.125</v>
      </c>
      <c r="W84" s="287">
        <v>325.375</v>
      </c>
      <c r="X84" s="287">
        <v>169.875</v>
      </c>
      <c r="Y84" s="287">
        <v>269.75</v>
      </c>
      <c r="Z84" s="287">
        <v>0</v>
      </c>
      <c r="AA84" s="287">
        <v>28.25</v>
      </c>
      <c r="AB84" s="287">
        <v>123.25</v>
      </c>
      <c r="AC84" s="287">
        <v>163.25</v>
      </c>
      <c r="AD84" s="287">
        <v>171.375</v>
      </c>
      <c r="AE84" s="286">
        <v>3113.1159680250698</v>
      </c>
      <c r="AF84" s="287">
        <v>630.375</v>
      </c>
      <c r="AG84" s="287">
        <v>150.875</v>
      </c>
      <c r="AH84" s="287">
        <v>1360.625</v>
      </c>
      <c r="AI84" s="287">
        <v>181.875</v>
      </c>
      <c r="AJ84" s="287">
        <v>13.75</v>
      </c>
      <c r="AK84" s="287">
        <v>228</v>
      </c>
      <c r="AL84" s="287">
        <v>547.61596802507302</v>
      </c>
      <c r="AM84" s="286">
        <v>72.375</v>
      </c>
      <c r="AN84" s="286">
        <v>337.25</v>
      </c>
      <c r="AO84" s="287">
        <v>252.625</v>
      </c>
      <c r="AP84" s="287">
        <v>0.875</v>
      </c>
      <c r="AQ84" s="287">
        <v>57.875</v>
      </c>
      <c r="AR84" s="287">
        <v>25.875</v>
      </c>
      <c r="AS84" s="286">
        <v>44.125</v>
      </c>
      <c r="AT84" s="286">
        <v>69.25</v>
      </c>
      <c r="AU84" s="286">
        <v>19.375</v>
      </c>
      <c r="AV84" s="287">
        <v>5</v>
      </c>
      <c r="AW84" s="287">
        <v>14.375</v>
      </c>
      <c r="AX84" s="286">
        <v>29.25</v>
      </c>
      <c r="AY84" s="286">
        <v>845.875</v>
      </c>
      <c r="AZ84" s="286">
        <v>9.625</v>
      </c>
      <c r="BA84" s="286">
        <v>2</v>
      </c>
      <c r="BB84" s="286">
        <v>2.625</v>
      </c>
      <c r="BC84" s="286">
        <v>869.75</v>
      </c>
      <c r="BD84" s="286">
        <v>0</v>
      </c>
      <c r="BE84" s="286">
        <v>72.5</v>
      </c>
      <c r="BF84" s="288" t="e">
        <v>#DIV/0!</v>
      </c>
      <c r="BG84" s="289">
        <v>203.25</v>
      </c>
      <c r="BH84" s="290">
        <v>3785.4742201425997</v>
      </c>
      <c r="BI84" s="291">
        <v>1250.5</v>
      </c>
      <c r="BJ84" s="292">
        <v>732.34922014260201</v>
      </c>
      <c r="BK84" s="292">
        <v>1229</v>
      </c>
      <c r="BL84" s="292">
        <v>83.25</v>
      </c>
      <c r="BM84" s="292">
        <v>86.75</v>
      </c>
      <c r="BN84" s="292">
        <v>49.625</v>
      </c>
      <c r="BO84" s="293">
        <v>354</v>
      </c>
      <c r="BP84" s="294">
        <v>7515.75</v>
      </c>
      <c r="BQ84" s="295">
        <v>6330.375</v>
      </c>
      <c r="BR84" s="296">
        <v>177.25</v>
      </c>
      <c r="BS84" s="297">
        <v>608</v>
      </c>
      <c r="BT84" s="296">
        <v>5.75</v>
      </c>
      <c r="BU84" s="296">
        <v>394.375</v>
      </c>
      <c r="BV84" s="298">
        <v>0</v>
      </c>
      <c r="BW84" s="298">
        <v>0</v>
      </c>
      <c r="BX84" s="298">
        <v>0</v>
      </c>
      <c r="BY84" s="298">
        <v>0</v>
      </c>
      <c r="BZ84" s="298">
        <v>0</v>
      </c>
      <c r="CA84" s="299">
        <v>275.625</v>
      </c>
      <c r="CB84" s="300">
        <v>164.25</v>
      </c>
      <c r="CC84" s="301">
        <v>104833.8122215271</v>
      </c>
    </row>
    <row r="85" spans="1:81" ht="15.75" thickBot="1" x14ac:dyDescent="0.3">
      <c r="A85" s="302">
        <v>80</v>
      </c>
      <c r="B85" s="279" t="s">
        <v>514</v>
      </c>
      <c r="C85" s="179" t="s">
        <v>121</v>
      </c>
      <c r="D85" s="280">
        <v>15163.6036595976</v>
      </c>
      <c r="E85" s="281">
        <v>15002.4316875479</v>
      </c>
      <c r="F85" s="282">
        <v>87.25</v>
      </c>
      <c r="G85" s="283">
        <v>73.921972049689401</v>
      </c>
      <c r="H85" s="281">
        <v>798.453125</v>
      </c>
      <c r="I85" s="282">
        <v>757.125</v>
      </c>
      <c r="J85" s="282">
        <v>903.90277777777806</v>
      </c>
      <c r="K85" s="282">
        <v>1907.9219720496901</v>
      </c>
      <c r="L85" s="282">
        <v>3837.2189028736102</v>
      </c>
      <c r="M85" s="282">
        <v>4440.4818818964904</v>
      </c>
      <c r="N85" s="283">
        <v>2518.5</v>
      </c>
      <c r="O85" s="284">
        <v>2144</v>
      </c>
      <c r="P85" s="285">
        <v>49.875</v>
      </c>
      <c r="Q85" s="285">
        <v>48</v>
      </c>
      <c r="R85" s="286">
        <v>629.25</v>
      </c>
      <c r="S85" s="286">
        <v>605.875</v>
      </c>
      <c r="T85" s="286">
        <v>480.29697204968897</v>
      </c>
      <c r="U85" s="286">
        <v>3467.75</v>
      </c>
      <c r="V85" s="287">
        <v>416.25</v>
      </c>
      <c r="W85" s="287">
        <v>1241.375</v>
      </c>
      <c r="X85" s="287">
        <v>225</v>
      </c>
      <c r="Y85" s="287">
        <v>860.75</v>
      </c>
      <c r="Z85" s="287">
        <v>65.5</v>
      </c>
      <c r="AA85" s="287">
        <v>56.75</v>
      </c>
      <c r="AB85" s="287">
        <v>1.75</v>
      </c>
      <c r="AC85" s="287">
        <v>219.5</v>
      </c>
      <c r="AD85" s="287">
        <v>380.875</v>
      </c>
      <c r="AE85" s="286">
        <v>4122.9316875478798</v>
      </c>
      <c r="AF85" s="287">
        <v>1021.75</v>
      </c>
      <c r="AG85" s="287">
        <v>102.625</v>
      </c>
      <c r="AH85" s="287">
        <v>1468</v>
      </c>
      <c r="AI85" s="287">
        <v>317.125</v>
      </c>
      <c r="AJ85" s="287">
        <v>156.75</v>
      </c>
      <c r="AK85" s="287">
        <v>127.375</v>
      </c>
      <c r="AL85" s="287">
        <v>929.30668754788098</v>
      </c>
      <c r="AM85" s="286">
        <v>169.75</v>
      </c>
      <c r="AN85" s="286">
        <v>557.875</v>
      </c>
      <c r="AO85" s="287">
        <v>309.25</v>
      </c>
      <c r="AP85" s="287">
        <v>4.75</v>
      </c>
      <c r="AQ85" s="287">
        <v>207.875</v>
      </c>
      <c r="AR85" s="287">
        <v>36</v>
      </c>
      <c r="AS85" s="286">
        <v>91</v>
      </c>
      <c r="AT85" s="286">
        <v>56.375</v>
      </c>
      <c r="AU85" s="286">
        <v>54.875</v>
      </c>
      <c r="AV85" s="287">
        <v>3.25</v>
      </c>
      <c r="AW85" s="287">
        <v>51.625</v>
      </c>
      <c r="AX85" s="286">
        <v>72.125</v>
      </c>
      <c r="AY85" s="286">
        <v>188.5</v>
      </c>
      <c r="AZ85" s="286">
        <v>79.25</v>
      </c>
      <c r="BA85" s="286">
        <v>0.125</v>
      </c>
      <c r="BB85" s="286">
        <v>1.125</v>
      </c>
      <c r="BC85" s="286">
        <v>1196</v>
      </c>
      <c r="BD85" s="286">
        <v>53.25</v>
      </c>
      <c r="BE85" s="286">
        <v>36.25</v>
      </c>
      <c r="BF85" s="288" t="e">
        <v>#DIV/0!</v>
      </c>
      <c r="BG85" s="289">
        <v>411.25</v>
      </c>
      <c r="BH85" s="290">
        <v>2930.625</v>
      </c>
      <c r="BI85" s="291">
        <v>1125.25</v>
      </c>
      <c r="BJ85" s="292">
        <v>227.375</v>
      </c>
      <c r="BK85" s="292">
        <v>1462</v>
      </c>
      <c r="BL85" s="292">
        <v>86.125</v>
      </c>
      <c r="BM85" s="292">
        <v>7.5</v>
      </c>
      <c r="BN85" s="292">
        <v>0</v>
      </c>
      <c r="BO85" s="293">
        <v>22.375</v>
      </c>
      <c r="BP85" s="294">
        <v>700.25</v>
      </c>
      <c r="BQ85" s="295">
        <v>149.25</v>
      </c>
      <c r="BR85" s="296">
        <v>194.25</v>
      </c>
      <c r="BS85" s="297">
        <v>149</v>
      </c>
      <c r="BT85" s="296">
        <v>0</v>
      </c>
      <c r="BU85" s="296">
        <v>207.75</v>
      </c>
      <c r="BV85" s="298">
        <v>0</v>
      </c>
      <c r="BW85" s="298">
        <v>0</v>
      </c>
      <c r="BX85" s="298">
        <v>0</v>
      </c>
      <c r="BY85" s="298">
        <v>0</v>
      </c>
      <c r="BZ85" s="298">
        <v>0</v>
      </c>
      <c r="CA85" s="299">
        <v>147.875</v>
      </c>
      <c r="CB85" s="300">
        <v>81.125</v>
      </c>
      <c r="CC85" s="301">
        <v>134793.64589180099</v>
      </c>
    </row>
    <row r="86" spans="1:81" ht="15.75" thickBot="1" x14ac:dyDescent="0.3">
      <c r="A86" s="302">
        <v>81</v>
      </c>
      <c r="B86" s="279" t="s">
        <v>516</v>
      </c>
      <c r="C86" s="179" t="s">
        <v>125</v>
      </c>
      <c r="D86" s="280">
        <v>13294.3071451047</v>
      </c>
      <c r="E86" s="281">
        <v>13181.9690444182</v>
      </c>
      <c r="F86" s="282">
        <v>16.25</v>
      </c>
      <c r="G86" s="283">
        <v>96.088100686498905</v>
      </c>
      <c r="H86" s="281">
        <v>719.25</v>
      </c>
      <c r="I86" s="282">
        <v>745.125</v>
      </c>
      <c r="J86" s="282">
        <v>981.375</v>
      </c>
      <c r="K86" s="282">
        <v>1871.25</v>
      </c>
      <c r="L86" s="282">
        <v>3423.3924622286199</v>
      </c>
      <c r="M86" s="282">
        <v>3342.63034764963</v>
      </c>
      <c r="N86" s="283">
        <v>2211.2843352264099</v>
      </c>
      <c r="O86" s="284">
        <v>823.5</v>
      </c>
      <c r="P86" s="285">
        <v>20.125</v>
      </c>
      <c r="Q86" s="285">
        <v>21.25</v>
      </c>
      <c r="R86" s="286">
        <v>303.375</v>
      </c>
      <c r="S86" s="286">
        <v>468.375</v>
      </c>
      <c r="T86" s="286">
        <v>388.49743591290701</v>
      </c>
      <c r="U86" s="286">
        <v>4179.5</v>
      </c>
      <c r="V86" s="287">
        <v>1213.25</v>
      </c>
      <c r="W86" s="287">
        <v>671.875</v>
      </c>
      <c r="X86" s="287">
        <v>334.875</v>
      </c>
      <c r="Y86" s="287">
        <v>931.875</v>
      </c>
      <c r="Z86" s="287">
        <v>8.5</v>
      </c>
      <c r="AA86" s="287">
        <v>463.5</v>
      </c>
      <c r="AB86" s="287">
        <v>11.75</v>
      </c>
      <c r="AC86" s="287">
        <v>430.625</v>
      </c>
      <c r="AD86" s="287">
        <v>113.25</v>
      </c>
      <c r="AE86" s="286">
        <v>4039.9347091917498</v>
      </c>
      <c r="AF86" s="287">
        <v>1942.625</v>
      </c>
      <c r="AG86" s="287">
        <v>5</v>
      </c>
      <c r="AH86" s="287">
        <v>862.375</v>
      </c>
      <c r="AI86" s="287">
        <v>451.875</v>
      </c>
      <c r="AJ86" s="287">
        <v>31.75</v>
      </c>
      <c r="AK86" s="287">
        <v>79.25</v>
      </c>
      <c r="AL86" s="287">
        <v>667.05970919174899</v>
      </c>
      <c r="AM86" s="286">
        <v>129.75</v>
      </c>
      <c r="AN86" s="286">
        <v>318.375</v>
      </c>
      <c r="AO86" s="287">
        <v>217.125</v>
      </c>
      <c r="AP86" s="287">
        <v>4.5</v>
      </c>
      <c r="AQ86" s="287">
        <v>70.375</v>
      </c>
      <c r="AR86" s="287">
        <v>26.375</v>
      </c>
      <c r="AS86" s="286">
        <v>88.625</v>
      </c>
      <c r="AT86" s="286">
        <v>0</v>
      </c>
      <c r="AU86" s="286">
        <v>40.625</v>
      </c>
      <c r="AV86" s="287">
        <v>9</v>
      </c>
      <c r="AW86" s="287">
        <v>31.625</v>
      </c>
      <c r="AX86" s="286">
        <v>35.375</v>
      </c>
      <c r="AY86" s="286">
        <v>767.25</v>
      </c>
      <c r="AZ86" s="286">
        <v>141.875</v>
      </c>
      <c r="BA86" s="286">
        <v>1.75</v>
      </c>
      <c r="BB86" s="286">
        <v>2.5</v>
      </c>
      <c r="BC86" s="286">
        <v>1094.25</v>
      </c>
      <c r="BD86" s="286">
        <v>40.5</v>
      </c>
      <c r="BE86" s="286">
        <v>12.125</v>
      </c>
      <c r="BF86" s="288" t="e">
        <v>#DIV/0!</v>
      </c>
      <c r="BG86" s="289">
        <v>132</v>
      </c>
      <c r="BH86" s="290">
        <v>2478.625</v>
      </c>
      <c r="BI86" s="291">
        <v>763.75</v>
      </c>
      <c r="BJ86" s="292">
        <v>388.375</v>
      </c>
      <c r="BK86" s="292">
        <v>1108</v>
      </c>
      <c r="BL86" s="292">
        <v>10.875</v>
      </c>
      <c r="BM86" s="292">
        <v>13.75</v>
      </c>
      <c r="BN86" s="292">
        <v>8.25</v>
      </c>
      <c r="BO86" s="293">
        <v>185.625</v>
      </c>
      <c r="BP86" s="294">
        <v>1353.375</v>
      </c>
      <c r="BQ86" s="295">
        <v>48.25</v>
      </c>
      <c r="BR86" s="296">
        <v>161.5</v>
      </c>
      <c r="BS86" s="297">
        <v>117.5</v>
      </c>
      <c r="BT86" s="296">
        <v>0</v>
      </c>
      <c r="BU86" s="296">
        <v>1026.125</v>
      </c>
      <c r="BV86" s="298">
        <v>266.375</v>
      </c>
      <c r="BW86" s="298">
        <v>44.625</v>
      </c>
      <c r="BX86" s="298">
        <v>0</v>
      </c>
      <c r="BY86" s="298">
        <v>0</v>
      </c>
      <c r="BZ86" s="298">
        <v>29.75</v>
      </c>
      <c r="CA86" s="299">
        <v>315.75</v>
      </c>
      <c r="CB86" s="300">
        <v>1300.625</v>
      </c>
      <c r="CC86" s="301">
        <v>84433.526129633203</v>
      </c>
    </row>
    <row r="87" spans="1:81" ht="15.75" thickBot="1" x14ac:dyDescent="0.3">
      <c r="A87" s="302">
        <v>82</v>
      </c>
      <c r="B87" s="279" t="s">
        <v>518</v>
      </c>
      <c r="C87" s="179" t="s">
        <v>125</v>
      </c>
      <c r="D87" s="280">
        <v>6560.7915651818203</v>
      </c>
      <c r="E87" s="281">
        <v>6498.2201694826099</v>
      </c>
      <c r="F87" s="282">
        <v>0</v>
      </c>
      <c r="G87" s="283">
        <v>62.571395699206001</v>
      </c>
      <c r="H87" s="281">
        <v>418</v>
      </c>
      <c r="I87" s="282">
        <v>324.58717948717901</v>
      </c>
      <c r="J87" s="282">
        <v>457.125</v>
      </c>
      <c r="K87" s="282">
        <v>780.56304112554096</v>
      </c>
      <c r="L87" s="282">
        <v>1518.7943587668599</v>
      </c>
      <c r="M87" s="282">
        <v>1915.0805655833799</v>
      </c>
      <c r="N87" s="283">
        <v>1146.64142021886</v>
      </c>
      <c r="O87" s="284">
        <v>435.375</v>
      </c>
      <c r="P87" s="285">
        <v>36.75</v>
      </c>
      <c r="Q87" s="285">
        <v>8.125</v>
      </c>
      <c r="R87" s="286">
        <v>163.5</v>
      </c>
      <c r="S87" s="286">
        <v>310.88388067870801</v>
      </c>
      <c r="T87" s="286">
        <v>140.033575186386</v>
      </c>
      <c r="U87" s="286">
        <v>2040.75</v>
      </c>
      <c r="V87" s="287">
        <v>380.375</v>
      </c>
      <c r="W87" s="287">
        <v>375.875</v>
      </c>
      <c r="X87" s="287">
        <v>263.5</v>
      </c>
      <c r="Y87" s="287">
        <v>591.75</v>
      </c>
      <c r="Z87" s="287">
        <v>0</v>
      </c>
      <c r="AA87" s="287">
        <v>150.375</v>
      </c>
      <c r="AB87" s="287">
        <v>51.25</v>
      </c>
      <c r="AC87" s="287">
        <v>100.5</v>
      </c>
      <c r="AD87" s="287">
        <v>127.125</v>
      </c>
      <c r="AE87" s="286">
        <v>2226.99910931673</v>
      </c>
      <c r="AF87" s="287">
        <v>500.125</v>
      </c>
      <c r="AG87" s="287">
        <v>91.25</v>
      </c>
      <c r="AH87" s="287">
        <v>501.875</v>
      </c>
      <c r="AI87" s="287">
        <v>162.875</v>
      </c>
      <c r="AJ87" s="287">
        <v>59.375</v>
      </c>
      <c r="AK87" s="287">
        <v>122.25</v>
      </c>
      <c r="AL87" s="287">
        <v>789.24910931672503</v>
      </c>
      <c r="AM87" s="286">
        <v>67.5</v>
      </c>
      <c r="AN87" s="286">
        <v>94.125</v>
      </c>
      <c r="AO87" s="287">
        <v>50.625</v>
      </c>
      <c r="AP87" s="287">
        <v>3.375</v>
      </c>
      <c r="AQ87" s="287">
        <v>13</v>
      </c>
      <c r="AR87" s="287">
        <v>27.125</v>
      </c>
      <c r="AS87" s="286">
        <v>23</v>
      </c>
      <c r="AT87" s="286">
        <v>16.5</v>
      </c>
      <c r="AU87" s="286">
        <v>20.75</v>
      </c>
      <c r="AV87" s="287">
        <v>3.75</v>
      </c>
      <c r="AW87" s="287">
        <v>17</v>
      </c>
      <c r="AX87" s="286">
        <v>26.875</v>
      </c>
      <c r="AY87" s="286">
        <v>57.25</v>
      </c>
      <c r="AZ87" s="286">
        <v>61</v>
      </c>
      <c r="BA87" s="286">
        <v>0</v>
      </c>
      <c r="BB87" s="286">
        <v>0</v>
      </c>
      <c r="BC87" s="286">
        <v>600.25</v>
      </c>
      <c r="BD87" s="286">
        <v>0</v>
      </c>
      <c r="BE87" s="286">
        <v>2.5</v>
      </c>
      <c r="BF87" s="288" t="e">
        <v>#DIV/0!</v>
      </c>
      <c r="BG87" s="289">
        <v>179.75</v>
      </c>
      <c r="BH87" s="290">
        <v>1833.625</v>
      </c>
      <c r="BI87" s="291">
        <v>942.25</v>
      </c>
      <c r="BJ87" s="292">
        <v>125.75</v>
      </c>
      <c r="BK87" s="292">
        <v>646.375</v>
      </c>
      <c r="BL87" s="292">
        <v>2.5</v>
      </c>
      <c r="BM87" s="292">
        <v>0</v>
      </c>
      <c r="BN87" s="292">
        <v>0</v>
      </c>
      <c r="BO87" s="293">
        <v>116.75</v>
      </c>
      <c r="BP87" s="294">
        <v>812.25</v>
      </c>
      <c r="BQ87" s="295">
        <v>134.875</v>
      </c>
      <c r="BR87" s="296">
        <v>173.75</v>
      </c>
      <c r="BS87" s="297">
        <v>97.75</v>
      </c>
      <c r="BT87" s="296">
        <v>0</v>
      </c>
      <c r="BU87" s="296">
        <v>405.875</v>
      </c>
      <c r="BV87" s="298">
        <v>0</v>
      </c>
      <c r="BW87" s="298">
        <v>66.75</v>
      </c>
      <c r="BX87" s="298">
        <v>0</v>
      </c>
      <c r="BY87" s="298">
        <v>40</v>
      </c>
      <c r="BZ87" s="298">
        <v>109.5</v>
      </c>
      <c r="CA87" s="299">
        <v>101.875</v>
      </c>
      <c r="CB87" s="300">
        <v>161.25</v>
      </c>
      <c r="CC87" s="301">
        <v>58442.881413102201</v>
      </c>
    </row>
    <row r="88" spans="1:81" ht="15.75" thickBot="1" x14ac:dyDescent="0.3">
      <c r="A88" s="302">
        <v>83</v>
      </c>
      <c r="B88" s="279" t="s">
        <v>520</v>
      </c>
      <c r="C88" s="179" t="s">
        <v>127</v>
      </c>
      <c r="D88" s="280">
        <v>22933.683823836302</v>
      </c>
      <c r="E88" s="281">
        <v>22825.173153104599</v>
      </c>
      <c r="F88" s="282">
        <v>49</v>
      </c>
      <c r="G88" s="283">
        <v>59.5106707317073</v>
      </c>
      <c r="H88" s="281">
        <v>1469.875</v>
      </c>
      <c r="I88" s="282">
        <v>1330.875</v>
      </c>
      <c r="J88" s="282">
        <v>1715.375</v>
      </c>
      <c r="K88" s="282">
        <v>3128.30782526642</v>
      </c>
      <c r="L88" s="282">
        <v>5114.1571759362596</v>
      </c>
      <c r="M88" s="282">
        <v>4921.7188226336102</v>
      </c>
      <c r="N88" s="283">
        <v>5253.375</v>
      </c>
      <c r="O88" s="284">
        <v>1433.75</v>
      </c>
      <c r="P88" s="285">
        <v>65.625</v>
      </c>
      <c r="Q88" s="285">
        <v>80</v>
      </c>
      <c r="R88" s="286">
        <v>1642.25</v>
      </c>
      <c r="S88" s="286">
        <v>1258.375</v>
      </c>
      <c r="T88" s="286">
        <v>456.81205962059602</v>
      </c>
      <c r="U88" s="286">
        <v>4186.625</v>
      </c>
      <c r="V88" s="287">
        <v>1099.125</v>
      </c>
      <c r="W88" s="287">
        <v>495.25</v>
      </c>
      <c r="X88" s="287">
        <v>409.875</v>
      </c>
      <c r="Y88" s="287">
        <v>698</v>
      </c>
      <c r="Z88" s="287">
        <v>0</v>
      </c>
      <c r="AA88" s="287">
        <v>89.5</v>
      </c>
      <c r="AB88" s="287">
        <v>158.25</v>
      </c>
      <c r="AC88" s="287">
        <v>545</v>
      </c>
      <c r="AD88" s="287">
        <v>691.625</v>
      </c>
      <c r="AE88" s="286">
        <v>8790.2467642156898</v>
      </c>
      <c r="AF88" s="287">
        <v>4157.375</v>
      </c>
      <c r="AG88" s="287">
        <v>97.125</v>
      </c>
      <c r="AH88" s="287">
        <v>1651.625</v>
      </c>
      <c r="AI88" s="287">
        <v>1018.125</v>
      </c>
      <c r="AJ88" s="287">
        <v>188.25</v>
      </c>
      <c r="AK88" s="287">
        <v>420.375</v>
      </c>
      <c r="AL88" s="287">
        <v>1257.3717642156901</v>
      </c>
      <c r="AM88" s="286">
        <v>142</v>
      </c>
      <c r="AN88" s="286">
        <v>545.25</v>
      </c>
      <c r="AO88" s="287">
        <v>337.5</v>
      </c>
      <c r="AP88" s="287">
        <v>16.25</v>
      </c>
      <c r="AQ88" s="287">
        <v>154.125</v>
      </c>
      <c r="AR88" s="287">
        <v>37.375</v>
      </c>
      <c r="AS88" s="286">
        <v>871.25</v>
      </c>
      <c r="AT88" s="286">
        <v>58.75</v>
      </c>
      <c r="AU88" s="286">
        <v>63.375</v>
      </c>
      <c r="AV88" s="287">
        <v>8.375</v>
      </c>
      <c r="AW88" s="287">
        <v>55</v>
      </c>
      <c r="AX88" s="286">
        <v>50</v>
      </c>
      <c r="AY88" s="286">
        <v>11.25</v>
      </c>
      <c r="AZ88" s="286">
        <v>69.25</v>
      </c>
      <c r="BA88" s="286">
        <v>29.375</v>
      </c>
      <c r="BB88" s="286">
        <v>2.25</v>
      </c>
      <c r="BC88" s="286">
        <v>2558.75</v>
      </c>
      <c r="BD88" s="286">
        <v>48.625</v>
      </c>
      <c r="BE88" s="286">
        <v>187</v>
      </c>
      <c r="BF88" s="288" t="e">
        <v>#DIV/0!</v>
      </c>
      <c r="BG88" s="289">
        <v>83.5</v>
      </c>
      <c r="BH88" s="290">
        <v>3343</v>
      </c>
      <c r="BI88" s="291">
        <v>726.25</v>
      </c>
      <c r="BJ88" s="292">
        <v>109.375</v>
      </c>
      <c r="BK88" s="292">
        <v>2206.25</v>
      </c>
      <c r="BL88" s="292">
        <v>17.875</v>
      </c>
      <c r="BM88" s="292">
        <v>6.375</v>
      </c>
      <c r="BN88" s="292">
        <v>0</v>
      </c>
      <c r="BO88" s="293">
        <v>276.875</v>
      </c>
      <c r="BP88" s="294">
        <v>1924.625</v>
      </c>
      <c r="BQ88" s="295">
        <v>181.625</v>
      </c>
      <c r="BR88" s="296">
        <v>200</v>
      </c>
      <c r="BS88" s="297">
        <v>80.75</v>
      </c>
      <c r="BT88" s="296">
        <v>0</v>
      </c>
      <c r="BU88" s="296">
        <v>1462.25</v>
      </c>
      <c r="BV88" s="298">
        <v>438.875</v>
      </c>
      <c r="BW88" s="298">
        <v>0</v>
      </c>
      <c r="BX88" s="298">
        <v>28.125</v>
      </c>
      <c r="BY88" s="298">
        <v>188.75</v>
      </c>
      <c r="BZ88" s="298">
        <v>0</v>
      </c>
      <c r="CA88" s="299">
        <v>411.25</v>
      </c>
      <c r="CB88" s="300">
        <v>424.125</v>
      </c>
      <c r="CC88" s="301">
        <v>223699.73223532</v>
      </c>
    </row>
    <row r="89" spans="1:81" ht="15.75" thickBot="1" x14ac:dyDescent="0.3">
      <c r="A89" s="302">
        <v>84</v>
      </c>
      <c r="B89" s="279" t="s">
        <v>521</v>
      </c>
      <c r="C89" s="179" t="s">
        <v>127</v>
      </c>
      <c r="D89" s="280">
        <v>14334.273917593</v>
      </c>
      <c r="E89" s="281">
        <v>14136.545346164399</v>
      </c>
      <c r="F89" s="282">
        <v>197.728571428571</v>
      </c>
      <c r="G89" s="283">
        <v>0</v>
      </c>
      <c r="H89" s="281">
        <v>1075.7635732323201</v>
      </c>
      <c r="I89" s="282">
        <v>949.875</v>
      </c>
      <c r="J89" s="282">
        <v>1003.875</v>
      </c>
      <c r="K89" s="282">
        <v>1899.8684757338001</v>
      </c>
      <c r="L89" s="282">
        <v>3528.86216107675</v>
      </c>
      <c r="M89" s="282">
        <v>3830.0074679992899</v>
      </c>
      <c r="N89" s="283">
        <v>2046.0222395508399</v>
      </c>
      <c r="O89" s="284">
        <v>1497.375</v>
      </c>
      <c r="P89" s="285">
        <v>10.625</v>
      </c>
      <c r="Q89" s="285">
        <v>49</v>
      </c>
      <c r="R89" s="286">
        <v>982</v>
      </c>
      <c r="S89" s="286">
        <v>679.375</v>
      </c>
      <c r="T89" s="286">
        <v>892.99116880675399</v>
      </c>
      <c r="U89" s="286">
        <v>2670.875</v>
      </c>
      <c r="V89" s="287">
        <v>589.25</v>
      </c>
      <c r="W89" s="287">
        <v>440.375</v>
      </c>
      <c r="X89" s="287">
        <v>172</v>
      </c>
      <c r="Y89" s="287">
        <v>741.5</v>
      </c>
      <c r="Z89" s="287">
        <v>0</v>
      </c>
      <c r="AA89" s="287">
        <v>261.875</v>
      </c>
      <c r="AB89" s="287">
        <v>0</v>
      </c>
      <c r="AC89" s="287">
        <v>147.875</v>
      </c>
      <c r="AD89" s="287">
        <v>318</v>
      </c>
      <c r="AE89" s="286">
        <v>3736.6577487862501</v>
      </c>
      <c r="AF89" s="287">
        <v>1071.125</v>
      </c>
      <c r="AG89" s="287">
        <v>125.375</v>
      </c>
      <c r="AH89" s="287">
        <v>755.75</v>
      </c>
      <c r="AI89" s="287">
        <v>324.875</v>
      </c>
      <c r="AJ89" s="287">
        <v>69.75</v>
      </c>
      <c r="AK89" s="287">
        <v>197.375</v>
      </c>
      <c r="AL89" s="287">
        <v>1192.4077487862501</v>
      </c>
      <c r="AM89" s="286">
        <v>156.125</v>
      </c>
      <c r="AN89" s="286">
        <v>671.125</v>
      </c>
      <c r="AO89" s="287">
        <v>545.625</v>
      </c>
      <c r="AP89" s="287">
        <v>5.625</v>
      </c>
      <c r="AQ89" s="287">
        <v>89.375</v>
      </c>
      <c r="AR89" s="287">
        <v>30.5</v>
      </c>
      <c r="AS89" s="286">
        <v>103.375</v>
      </c>
      <c r="AT89" s="286">
        <v>26.75</v>
      </c>
      <c r="AU89" s="286">
        <v>38.875</v>
      </c>
      <c r="AV89" s="287">
        <v>14.125</v>
      </c>
      <c r="AW89" s="287">
        <v>24.75</v>
      </c>
      <c r="AX89" s="286">
        <v>28.375</v>
      </c>
      <c r="AY89" s="286">
        <v>109.5</v>
      </c>
      <c r="AZ89" s="286">
        <v>55.875</v>
      </c>
      <c r="BA89" s="286">
        <v>1.375</v>
      </c>
      <c r="BB89" s="286">
        <v>0.125</v>
      </c>
      <c r="BC89" s="286">
        <v>2133.75</v>
      </c>
      <c r="BD89" s="286">
        <v>12.75</v>
      </c>
      <c r="BE89" s="286">
        <v>27.5</v>
      </c>
      <c r="BF89" s="288" t="e">
        <v>#DIV/0!</v>
      </c>
      <c r="BG89" s="289">
        <v>188.5</v>
      </c>
      <c r="BH89" s="290">
        <v>3349.75</v>
      </c>
      <c r="BI89" s="291">
        <v>1555.5</v>
      </c>
      <c r="BJ89" s="292">
        <v>221.875</v>
      </c>
      <c r="BK89" s="292">
        <v>890.875</v>
      </c>
      <c r="BL89" s="292">
        <v>0</v>
      </c>
      <c r="BM89" s="292">
        <v>2.75</v>
      </c>
      <c r="BN89" s="292">
        <v>286.375</v>
      </c>
      <c r="BO89" s="293">
        <v>392.375</v>
      </c>
      <c r="BP89" s="294">
        <v>1025</v>
      </c>
      <c r="BQ89" s="295">
        <v>103.25</v>
      </c>
      <c r="BR89" s="296">
        <v>263.25</v>
      </c>
      <c r="BS89" s="297">
        <v>183.5</v>
      </c>
      <c r="BT89" s="296">
        <v>8</v>
      </c>
      <c r="BU89" s="296">
        <v>467</v>
      </c>
      <c r="BV89" s="298">
        <v>0</v>
      </c>
      <c r="BW89" s="298">
        <v>0</v>
      </c>
      <c r="BX89" s="298">
        <v>0</v>
      </c>
      <c r="BY89" s="298">
        <v>0</v>
      </c>
      <c r="BZ89" s="298">
        <v>0</v>
      </c>
      <c r="CA89" s="299">
        <v>262.75</v>
      </c>
      <c r="CB89" s="300">
        <v>270.875</v>
      </c>
      <c r="CC89" s="301">
        <v>153502.381958946</v>
      </c>
    </row>
    <row r="90" spans="1:81" ht="15.75" thickBot="1" x14ac:dyDescent="0.3">
      <c r="A90" s="302">
        <v>85</v>
      </c>
      <c r="B90" s="279" t="s">
        <v>523</v>
      </c>
      <c r="C90" s="179" t="s">
        <v>126</v>
      </c>
      <c r="D90" s="280">
        <v>18152.311714881602</v>
      </c>
      <c r="E90" s="281">
        <v>17551.543707844001</v>
      </c>
      <c r="F90" s="282">
        <v>17.5</v>
      </c>
      <c r="G90" s="283">
        <v>583.26800703757203</v>
      </c>
      <c r="H90" s="281">
        <v>1159.25</v>
      </c>
      <c r="I90" s="282">
        <v>1272.5604166666701</v>
      </c>
      <c r="J90" s="282">
        <v>1458.625</v>
      </c>
      <c r="K90" s="282">
        <v>2593.3341696755101</v>
      </c>
      <c r="L90" s="282">
        <v>5242.8184171397997</v>
      </c>
      <c r="M90" s="282">
        <v>3523.2961698590002</v>
      </c>
      <c r="N90" s="283">
        <v>2902.42754154057</v>
      </c>
      <c r="O90" s="284">
        <v>2957.625</v>
      </c>
      <c r="P90" s="285">
        <v>15</v>
      </c>
      <c r="Q90" s="285">
        <v>102.75</v>
      </c>
      <c r="R90" s="286">
        <v>942.125</v>
      </c>
      <c r="S90" s="286">
        <v>798.125</v>
      </c>
      <c r="T90" s="286">
        <v>1226.2353291065699</v>
      </c>
      <c r="U90" s="286">
        <v>3365.25</v>
      </c>
      <c r="V90" s="287">
        <v>989</v>
      </c>
      <c r="W90" s="287">
        <v>464.75</v>
      </c>
      <c r="X90" s="287">
        <v>363.5</v>
      </c>
      <c r="Y90" s="287">
        <v>1076.875</v>
      </c>
      <c r="Z90" s="287">
        <v>18.5</v>
      </c>
      <c r="AA90" s="287">
        <v>62.125</v>
      </c>
      <c r="AB90" s="287">
        <v>68.125</v>
      </c>
      <c r="AC90" s="287">
        <v>107.5</v>
      </c>
      <c r="AD90" s="287">
        <v>214.875</v>
      </c>
      <c r="AE90" s="286">
        <v>4551.5472789169298</v>
      </c>
      <c r="AF90" s="287">
        <v>2429.875</v>
      </c>
      <c r="AG90" s="287">
        <v>96.375</v>
      </c>
      <c r="AH90" s="287">
        <v>1048.5</v>
      </c>
      <c r="AI90" s="287">
        <v>135</v>
      </c>
      <c r="AJ90" s="287">
        <v>201.81041666666701</v>
      </c>
      <c r="AK90" s="287">
        <v>23.375</v>
      </c>
      <c r="AL90" s="287">
        <v>616.61186225026097</v>
      </c>
      <c r="AM90" s="286">
        <v>246.25</v>
      </c>
      <c r="AN90" s="286">
        <v>258.625</v>
      </c>
      <c r="AO90" s="287">
        <v>183.875</v>
      </c>
      <c r="AP90" s="287">
        <v>10.75</v>
      </c>
      <c r="AQ90" s="287">
        <v>43.75</v>
      </c>
      <c r="AR90" s="287">
        <v>20.25</v>
      </c>
      <c r="AS90" s="286">
        <v>238.75</v>
      </c>
      <c r="AT90" s="286">
        <v>329.25</v>
      </c>
      <c r="AU90" s="286">
        <v>42.875</v>
      </c>
      <c r="AV90" s="287">
        <v>2</v>
      </c>
      <c r="AW90" s="287">
        <v>40.875</v>
      </c>
      <c r="AX90" s="286">
        <v>10</v>
      </c>
      <c r="AY90" s="286">
        <v>397.875</v>
      </c>
      <c r="AZ90" s="286">
        <v>43</v>
      </c>
      <c r="BA90" s="286">
        <v>3</v>
      </c>
      <c r="BB90" s="286">
        <v>1</v>
      </c>
      <c r="BC90" s="286">
        <v>1763.02910685805</v>
      </c>
      <c r="BD90" s="286">
        <v>0</v>
      </c>
      <c r="BE90" s="286">
        <v>81.25</v>
      </c>
      <c r="BF90" s="288" t="e">
        <v>#DIV/0!</v>
      </c>
      <c r="BG90" s="289">
        <v>362</v>
      </c>
      <c r="BH90" s="290">
        <v>3606.75</v>
      </c>
      <c r="BI90" s="291">
        <v>265.5</v>
      </c>
      <c r="BJ90" s="292">
        <v>466</v>
      </c>
      <c r="BK90" s="292">
        <v>1427.25</v>
      </c>
      <c r="BL90" s="292">
        <v>172</v>
      </c>
      <c r="BM90" s="292">
        <v>550.875</v>
      </c>
      <c r="BN90" s="292">
        <v>114.875</v>
      </c>
      <c r="BO90" s="293">
        <v>610.25</v>
      </c>
      <c r="BP90" s="294">
        <v>1292.125</v>
      </c>
      <c r="BQ90" s="295">
        <v>62</v>
      </c>
      <c r="BR90" s="296">
        <v>281.25</v>
      </c>
      <c r="BS90" s="297">
        <v>94.5</v>
      </c>
      <c r="BT90" s="296">
        <v>45.75</v>
      </c>
      <c r="BU90" s="296">
        <v>808.625</v>
      </c>
      <c r="BV90" s="298">
        <v>301.375</v>
      </c>
      <c r="BW90" s="298">
        <v>2.625</v>
      </c>
      <c r="BX90" s="298">
        <v>0</v>
      </c>
      <c r="BY90" s="298">
        <v>0</v>
      </c>
      <c r="BZ90" s="298">
        <v>0</v>
      </c>
      <c r="CA90" s="299">
        <v>331.75</v>
      </c>
      <c r="CB90" s="300">
        <v>151.5</v>
      </c>
      <c r="CC90" s="301">
        <v>186640.357869214</v>
      </c>
    </row>
    <row r="91" spans="1:81" ht="15.75" thickBot="1" x14ac:dyDescent="0.3">
      <c r="A91" s="302">
        <v>86</v>
      </c>
      <c r="B91" s="279" t="s">
        <v>525</v>
      </c>
      <c r="C91" s="179" t="s">
        <v>124</v>
      </c>
      <c r="D91" s="280">
        <v>13419.6172298567</v>
      </c>
      <c r="E91" s="281">
        <v>12472.690288981299</v>
      </c>
      <c r="F91" s="282">
        <v>111.25</v>
      </c>
      <c r="G91" s="283">
        <v>835.67694087535097</v>
      </c>
      <c r="H91" s="281">
        <v>855.625</v>
      </c>
      <c r="I91" s="282">
        <v>652.25</v>
      </c>
      <c r="J91" s="282">
        <v>929.26920062695899</v>
      </c>
      <c r="K91" s="282">
        <v>1647.75</v>
      </c>
      <c r="L91" s="282">
        <v>4107.7536159469701</v>
      </c>
      <c r="M91" s="282">
        <v>3073.94262756846</v>
      </c>
      <c r="N91" s="283">
        <v>2153.0267857142899</v>
      </c>
      <c r="O91" s="284">
        <v>1349</v>
      </c>
      <c r="P91" s="285">
        <v>8.375</v>
      </c>
      <c r="Q91" s="285">
        <v>255.5</v>
      </c>
      <c r="R91" s="286">
        <v>273.5</v>
      </c>
      <c r="S91" s="286">
        <v>534.125</v>
      </c>
      <c r="T91" s="286">
        <v>1155.3019408753501</v>
      </c>
      <c r="U91" s="286">
        <v>3125.875</v>
      </c>
      <c r="V91" s="287">
        <v>608.875</v>
      </c>
      <c r="W91" s="287">
        <v>589</v>
      </c>
      <c r="X91" s="287">
        <v>558.375</v>
      </c>
      <c r="Y91" s="287">
        <v>670.625</v>
      </c>
      <c r="Z91" s="287">
        <v>0</v>
      </c>
      <c r="AA91" s="287">
        <v>22</v>
      </c>
      <c r="AB91" s="287">
        <v>56</v>
      </c>
      <c r="AC91" s="287">
        <v>309.125</v>
      </c>
      <c r="AD91" s="287">
        <v>311.875</v>
      </c>
      <c r="AE91" s="286">
        <v>3800.31528898132</v>
      </c>
      <c r="AF91" s="287">
        <v>1491.375</v>
      </c>
      <c r="AG91" s="287">
        <v>136.875</v>
      </c>
      <c r="AH91" s="287">
        <v>840.375</v>
      </c>
      <c r="AI91" s="287">
        <v>219.5</v>
      </c>
      <c r="AJ91" s="287">
        <v>306.75</v>
      </c>
      <c r="AK91" s="287">
        <v>51.625</v>
      </c>
      <c r="AL91" s="287">
        <v>753.81528898131705</v>
      </c>
      <c r="AM91" s="286">
        <v>126.75</v>
      </c>
      <c r="AN91" s="286">
        <v>512.25</v>
      </c>
      <c r="AO91" s="287">
        <v>442.125</v>
      </c>
      <c r="AP91" s="287">
        <v>10.125</v>
      </c>
      <c r="AQ91" s="287">
        <v>45.375</v>
      </c>
      <c r="AR91" s="287">
        <v>14.625</v>
      </c>
      <c r="AS91" s="286">
        <v>54.5</v>
      </c>
      <c r="AT91" s="286">
        <v>54.875</v>
      </c>
      <c r="AU91" s="286">
        <v>26</v>
      </c>
      <c r="AV91" s="287">
        <v>1.25</v>
      </c>
      <c r="AW91" s="287">
        <v>24.75</v>
      </c>
      <c r="AX91" s="286">
        <v>22.25</v>
      </c>
      <c r="AY91" s="286">
        <v>37.5</v>
      </c>
      <c r="AZ91" s="286">
        <v>64.625</v>
      </c>
      <c r="BA91" s="286">
        <v>2</v>
      </c>
      <c r="BB91" s="286">
        <v>0</v>
      </c>
      <c r="BC91" s="286">
        <v>1517.75</v>
      </c>
      <c r="BD91" s="286">
        <v>5.375</v>
      </c>
      <c r="BE91" s="286">
        <v>58</v>
      </c>
      <c r="BF91" s="288" t="e">
        <v>#DIV/0!</v>
      </c>
      <c r="BG91" s="289">
        <v>327</v>
      </c>
      <c r="BH91" s="290">
        <v>3206.875</v>
      </c>
      <c r="BI91" s="291">
        <v>965.25</v>
      </c>
      <c r="BJ91" s="292">
        <v>245.375</v>
      </c>
      <c r="BK91" s="292">
        <v>1361.125</v>
      </c>
      <c r="BL91" s="292">
        <v>395.875</v>
      </c>
      <c r="BM91" s="292">
        <v>8.75</v>
      </c>
      <c r="BN91" s="292">
        <v>1</v>
      </c>
      <c r="BO91" s="293">
        <v>229.5</v>
      </c>
      <c r="BP91" s="294">
        <v>1421.70324427481</v>
      </c>
      <c r="BQ91" s="295">
        <v>420.5</v>
      </c>
      <c r="BR91" s="296">
        <v>181.5</v>
      </c>
      <c r="BS91" s="297">
        <v>0</v>
      </c>
      <c r="BT91" s="296">
        <v>229</v>
      </c>
      <c r="BU91" s="296">
        <v>590.70324427480898</v>
      </c>
      <c r="BV91" s="298">
        <v>0</v>
      </c>
      <c r="BW91" s="298">
        <v>0</v>
      </c>
      <c r="BX91" s="298">
        <v>0</v>
      </c>
      <c r="BY91" s="298">
        <v>229.375</v>
      </c>
      <c r="BZ91" s="298">
        <v>30.875</v>
      </c>
      <c r="CA91" s="299">
        <v>160</v>
      </c>
      <c r="CB91" s="300">
        <v>142.125</v>
      </c>
      <c r="CC91" s="301">
        <v>106541.19666012379</v>
      </c>
    </row>
    <row r="92" spans="1:81" ht="15.75" thickBot="1" x14ac:dyDescent="0.3">
      <c r="A92" s="302">
        <v>87</v>
      </c>
      <c r="B92" s="279" t="s">
        <v>527</v>
      </c>
      <c r="C92" s="179" t="s">
        <v>124</v>
      </c>
      <c r="D92" s="280">
        <v>9293.5949972032904</v>
      </c>
      <c r="E92" s="281">
        <v>9281.5949972032904</v>
      </c>
      <c r="F92" s="282">
        <v>0</v>
      </c>
      <c r="G92" s="283">
        <v>12</v>
      </c>
      <c r="H92" s="281">
        <v>689.875</v>
      </c>
      <c r="I92" s="282">
        <v>710.875</v>
      </c>
      <c r="J92" s="282">
        <v>897.75</v>
      </c>
      <c r="K92" s="282">
        <v>1302.1000263544599</v>
      </c>
      <c r="L92" s="282">
        <v>2171.6309646043101</v>
      </c>
      <c r="M92" s="282">
        <v>1870.06043481595</v>
      </c>
      <c r="N92" s="283">
        <v>1651.30357142857</v>
      </c>
      <c r="O92" s="284">
        <v>886</v>
      </c>
      <c r="P92" s="285">
        <v>2.125</v>
      </c>
      <c r="Q92" s="285">
        <v>35</v>
      </c>
      <c r="R92" s="286">
        <v>735.75</v>
      </c>
      <c r="S92" s="286">
        <v>372.25</v>
      </c>
      <c r="T92" s="286">
        <v>294.42851986823598</v>
      </c>
      <c r="U92" s="286">
        <v>1693</v>
      </c>
      <c r="V92" s="287">
        <v>171.625</v>
      </c>
      <c r="W92" s="287">
        <v>347.75</v>
      </c>
      <c r="X92" s="287">
        <v>63.875</v>
      </c>
      <c r="Y92" s="287">
        <v>534</v>
      </c>
      <c r="Z92" s="287">
        <v>0</v>
      </c>
      <c r="AA92" s="287">
        <v>36</v>
      </c>
      <c r="AB92" s="287">
        <v>140.625</v>
      </c>
      <c r="AC92" s="287">
        <v>188.375</v>
      </c>
      <c r="AD92" s="287">
        <v>210.75</v>
      </c>
      <c r="AE92" s="286">
        <v>2974.7914773350599</v>
      </c>
      <c r="AF92" s="287">
        <v>1288</v>
      </c>
      <c r="AG92" s="287">
        <v>68.75</v>
      </c>
      <c r="AH92" s="287">
        <v>456.625</v>
      </c>
      <c r="AI92" s="287">
        <v>311.375</v>
      </c>
      <c r="AJ92" s="287">
        <v>136.25</v>
      </c>
      <c r="AK92" s="287">
        <v>33.625</v>
      </c>
      <c r="AL92" s="287">
        <v>680.16647733505499</v>
      </c>
      <c r="AM92" s="286">
        <v>112.5</v>
      </c>
      <c r="AN92" s="286">
        <v>349.25</v>
      </c>
      <c r="AO92" s="287">
        <v>228.5</v>
      </c>
      <c r="AP92" s="287">
        <v>19.125</v>
      </c>
      <c r="AQ92" s="287">
        <v>67.625</v>
      </c>
      <c r="AR92" s="287">
        <v>34</v>
      </c>
      <c r="AS92" s="286">
        <v>59.875</v>
      </c>
      <c r="AT92" s="286">
        <v>19.125</v>
      </c>
      <c r="AU92" s="286">
        <v>49</v>
      </c>
      <c r="AV92" s="287">
        <v>7.5</v>
      </c>
      <c r="AW92" s="287">
        <v>41.5</v>
      </c>
      <c r="AX92" s="286">
        <v>43.625</v>
      </c>
      <c r="AY92" s="286">
        <v>78.25</v>
      </c>
      <c r="AZ92" s="286">
        <v>68.625</v>
      </c>
      <c r="BA92" s="286">
        <v>17.625</v>
      </c>
      <c r="BB92" s="286">
        <v>7.375</v>
      </c>
      <c r="BC92" s="286">
        <v>718.5</v>
      </c>
      <c r="BD92" s="286">
        <v>41.125</v>
      </c>
      <c r="BE92" s="286">
        <v>25.5</v>
      </c>
      <c r="BF92" s="288" t="e">
        <v>#DIV/0!</v>
      </c>
      <c r="BG92" s="289">
        <v>148</v>
      </c>
      <c r="BH92" s="290">
        <v>3065.25</v>
      </c>
      <c r="BI92" s="291">
        <v>436.25</v>
      </c>
      <c r="BJ92" s="292">
        <v>535.75</v>
      </c>
      <c r="BK92" s="292">
        <v>1353.75</v>
      </c>
      <c r="BL92" s="292">
        <v>627.875</v>
      </c>
      <c r="BM92" s="292">
        <v>7.75</v>
      </c>
      <c r="BN92" s="292">
        <v>0</v>
      </c>
      <c r="BO92" s="293">
        <v>103.875</v>
      </c>
      <c r="BP92" s="294">
        <v>599.25</v>
      </c>
      <c r="BQ92" s="295">
        <v>72.375</v>
      </c>
      <c r="BR92" s="296">
        <v>155</v>
      </c>
      <c r="BS92" s="297">
        <v>111.25</v>
      </c>
      <c r="BT92" s="296">
        <v>7.25</v>
      </c>
      <c r="BU92" s="296">
        <v>253.375</v>
      </c>
      <c r="BV92" s="298">
        <v>0</v>
      </c>
      <c r="BW92" s="298">
        <v>0</v>
      </c>
      <c r="BX92" s="298">
        <v>0</v>
      </c>
      <c r="BY92" s="298">
        <v>47.25</v>
      </c>
      <c r="BZ92" s="298">
        <v>0</v>
      </c>
      <c r="CA92" s="299">
        <v>156</v>
      </c>
      <c r="CB92" s="300">
        <v>644</v>
      </c>
      <c r="CC92" s="301">
        <v>84796.944093495593</v>
      </c>
    </row>
    <row r="93" spans="1:81" ht="15.75" thickBot="1" x14ac:dyDescent="0.3">
      <c r="A93" s="302">
        <v>88</v>
      </c>
      <c r="B93" s="279" t="s">
        <v>529</v>
      </c>
      <c r="C93" s="179" t="s">
        <v>120</v>
      </c>
      <c r="D93" s="280">
        <v>9589.5463192935695</v>
      </c>
      <c r="E93" s="281">
        <v>9587.5463192935695</v>
      </c>
      <c r="F93" s="282">
        <v>0</v>
      </c>
      <c r="G93" s="283">
        <v>2</v>
      </c>
      <c r="H93" s="281">
        <v>492.625</v>
      </c>
      <c r="I93" s="282">
        <v>436.125</v>
      </c>
      <c r="J93" s="282">
        <v>537.125</v>
      </c>
      <c r="K93" s="282">
        <v>1340.0782608695699</v>
      </c>
      <c r="L93" s="282">
        <v>2989.10095677565</v>
      </c>
      <c r="M93" s="282">
        <v>2196.2644230769201</v>
      </c>
      <c r="N93" s="283">
        <v>1598.22767857143</v>
      </c>
      <c r="O93" s="284">
        <v>736.75</v>
      </c>
      <c r="P93" s="285">
        <v>4</v>
      </c>
      <c r="Q93" s="285">
        <v>35.5</v>
      </c>
      <c r="R93" s="286">
        <v>182.625</v>
      </c>
      <c r="S93" s="286">
        <v>310.875</v>
      </c>
      <c r="T93" s="286">
        <v>434.05460164835199</v>
      </c>
      <c r="U93" s="286">
        <v>2034.75</v>
      </c>
      <c r="V93" s="287">
        <v>710.125</v>
      </c>
      <c r="W93" s="287">
        <v>55.625</v>
      </c>
      <c r="X93" s="287">
        <v>429.25</v>
      </c>
      <c r="Y93" s="287">
        <v>264.625</v>
      </c>
      <c r="Z93" s="287">
        <v>24.125</v>
      </c>
      <c r="AA93" s="287">
        <v>24.5</v>
      </c>
      <c r="AB93" s="287">
        <v>72.125</v>
      </c>
      <c r="AC93" s="287">
        <v>280.5</v>
      </c>
      <c r="AD93" s="287">
        <v>173.875</v>
      </c>
      <c r="AE93" s="286">
        <v>4134.11671764522</v>
      </c>
      <c r="AF93" s="287">
        <v>1377.875</v>
      </c>
      <c r="AG93" s="287">
        <v>23.625</v>
      </c>
      <c r="AH93" s="287">
        <v>1311.5</v>
      </c>
      <c r="AI93" s="287">
        <v>245.75</v>
      </c>
      <c r="AJ93" s="287">
        <v>206.625</v>
      </c>
      <c r="AK93" s="287">
        <v>29.375</v>
      </c>
      <c r="AL93" s="287">
        <v>939.366717645216</v>
      </c>
      <c r="AM93" s="286">
        <v>128</v>
      </c>
      <c r="AN93" s="286">
        <v>172</v>
      </c>
      <c r="AO93" s="287">
        <v>78.625</v>
      </c>
      <c r="AP93" s="287">
        <v>0.125</v>
      </c>
      <c r="AQ93" s="287">
        <v>65.125</v>
      </c>
      <c r="AR93" s="287">
        <v>28.125</v>
      </c>
      <c r="AS93" s="286">
        <v>177.875</v>
      </c>
      <c r="AT93" s="286">
        <v>2.5</v>
      </c>
      <c r="AU93" s="286">
        <v>36</v>
      </c>
      <c r="AV93" s="287">
        <v>10.5</v>
      </c>
      <c r="AW93" s="287">
        <v>25.5</v>
      </c>
      <c r="AX93" s="286">
        <v>18</v>
      </c>
      <c r="AY93" s="286">
        <v>49.5</v>
      </c>
      <c r="AZ93" s="286">
        <v>52.5</v>
      </c>
      <c r="BA93" s="286">
        <v>1</v>
      </c>
      <c r="BB93" s="286">
        <v>0</v>
      </c>
      <c r="BC93" s="286">
        <v>498.5</v>
      </c>
      <c r="BD93" s="286">
        <v>0</v>
      </c>
      <c r="BE93" s="286">
        <v>139.5</v>
      </c>
      <c r="BF93" s="288" t="e">
        <v>#DIV/0!</v>
      </c>
      <c r="BG93" s="289">
        <v>138</v>
      </c>
      <c r="BH93" s="290">
        <v>2040.5</v>
      </c>
      <c r="BI93" s="291">
        <v>803.25</v>
      </c>
      <c r="BJ93" s="292">
        <v>199.375</v>
      </c>
      <c r="BK93" s="292">
        <v>858.625</v>
      </c>
      <c r="BL93" s="292">
        <v>7.5</v>
      </c>
      <c r="BM93" s="292">
        <v>15</v>
      </c>
      <c r="BN93" s="292">
        <v>0</v>
      </c>
      <c r="BO93" s="293">
        <v>156.75</v>
      </c>
      <c r="BP93" s="294">
        <v>364.5</v>
      </c>
      <c r="BQ93" s="295">
        <v>40.25</v>
      </c>
      <c r="BR93" s="296">
        <v>0</v>
      </c>
      <c r="BS93" s="297">
        <v>35.5</v>
      </c>
      <c r="BT93" s="296">
        <v>0</v>
      </c>
      <c r="BU93" s="296">
        <v>288.75</v>
      </c>
      <c r="BV93" s="298">
        <v>0</v>
      </c>
      <c r="BW93" s="298">
        <v>0</v>
      </c>
      <c r="BX93" s="298">
        <v>0</v>
      </c>
      <c r="BY93" s="298">
        <v>0</v>
      </c>
      <c r="BZ93" s="298">
        <v>0</v>
      </c>
      <c r="CA93" s="299">
        <v>158.25</v>
      </c>
      <c r="CB93" s="300">
        <v>1.875</v>
      </c>
      <c r="CC93" s="301">
        <v>86134.780049412497</v>
      </c>
    </row>
    <row r="94" spans="1:81" ht="15.75" thickBot="1" x14ac:dyDescent="0.3">
      <c r="A94" s="302">
        <v>89</v>
      </c>
      <c r="B94" s="279" t="s">
        <v>644</v>
      </c>
      <c r="C94" s="179" t="s">
        <v>116</v>
      </c>
      <c r="D94" s="280">
        <v>7849.6492847569898</v>
      </c>
      <c r="E94" s="281">
        <v>7468.9561029388096</v>
      </c>
      <c r="F94" s="282">
        <v>69.125</v>
      </c>
      <c r="G94" s="283">
        <v>311.56818181818198</v>
      </c>
      <c r="H94" s="281">
        <v>473.18181818181802</v>
      </c>
      <c r="I94" s="282">
        <v>411.25</v>
      </c>
      <c r="J94" s="282">
        <v>648.375</v>
      </c>
      <c r="K94" s="282">
        <v>1194.5</v>
      </c>
      <c r="L94" s="282">
        <v>3061.0242847569898</v>
      </c>
      <c r="M94" s="282">
        <v>1613.5681818181799</v>
      </c>
      <c r="N94" s="283">
        <v>447.75</v>
      </c>
      <c r="O94" s="284">
        <v>621.5</v>
      </c>
      <c r="P94" s="285">
        <v>11.625</v>
      </c>
      <c r="Q94" s="285">
        <v>111</v>
      </c>
      <c r="R94" s="286">
        <v>419</v>
      </c>
      <c r="S94" s="286">
        <v>240.25</v>
      </c>
      <c r="T94" s="286">
        <v>553.86262626262601</v>
      </c>
      <c r="U94" s="286">
        <v>1851.25</v>
      </c>
      <c r="V94" s="287">
        <v>482</v>
      </c>
      <c r="W94" s="287">
        <v>123.875</v>
      </c>
      <c r="X94" s="287">
        <v>229</v>
      </c>
      <c r="Y94" s="287">
        <v>350.75</v>
      </c>
      <c r="Z94" s="287">
        <v>0</v>
      </c>
      <c r="AA94" s="287">
        <v>278.375</v>
      </c>
      <c r="AB94" s="287">
        <v>10</v>
      </c>
      <c r="AC94" s="287">
        <v>259</v>
      </c>
      <c r="AD94" s="287">
        <v>118.25</v>
      </c>
      <c r="AE94" s="286">
        <v>2389.5366584943699</v>
      </c>
      <c r="AF94" s="287">
        <v>728.75</v>
      </c>
      <c r="AG94" s="287">
        <v>150.875</v>
      </c>
      <c r="AH94" s="287">
        <v>487.5</v>
      </c>
      <c r="AI94" s="287">
        <v>187.75</v>
      </c>
      <c r="AJ94" s="287">
        <v>190.5</v>
      </c>
      <c r="AK94" s="287">
        <v>19.375</v>
      </c>
      <c r="AL94" s="287">
        <v>624.78665849436902</v>
      </c>
      <c r="AM94" s="286">
        <v>166.75</v>
      </c>
      <c r="AN94" s="286">
        <v>172.625</v>
      </c>
      <c r="AO94" s="287">
        <v>125</v>
      </c>
      <c r="AP94" s="287">
        <v>9</v>
      </c>
      <c r="AQ94" s="287">
        <v>27.5</v>
      </c>
      <c r="AR94" s="287">
        <v>11.125</v>
      </c>
      <c r="AS94" s="286">
        <v>71.75</v>
      </c>
      <c r="AT94" s="286">
        <v>7.875</v>
      </c>
      <c r="AU94" s="286">
        <v>44.25</v>
      </c>
      <c r="AV94" s="287">
        <v>2</v>
      </c>
      <c r="AW94" s="287">
        <v>42.25</v>
      </c>
      <c r="AX94" s="286">
        <v>4.875</v>
      </c>
      <c r="AY94" s="286">
        <v>29.125</v>
      </c>
      <c r="AZ94" s="286">
        <v>45.75</v>
      </c>
      <c r="BA94" s="286">
        <v>4.5</v>
      </c>
      <c r="BB94" s="286">
        <v>0</v>
      </c>
      <c r="BC94" s="286">
        <v>567.25</v>
      </c>
      <c r="BD94" s="286">
        <v>12.125</v>
      </c>
      <c r="BE94" s="286">
        <v>62</v>
      </c>
      <c r="BF94" s="288" t="e">
        <v>#DIV/0!</v>
      </c>
      <c r="BG94" s="289">
        <v>239.5</v>
      </c>
      <c r="BH94" s="290">
        <v>1731.625</v>
      </c>
      <c r="BI94" s="291">
        <v>560.75</v>
      </c>
      <c r="BJ94" s="292">
        <v>141.625</v>
      </c>
      <c r="BK94" s="292">
        <v>814.25</v>
      </c>
      <c r="BL94" s="292">
        <v>61.125</v>
      </c>
      <c r="BM94" s="292">
        <v>1.75</v>
      </c>
      <c r="BN94" s="292">
        <v>0</v>
      </c>
      <c r="BO94" s="293">
        <v>152.125</v>
      </c>
      <c r="BP94" s="294">
        <v>701.375</v>
      </c>
      <c r="BQ94" s="295">
        <v>51.625</v>
      </c>
      <c r="BR94" s="296">
        <v>89.75</v>
      </c>
      <c r="BS94" s="297">
        <v>123.25</v>
      </c>
      <c r="BT94" s="296">
        <v>0</v>
      </c>
      <c r="BU94" s="296">
        <v>436.75</v>
      </c>
      <c r="BV94" s="298">
        <v>0</v>
      </c>
      <c r="BW94" s="298">
        <v>66.875</v>
      </c>
      <c r="BX94" s="298">
        <v>0</v>
      </c>
      <c r="BY94" s="298">
        <v>53.875</v>
      </c>
      <c r="BZ94" s="298">
        <v>60.875</v>
      </c>
      <c r="CA94" s="299">
        <v>162.5</v>
      </c>
      <c r="CB94" s="300">
        <v>159.375</v>
      </c>
      <c r="CC94" s="301">
        <v>80085.772877626106</v>
      </c>
    </row>
    <row r="95" spans="1:81" ht="15.75" thickBot="1" x14ac:dyDescent="0.3">
      <c r="A95" s="302">
        <v>90</v>
      </c>
      <c r="B95" s="279" t="s">
        <v>563</v>
      </c>
      <c r="C95" s="179" t="s">
        <v>116</v>
      </c>
      <c r="D95" s="280">
        <v>3570.1137626055101</v>
      </c>
      <c r="E95" s="281">
        <v>3539.4887626055101</v>
      </c>
      <c r="F95" s="282">
        <v>30.625</v>
      </c>
      <c r="G95" s="283">
        <v>0</v>
      </c>
      <c r="H95" s="281">
        <v>157.625</v>
      </c>
      <c r="I95" s="282">
        <v>164.25</v>
      </c>
      <c r="J95" s="282">
        <v>245.25</v>
      </c>
      <c r="K95" s="282">
        <v>325.5</v>
      </c>
      <c r="L95" s="282">
        <v>838.625</v>
      </c>
      <c r="M95" s="282">
        <v>381.988762605506</v>
      </c>
      <c r="N95" s="283">
        <v>1456.875</v>
      </c>
      <c r="O95" s="284">
        <v>180.25</v>
      </c>
      <c r="P95" s="285">
        <v>3.875</v>
      </c>
      <c r="Q95" s="285">
        <v>1.375</v>
      </c>
      <c r="R95" s="286">
        <v>268.625</v>
      </c>
      <c r="S95" s="286">
        <v>108</v>
      </c>
      <c r="T95" s="286">
        <v>122.88807397959199</v>
      </c>
      <c r="U95" s="286">
        <v>802</v>
      </c>
      <c r="V95" s="287">
        <v>465</v>
      </c>
      <c r="W95" s="287">
        <v>63.875</v>
      </c>
      <c r="X95" s="287">
        <v>0</v>
      </c>
      <c r="Y95" s="287">
        <v>87.5</v>
      </c>
      <c r="Z95" s="287">
        <v>0</v>
      </c>
      <c r="AA95" s="287">
        <v>8.25</v>
      </c>
      <c r="AB95" s="287">
        <v>90.5</v>
      </c>
      <c r="AC95" s="287">
        <v>77</v>
      </c>
      <c r="AD95" s="287">
        <v>9.875</v>
      </c>
      <c r="AE95" s="286">
        <v>984.72568862591504</v>
      </c>
      <c r="AF95" s="287">
        <v>160.375</v>
      </c>
      <c r="AG95" s="287">
        <v>13.625</v>
      </c>
      <c r="AH95" s="287">
        <v>470.875</v>
      </c>
      <c r="AI95" s="287">
        <v>10</v>
      </c>
      <c r="AJ95" s="287">
        <v>26</v>
      </c>
      <c r="AK95" s="287">
        <v>72.125</v>
      </c>
      <c r="AL95" s="287">
        <v>231.72568862591501</v>
      </c>
      <c r="AM95" s="286">
        <v>82.375</v>
      </c>
      <c r="AN95" s="286">
        <v>119.375</v>
      </c>
      <c r="AO95" s="287">
        <v>99</v>
      </c>
      <c r="AP95" s="287">
        <v>0</v>
      </c>
      <c r="AQ95" s="287">
        <v>14.5</v>
      </c>
      <c r="AR95" s="287">
        <v>5.875</v>
      </c>
      <c r="AS95" s="286">
        <v>17.375</v>
      </c>
      <c r="AT95" s="286">
        <v>0.875</v>
      </c>
      <c r="AU95" s="286">
        <v>13.75</v>
      </c>
      <c r="AV95" s="287">
        <v>0</v>
      </c>
      <c r="AW95" s="287">
        <v>13.75</v>
      </c>
      <c r="AX95" s="286">
        <v>8.625</v>
      </c>
      <c r="AY95" s="286">
        <v>2.625</v>
      </c>
      <c r="AZ95" s="286">
        <v>20.875</v>
      </c>
      <c r="BA95" s="286">
        <v>0</v>
      </c>
      <c r="BB95" s="286">
        <v>1</v>
      </c>
      <c r="BC95" s="286">
        <v>554</v>
      </c>
      <c r="BD95" s="286">
        <v>0</v>
      </c>
      <c r="BE95" s="286">
        <v>2</v>
      </c>
      <c r="BF95" s="288" t="e">
        <v>#DIV/0!</v>
      </c>
      <c r="BG95" s="289">
        <v>0</v>
      </c>
      <c r="BH95" s="290">
        <v>291.875</v>
      </c>
      <c r="BI95" s="291">
        <v>0</v>
      </c>
      <c r="BJ95" s="292">
        <v>3.5</v>
      </c>
      <c r="BK95" s="292">
        <v>266.125</v>
      </c>
      <c r="BL95" s="292">
        <v>16.75</v>
      </c>
      <c r="BM95" s="292">
        <v>0</v>
      </c>
      <c r="BN95" s="292">
        <v>0</v>
      </c>
      <c r="BO95" s="293">
        <v>5.5</v>
      </c>
      <c r="BP95" s="294">
        <v>358.125</v>
      </c>
      <c r="BQ95" s="295">
        <v>71.75</v>
      </c>
      <c r="BR95" s="296">
        <v>0</v>
      </c>
      <c r="BS95" s="297">
        <v>4</v>
      </c>
      <c r="BT95" s="296">
        <v>0</v>
      </c>
      <c r="BU95" s="296">
        <v>282.375</v>
      </c>
      <c r="BV95" s="298">
        <v>0</v>
      </c>
      <c r="BW95" s="298">
        <v>0</v>
      </c>
      <c r="BX95" s="298">
        <v>0</v>
      </c>
      <c r="BY95" s="298">
        <v>0</v>
      </c>
      <c r="BZ95" s="298">
        <v>113.375</v>
      </c>
      <c r="CA95" s="299">
        <v>57.625</v>
      </c>
      <c r="CB95" s="300">
        <v>466.5</v>
      </c>
      <c r="CC95" s="301">
        <v>33480.930450737498</v>
      </c>
    </row>
    <row r="96" spans="1:81" ht="15.75" thickBot="1" x14ac:dyDescent="0.3">
      <c r="A96" s="302">
        <v>91</v>
      </c>
      <c r="B96" s="279" t="s">
        <v>535</v>
      </c>
      <c r="C96" s="179" t="s">
        <v>122</v>
      </c>
      <c r="D96" s="280">
        <v>26099.389138123799</v>
      </c>
      <c r="E96" s="281">
        <v>25820.796131130701</v>
      </c>
      <c r="F96" s="282">
        <v>170.5</v>
      </c>
      <c r="G96" s="283">
        <v>108.09300699300699</v>
      </c>
      <c r="H96" s="281">
        <v>1382.625</v>
      </c>
      <c r="I96" s="282">
        <v>1470</v>
      </c>
      <c r="J96" s="282">
        <v>1543.125</v>
      </c>
      <c r="K96" s="282">
        <v>3055.0604095465901</v>
      </c>
      <c r="L96" s="282">
        <v>5997.5786261529202</v>
      </c>
      <c r="M96" s="282">
        <v>5401.2547651561499</v>
      </c>
      <c r="N96" s="283">
        <v>7249.7453372680902</v>
      </c>
      <c r="O96" s="284">
        <v>2670.93687678063</v>
      </c>
      <c r="P96" s="285">
        <v>42.125</v>
      </c>
      <c r="Q96" s="285">
        <v>226.93687678062699</v>
      </c>
      <c r="R96" s="286">
        <v>2699.375</v>
      </c>
      <c r="S96" s="286">
        <v>2504.2313982826799</v>
      </c>
      <c r="T96" s="286">
        <v>1013.85619558138</v>
      </c>
      <c r="U96" s="286">
        <v>6324.75</v>
      </c>
      <c r="V96" s="287">
        <v>1011.625</v>
      </c>
      <c r="W96" s="287">
        <v>988.375</v>
      </c>
      <c r="X96" s="287">
        <v>1076</v>
      </c>
      <c r="Y96" s="287">
        <v>922.5</v>
      </c>
      <c r="Z96" s="287">
        <v>51.625</v>
      </c>
      <c r="AA96" s="287">
        <v>517.25</v>
      </c>
      <c r="AB96" s="287">
        <v>288.75</v>
      </c>
      <c r="AC96" s="287">
        <v>951.75</v>
      </c>
      <c r="AD96" s="287">
        <v>516.875</v>
      </c>
      <c r="AE96" s="286">
        <v>6106.1146674790698</v>
      </c>
      <c r="AF96" s="287">
        <v>1320.875</v>
      </c>
      <c r="AG96" s="287">
        <v>109.75</v>
      </c>
      <c r="AH96" s="287">
        <v>1502</v>
      </c>
      <c r="AI96" s="287">
        <v>210.125</v>
      </c>
      <c r="AJ96" s="287">
        <v>751.875</v>
      </c>
      <c r="AK96" s="287">
        <v>235.25</v>
      </c>
      <c r="AL96" s="287">
        <v>1976.23966747907</v>
      </c>
      <c r="AM96" s="286">
        <v>306.75</v>
      </c>
      <c r="AN96" s="286">
        <v>577.625</v>
      </c>
      <c r="AO96" s="287">
        <v>416.875</v>
      </c>
      <c r="AP96" s="287">
        <v>12.375</v>
      </c>
      <c r="AQ96" s="287">
        <v>117.25</v>
      </c>
      <c r="AR96" s="287">
        <v>31.125</v>
      </c>
      <c r="AS96" s="286">
        <v>66.125</v>
      </c>
      <c r="AT96" s="286">
        <v>99.25</v>
      </c>
      <c r="AU96" s="286">
        <v>18.125</v>
      </c>
      <c r="AV96" s="287">
        <v>11.125</v>
      </c>
      <c r="AW96" s="287">
        <v>7</v>
      </c>
      <c r="AX96" s="286">
        <v>29.375</v>
      </c>
      <c r="AY96" s="286">
        <v>8.625</v>
      </c>
      <c r="AZ96" s="286">
        <v>153.875</v>
      </c>
      <c r="BA96" s="286">
        <v>8</v>
      </c>
      <c r="BB96" s="286">
        <v>8.75</v>
      </c>
      <c r="BC96" s="286">
        <v>2268.625</v>
      </c>
      <c r="BD96" s="286">
        <v>640.75</v>
      </c>
      <c r="BE96" s="286">
        <v>78.75</v>
      </c>
      <c r="BF96" s="288" t="e">
        <v>#DIV/0!</v>
      </c>
      <c r="BG96" s="289">
        <v>59.75</v>
      </c>
      <c r="BH96" s="290">
        <v>2849.125</v>
      </c>
      <c r="BI96" s="291">
        <v>121.75</v>
      </c>
      <c r="BJ96" s="292">
        <v>701.125</v>
      </c>
      <c r="BK96" s="292">
        <v>1145.625</v>
      </c>
      <c r="BL96" s="292">
        <v>29.375</v>
      </c>
      <c r="BM96" s="292">
        <v>0</v>
      </c>
      <c r="BN96" s="292">
        <v>326.75</v>
      </c>
      <c r="BO96" s="293">
        <v>524.5</v>
      </c>
      <c r="BP96" s="294">
        <v>859.875</v>
      </c>
      <c r="BQ96" s="295">
        <v>491.75</v>
      </c>
      <c r="BR96" s="296">
        <v>0</v>
      </c>
      <c r="BS96" s="297">
        <v>0</v>
      </c>
      <c r="BT96" s="296">
        <v>1</v>
      </c>
      <c r="BU96" s="296">
        <v>367.125</v>
      </c>
      <c r="BV96" s="298">
        <v>144.25</v>
      </c>
      <c r="BW96" s="298">
        <v>0</v>
      </c>
      <c r="BX96" s="298">
        <v>71.375</v>
      </c>
      <c r="BY96" s="298">
        <v>0</v>
      </c>
      <c r="BZ96" s="298">
        <v>43.375</v>
      </c>
      <c r="CA96" s="299">
        <v>79.75</v>
      </c>
      <c r="CB96" s="300">
        <v>1466.56954649979</v>
      </c>
      <c r="CC96" s="301">
        <v>344128.89894586499</v>
      </c>
    </row>
    <row r="97" spans="1:81" ht="15.75" thickBot="1" x14ac:dyDescent="0.3">
      <c r="A97" s="302">
        <v>92</v>
      </c>
      <c r="B97" s="279" t="s">
        <v>537</v>
      </c>
      <c r="C97" s="179" t="s">
        <v>122</v>
      </c>
      <c r="D97" s="280">
        <v>42249.038047479102</v>
      </c>
      <c r="E97" s="281">
        <v>42046.7803846924</v>
      </c>
      <c r="F97" s="282">
        <v>3.375</v>
      </c>
      <c r="G97" s="283">
        <v>198.882662786775</v>
      </c>
      <c r="H97" s="281">
        <v>1744.75</v>
      </c>
      <c r="I97" s="282">
        <v>1770.125</v>
      </c>
      <c r="J97" s="282">
        <v>2324.25331959707</v>
      </c>
      <c r="K97" s="282">
        <v>4015.1322113819401</v>
      </c>
      <c r="L97" s="282">
        <v>9028.1340178525697</v>
      </c>
      <c r="M97" s="282">
        <v>7973.9515563816503</v>
      </c>
      <c r="N97" s="283">
        <v>15392.691942265899</v>
      </c>
      <c r="O97" s="284">
        <v>6271.625</v>
      </c>
      <c r="P97" s="285">
        <v>81.375</v>
      </c>
      <c r="Q97" s="285">
        <v>476.625</v>
      </c>
      <c r="R97" s="286">
        <v>7962.75</v>
      </c>
      <c r="S97" s="286">
        <v>3992.875</v>
      </c>
      <c r="T97" s="286">
        <v>729.79288856304993</v>
      </c>
      <c r="U97" s="286">
        <v>5322.125</v>
      </c>
      <c r="V97" s="287">
        <v>1148.875</v>
      </c>
      <c r="W97" s="287">
        <v>1068.375</v>
      </c>
      <c r="X97" s="287">
        <v>578.5</v>
      </c>
      <c r="Y97" s="287">
        <v>1416.625</v>
      </c>
      <c r="Z97" s="287">
        <v>39.75</v>
      </c>
      <c r="AA97" s="287">
        <v>165.625</v>
      </c>
      <c r="AB97" s="287">
        <v>58.875</v>
      </c>
      <c r="AC97" s="287">
        <v>445</v>
      </c>
      <c r="AD97" s="287">
        <v>400.5</v>
      </c>
      <c r="AE97" s="286">
        <v>7588.2451589160901</v>
      </c>
      <c r="AF97" s="287">
        <v>562.875</v>
      </c>
      <c r="AG97" s="287">
        <v>134</v>
      </c>
      <c r="AH97" s="287">
        <v>2634.5</v>
      </c>
      <c r="AI97" s="287">
        <v>721.25</v>
      </c>
      <c r="AJ97" s="287">
        <v>852.375</v>
      </c>
      <c r="AK97" s="287">
        <v>84.125</v>
      </c>
      <c r="AL97" s="287">
        <v>2599.1201589160901</v>
      </c>
      <c r="AM97" s="286">
        <v>420.875</v>
      </c>
      <c r="AN97" s="286">
        <v>1573.125</v>
      </c>
      <c r="AO97" s="287">
        <v>785.375</v>
      </c>
      <c r="AP97" s="287">
        <v>3.875</v>
      </c>
      <c r="AQ97" s="287">
        <v>442.25</v>
      </c>
      <c r="AR97" s="287">
        <v>341.625</v>
      </c>
      <c r="AS97" s="286">
        <v>198.25</v>
      </c>
      <c r="AT97" s="286">
        <v>12.25</v>
      </c>
      <c r="AU97" s="286">
        <v>34.125</v>
      </c>
      <c r="AV97" s="287">
        <v>11.125</v>
      </c>
      <c r="AW97" s="287">
        <v>23</v>
      </c>
      <c r="AX97" s="286">
        <v>479</v>
      </c>
      <c r="AY97" s="286">
        <v>110.625</v>
      </c>
      <c r="AZ97" s="286">
        <v>205.125</v>
      </c>
      <c r="BA97" s="286">
        <v>14.125</v>
      </c>
      <c r="BB97" s="286">
        <v>9.25</v>
      </c>
      <c r="BC97" s="286">
        <v>5095.875</v>
      </c>
      <c r="BD97" s="286">
        <v>44.25</v>
      </c>
      <c r="BE97" s="286">
        <v>24</v>
      </c>
      <c r="BF97" s="288" t="e">
        <v>#DIV/0!</v>
      </c>
      <c r="BG97" s="289">
        <v>8.25</v>
      </c>
      <c r="BH97" s="290">
        <v>3457.375</v>
      </c>
      <c r="BI97" s="291">
        <v>1.5</v>
      </c>
      <c r="BJ97" s="292">
        <v>948.125</v>
      </c>
      <c r="BK97" s="292">
        <v>1707.375</v>
      </c>
      <c r="BL97" s="292">
        <v>0</v>
      </c>
      <c r="BM97" s="292">
        <v>11.5</v>
      </c>
      <c r="BN97" s="292">
        <v>177.875</v>
      </c>
      <c r="BO97" s="293">
        <v>611</v>
      </c>
      <c r="BP97" s="294">
        <v>3095.625</v>
      </c>
      <c r="BQ97" s="295">
        <v>1689.5</v>
      </c>
      <c r="BR97" s="296">
        <v>0</v>
      </c>
      <c r="BS97" s="297">
        <v>0</v>
      </c>
      <c r="BT97" s="296">
        <v>2.75</v>
      </c>
      <c r="BU97" s="296">
        <v>1403.375</v>
      </c>
      <c r="BV97" s="298">
        <v>284</v>
      </c>
      <c r="BW97" s="298">
        <v>0</v>
      </c>
      <c r="BX97" s="298">
        <v>0</v>
      </c>
      <c r="BY97" s="298">
        <v>0</v>
      </c>
      <c r="BZ97" s="298">
        <v>0</v>
      </c>
      <c r="CA97" s="299">
        <v>834.75</v>
      </c>
      <c r="CB97" s="300">
        <v>4209.7488188964498</v>
      </c>
      <c r="CC97" s="301">
        <v>914218.04813586699</v>
      </c>
    </row>
    <row r="98" spans="1:81" ht="15.75" thickBot="1" x14ac:dyDescent="0.3">
      <c r="A98" s="302">
        <v>93</v>
      </c>
      <c r="B98" s="279" t="s">
        <v>538</v>
      </c>
      <c r="C98" s="179" t="s">
        <v>122</v>
      </c>
      <c r="D98" s="280">
        <v>30159.2650764596</v>
      </c>
      <c r="E98" s="281">
        <v>29925.834714741301</v>
      </c>
      <c r="F98" s="282">
        <v>47.625</v>
      </c>
      <c r="G98" s="283">
        <v>185.80536171826901</v>
      </c>
      <c r="H98" s="281">
        <v>1626.375</v>
      </c>
      <c r="I98" s="282">
        <v>1548.875</v>
      </c>
      <c r="J98" s="282">
        <v>1915.1525424773399</v>
      </c>
      <c r="K98" s="282">
        <v>3809.3365287159199</v>
      </c>
      <c r="L98" s="282">
        <v>7553.6472504069498</v>
      </c>
      <c r="M98" s="282">
        <v>7339.8409292877304</v>
      </c>
      <c r="N98" s="283">
        <v>6366.0378255716696</v>
      </c>
      <c r="O98" s="284">
        <v>3035.125</v>
      </c>
      <c r="P98" s="285">
        <v>22.875</v>
      </c>
      <c r="Q98" s="285">
        <v>168</v>
      </c>
      <c r="R98" s="286">
        <v>1585.75</v>
      </c>
      <c r="S98" s="286">
        <v>1835.5</v>
      </c>
      <c r="T98" s="286">
        <v>1445.01545876164</v>
      </c>
      <c r="U98" s="286">
        <v>5644</v>
      </c>
      <c r="V98" s="287">
        <v>1251.75</v>
      </c>
      <c r="W98" s="287">
        <v>818.75</v>
      </c>
      <c r="X98" s="287">
        <v>400.25</v>
      </c>
      <c r="Y98" s="287">
        <v>965.75</v>
      </c>
      <c r="Z98" s="287">
        <v>0</v>
      </c>
      <c r="AA98" s="287">
        <v>248.125</v>
      </c>
      <c r="AB98" s="287">
        <v>160.875</v>
      </c>
      <c r="AC98" s="287">
        <v>645</v>
      </c>
      <c r="AD98" s="287">
        <v>1153.5</v>
      </c>
      <c r="AE98" s="286">
        <v>8201.4996176979694</v>
      </c>
      <c r="AF98" s="287">
        <v>945.75</v>
      </c>
      <c r="AG98" s="287">
        <v>42.375</v>
      </c>
      <c r="AH98" s="287">
        <v>2386.25</v>
      </c>
      <c r="AI98" s="287">
        <v>341.125</v>
      </c>
      <c r="AJ98" s="287">
        <v>620.75</v>
      </c>
      <c r="AK98" s="287">
        <v>206</v>
      </c>
      <c r="AL98" s="287">
        <v>3659.2496176979698</v>
      </c>
      <c r="AM98" s="286">
        <v>789.125</v>
      </c>
      <c r="AN98" s="286">
        <v>1380</v>
      </c>
      <c r="AO98" s="287">
        <v>1138.75</v>
      </c>
      <c r="AP98" s="287">
        <v>30.5</v>
      </c>
      <c r="AQ98" s="287">
        <v>113.5</v>
      </c>
      <c r="AR98" s="287">
        <v>97.25</v>
      </c>
      <c r="AS98" s="286">
        <v>203.875</v>
      </c>
      <c r="AT98" s="286">
        <v>104.875</v>
      </c>
      <c r="AU98" s="286">
        <v>45</v>
      </c>
      <c r="AV98" s="287">
        <v>1.5</v>
      </c>
      <c r="AW98" s="287">
        <v>43.5</v>
      </c>
      <c r="AX98" s="286">
        <v>31.75</v>
      </c>
      <c r="AY98" s="286">
        <v>97.625</v>
      </c>
      <c r="AZ98" s="286">
        <v>154.625</v>
      </c>
      <c r="BA98" s="286">
        <v>28</v>
      </c>
      <c r="BB98" s="286">
        <v>41.375</v>
      </c>
      <c r="BC98" s="286">
        <v>4083.375</v>
      </c>
      <c r="BD98" s="286">
        <v>33.75</v>
      </c>
      <c r="BE98" s="286">
        <v>0.75</v>
      </c>
      <c r="BF98" s="288" t="e">
        <v>#DIV/0!</v>
      </c>
      <c r="BG98" s="289">
        <v>40</v>
      </c>
      <c r="BH98" s="290">
        <v>1990.625</v>
      </c>
      <c r="BI98" s="291">
        <v>0</v>
      </c>
      <c r="BJ98" s="292">
        <v>325</v>
      </c>
      <c r="BK98" s="292">
        <v>700.375</v>
      </c>
      <c r="BL98" s="292">
        <v>0</v>
      </c>
      <c r="BM98" s="292">
        <v>2.75</v>
      </c>
      <c r="BN98" s="292">
        <v>11.25</v>
      </c>
      <c r="BO98" s="293">
        <v>951.25</v>
      </c>
      <c r="BP98" s="294">
        <v>967.25</v>
      </c>
      <c r="BQ98" s="295">
        <v>176.875</v>
      </c>
      <c r="BR98" s="296">
        <v>1.625</v>
      </c>
      <c r="BS98" s="297">
        <v>5</v>
      </c>
      <c r="BT98" s="296">
        <v>1</v>
      </c>
      <c r="BU98" s="296">
        <v>782.75</v>
      </c>
      <c r="BV98" s="298">
        <v>255.375</v>
      </c>
      <c r="BW98" s="298">
        <v>0</v>
      </c>
      <c r="BX98" s="298">
        <v>0</v>
      </c>
      <c r="BY98" s="298">
        <v>0</v>
      </c>
      <c r="BZ98" s="298">
        <v>0</v>
      </c>
      <c r="CA98" s="299">
        <v>501</v>
      </c>
      <c r="CB98" s="300">
        <v>1381.66095841167</v>
      </c>
      <c r="CC98" s="301">
        <v>474098.127989678</v>
      </c>
    </row>
    <row r="99" spans="1:81" ht="15.75" thickBot="1" x14ac:dyDescent="0.3">
      <c r="A99" s="302">
        <v>94</v>
      </c>
      <c r="B99" s="279" t="s">
        <v>539</v>
      </c>
      <c r="C99" s="179" t="s">
        <v>122</v>
      </c>
      <c r="D99" s="280">
        <v>31292.840130969002</v>
      </c>
      <c r="E99" s="281">
        <v>30880.884264246899</v>
      </c>
      <c r="F99" s="282">
        <v>221.264417165558</v>
      </c>
      <c r="G99" s="283">
        <v>190.69144955654099</v>
      </c>
      <c r="H99" s="281">
        <v>1486.375</v>
      </c>
      <c r="I99" s="282">
        <v>1501.875</v>
      </c>
      <c r="J99" s="282">
        <v>1910.1285537891699</v>
      </c>
      <c r="K99" s="282">
        <v>3435.125</v>
      </c>
      <c r="L99" s="282">
        <v>6453.1600075392998</v>
      </c>
      <c r="M99" s="282">
        <v>6434.67656964056</v>
      </c>
      <c r="N99" s="283">
        <v>10071.5</v>
      </c>
      <c r="O99" s="284">
        <v>4298.125</v>
      </c>
      <c r="P99" s="285">
        <v>92.5</v>
      </c>
      <c r="Q99" s="285">
        <v>472.875</v>
      </c>
      <c r="R99" s="286">
        <v>5499.25</v>
      </c>
      <c r="S99" s="286">
        <v>2594.81144957983</v>
      </c>
      <c r="T99" s="286">
        <v>451.94724863898699</v>
      </c>
      <c r="U99" s="286">
        <v>5221.875</v>
      </c>
      <c r="V99" s="287">
        <v>1421.875</v>
      </c>
      <c r="W99" s="287">
        <v>649.375</v>
      </c>
      <c r="X99" s="287">
        <v>962.875</v>
      </c>
      <c r="Y99" s="287">
        <v>763.5</v>
      </c>
      <c r="Z99" s="287">
        <v>39.875</v>
      </c>
      <c r="AA99" s="287">
        <v>167.375</v>
      </c>
      <c r="AB99" s="287">
        <v>2.375</v>
      </c>
      <c r="AC99" s="287">
        <v>301</v>
      </c>
      <c r="AD99" s="287">
        <v>913.625</v>
      </c>
      <c r="AE99" s="286">
        <v>6841.4357338254804</v>
      </c>
      <c r="AF99" s="287">
        <v>1199</v>
      </c>
      <c r="AG99" s="287">
        <v>152.625</v>
      </c>
      <c r="AH99" s="287">
        <v>2609.25</v>
      </c>
      <c r="AI99" s="287">
        <v>223.375</v>
      </c>
      <c r="AJ99" s="287">
        <v>785</v>
      </c>
      <c r="AK99" s="287">
        <v>148.125</v>
      </c>
      <c r="AL99" s="287">
        <v>1724.0607338254799</v>
      </c>
      <c r="AM99" s="286">
        <v>510.25</v>
      </c>
      <c r="AN99" s="286">
        <v>1396.125</v>
      </c>
      <c r="AO99" s="287">
        <v>1181.25</v>
      </c>
      <c r="AP99" s="287">
        <v>24.125</v>
      </c>
      <c r="AQ99" s="287">
        <v>150.875</v>
      </c>
      <c r="AR99" s="287">
        <v>39.875</v>
      </c>
      <c r="AS99" s="286">
        <v>293.125</v>
      </c>
      <c r="AT99" s="286">
        <v>153.625</v>
      </c>
      <c r="AU99" s="286">
        <v>34.625</v>
      </c>
      <c r="AV99" s="287">
        <v>30.625</v>
      </c>
      <c r="AW99" s="287">
        <v>4</v>
      </c>
      <c r="AX99" s="286">
        <v>25.875</v>
      </c>
      <c r="AY99" s="286">
        <v>51.875</v>
      </c>
      <c r="AZ99" s="286">
        <v>197.25</v>
      </c>
      <c r="BA99" s="286">
        <v>3.375</v>
      </c>
      <c r="BB99" s="286">
        <v>21.75</v>
      </c>
      <c r="BC99" s="286">
        <v>3035.8956989247299</v>
      </c>
      <c r="BD99" s="286">
        <v>104.625</v>
      </c>
      <c r="BE99" s="286">
        <v>1.25</v>
      </c>
      <c r="BF99" s="288" t="e">
        <v>#DIV/0!</v>
      </c>
      <c r="BG99" s="289">
        <v>0.5</v>
      </c>
      <c r="BH99" s="290">
        <v>4098.875</v>
      </c>
      <c r="BI99" s="291">
        <v>15.5</v>
      </c>
      <c r="BJ99" s="292">
        <v>317.625</v>
      </c>
      <c r="BK99" s="292">
        <v>946.625</v>
      </c>
      <c r="BL99" s="292">
        <v>4</v>
      </c>
      <c r="BM99" s="292">
        <v>0</v>
      </c>
      <c r="BN99" s="292">
        <v>12</v>
      </c>
      <c r="BO99" s="293">
        <v>2803.125</v>
      </c>
      <c r="BP99" s="294">
        <v>1629.5</v>
      </c>
      <c r="BQ99" s="295">
        <v>344.375</v>
      </c>
      <c r="BR99" s="296">
        <v>0</v>
      </c>
      <c r="BS99" s="297">
        <v>407.25</v>
      </c>
      <c r="BT99" s="296">
        <v>0</v>
      </c>
      <c r="BU99" s="296">
        <v>877.875</v>
      </c>
      <c r="BV99" s="298">
        <v>32.625</v>
      </c>
      <c r="BW99" s="298">
        <v>0</v>
      </c>
      <c r="BX99" s="298">
        <v>0</v>
      </c>
      <c r="BY99" s="298">
        <v>0</v>
      </c>
      <c r="BZ99" s="298">
        <v>0</v>
      </c>
      <c r="CA99" s="299">
        <v>743.5</v>
      </c>
      <c r="CB99" s="300">
        <v>1248.4911548356199</v>
      </c>
      <c r="CC99" s="301">
        <v>395807.54028371698</v>
      </c>
    </row>
    <row r="100" spans="1:81" ht="15.75" thickBot="1" x14ac:dyDescent="0.3">
      <c r="A100" s="302">
        <v>95</v>
      </c>
      <c r="B100" s="279" t="s">
        <v>565</v>
      </c>
      <c r="C100" s="179" t="s">
        <v>122</v>
      </c>
      <c r="D100" s="280">
        <v>20416.689984290198</v>
      </c>
      <c r="E100" s="281">
        <v>20042.788233452</v>
      </c>
      <c r="F100" s="282">
        <v>0</v>
      </c>
      <c r="G100" s="283">
        <v>373.90175083813102</v>
      </c>
      <c r="H100" s="281">
        <v>1094.625</v>
      </c>
      <c r="I100" s="282">
        <v>1441</v>
      </c>
      <c r="J100" s="282">
        <v>1315.75</v>
      </c>
      <c r="K100" s="282">
        <v>2833.3092105263199</v>
      </c>
      <c r="L100" s="282">
        <v>5202.2898430994901</v>
      </c>
      <c r="M100" s="282">
        <v>4407.35765821312</v>
      </c>
      <c r="N100" s="283">
        <v>4122.3582724512298</v>
      </c>
      <c r="O100" s="284">
        <v>3566</v>
      </c>
      <c r="P100" s="285">
        <v>37.625</v>
      </c>
      <c r="Q100" s="285">
        <v>214.25</v>
      </c>
      <c r="R100" s="286">
        <v>1320.25</v>
      </c>
      <c r="S100" s="286">
        <v>1431.25</v>
      </c>
      <c r="T100" s="286">
        <v>716.48386758603397</v>
      </c>
      <c r="U100" s="286">
        <v>4637.75</v>
      </c>
      <c r="V100" s="287">
        <v>936.5</v>
      </c>
      <c r="W100" s="287">
        <v>822.875</v>
      </c>
      <c r="X100" s="287">
        <v>413.75</v>
      </c>
      <c r="Y100" s="287">
        <v>936.875</v>
      </c>
      <c r="Z100" s="287">
        <v>36.875</v>
      </c>
      <c r="AA100" s="287">
        <v>78.75</v>
      </c>
      <c r="AB100" s="287">
        <v>191.5</v>
      </c>
      <c r="AC100" s="287">
        <v>771.375</v>
      </c>
      <c r="AD100" s="287">
        <v>449.25</v>
      </c>
      <c r="AE100" s="286">
        <v>5312.0811167041202</v>
      </c>
      <c r="AF100" s="287">
        <v>676.375</v>
      </c>
      <c r="AG100" s="287">
        <v>50.25</v>
      </c>
      <c r="AH100" s="287">
        <v>2246.375</v>
      </c>
      <c r="AI100" s="287">
        <v>526.5</v>
      </c>
      <c r="AJ100" s="287">
        <v>374.375</v>
      </c>
      <c r="AK100" s="287">
        <v>152.875</v>
      </c>
      <c r="AL100" s="287">
        <v>1285.3311167041199</v>
      </c>
      <c r="AM100" s="286">
        <v>146.75</v>
      </c>
      <c r="AN100" s="286">
        <v>464.625</v>
      </c>
      <c r="AO100" s="287">
        <v>344.375</v>
      </c>
      <c r="AP100" s="287">
        <v>6.625</v>
      </c>
      <c r="AQ100" s="287">
        <v>57.375</v>
      </c>
      <c r="AR100" s="287">
        <v>56.25</v>
      </c>
      <c r="AS100" s="286">
        <v>116.375</v>
      </c>
      <c r="AT100" s="286">
        <v>10.25</v>
      </c>
      <c r="AU100" s="286">
        <v>5.875</v>
      </c>
      <c r="AV100" s="287">
        <v>2.375</v>
      </c>
      <c r="AW100" s="287">
        <v>3.5</v>
      </c>
      <c r="AX100" s="286">
        <v>4.625</v>
      </c>
      <c r="AY100" s="286">
        <v>12.125</v>
      </c>
      <c r="AZ100" s="286">
        <v>98.875</v>
      </c>
      <c r="BA100" s="286">
        <v>0.125</v>
      </c>
      <c r="BB100" s="286">
        <v>4</v>
      </c>
      <c r="BC100" s="286">
        <v>2081.375</v>
      </c>
      <c r="BD100" s="286">
        <v>9.25</v>
      </c>
      <c r="BE100" s="286">
        <v>47.5</v>
      </c>
      <c r="BF100" s="288" t="e">
        <v>#DIV/0!</v>
      </c>
      <c r="BG100" s="289">
        <v>59.25</v>
      </c>
      <c r="BH100" s="290">
        <v>1728</v>
      </c>
      <c r="BI100" s="291">
        <v>15.5</v>
      </c>
      <c r="BJ100" s="292">
        <v>31.625</v>
      </c>
      <c r="BK100" s="292">
        <v>656.875</v>
      </c>
      <c r="BL100" s="292">
        <v>24.75</v>
      </c>
      <c r="BM100" s="292">
        <v>13</v>
      </c>
      <c r="BN100" s="292">
        <v>2</v>
      </c>
      <c r="BO100" s="293">
        <v>984.25</v>
      </c>
      <c r="BP100" s="294">
        <v>588.875</v>
      </c>
      <c r="BQ100" s="295">
        <v>142.125</v>
      </c>
      <c r="BR100" s="296">
        <v>0</v>
      </c>
      <c r="BS100" s="297">
        <v>0</v>
      </c>
      <c r="BT100" s="296">
        <v>0</v>
      </c>
      <c r="BU100" s="296">
        <v>446.75</v>
      </c>
      <c r="BV100" s="298">
        <v>23.25</v>
      </c>
      <c r="BW100" s="298">
        <v>0</v>
      </c>
      <c r="BX100" s="298">
        <v>0</v>
      </c>
      <c r="BY100" s="298">
        <v>67.5</v>
      </c>
      <c r="BZ100" s="298">
        <v>0</v>
      </c>
      <c r="CA100" s="299">
        <v>47.25</v>
      </c>
      <c r="CB100" s="300">
        <v>1768.7984432511701</v>
      </c>
      <c r="CC100" s="301">
        <v>289184.91229972203</v>
      </c>
    </row>
    <row r="101" spans="1:81" ht="15.75" thickBot="1" x14ac:dyDescent="0.3">
      <c r="A101" s="306" t="s">
        <v>558</v>
      </c>
      <c r="B101" s="279" t="s">
        <v>128</v>
      </c>
      <c r="C101" s="179" t="s">
        <v>128</v>
      </c>
      <c r="D101" s="280">
        <v>10012.6726084415</v>
      </c>
      <c r="E101" s="281">
        <v>9621.6726084415404</v>
      </c>
      <c r="F101" s="282">
        <v>389.25</v>
      </c>
      <c r="G101" s="283">
        <v>1.75</v>
      </c>
      <c r="H101" s="281">
        <v>543.625</v>
      </c>
      <c r="I101" s="282">
        <v>650</v>
      </c>
      <c r="J101" s="282">
        <v>1100.75</v>
      </c>
      <c r="K101" s="282">
        <v>2072.9071284397501</v>
      </c>
      <c r="L101" s="282">
        <v>2805.8190987191301</v>
      </c>
      <c r="M101" s="282">
        <v>2136.6963812826498</v>
      </c>
      <c r="N101" s="283">
        <v>702.875</v>
      </c>
      <c r="O101" s="284">
        <v>1215.25</v>
      </c>
      <c r="P101" s="285">
        <v>5.25</v>
      </c>
      <c r="Q101" s="285">
        <v>41.125</v>
      </c>
      <c r="R101" s="286">
        <v>500.625</v>
      </c>
      <c r="S101" s="286">
        <v>258.875</v>
      </c>
      <c r="T101" s="286">
        <v>264.96141395154598</v>
      </c>
      <c r="U101" s="286">
        <v>1087.5</v>
      </c>
      <c r="V101" s="287">
        <v>26.375</v>
      </c>
      <c r="W101" s="287">
        <v>431.25</v>
      </c>
      <c r="X101" s="287">
        <v>132.125</v>
      </c>
      <c r="Y101" s="287">
        <v>163.625</v>
      </c>
      <c r="Z101" s="287">
        <v>10</v>
      </c>
      <c r="AA101" s="287">
        <v>92.5</v>
      </c>
      <c r="AB101" s="287">
        <v>24.125</v>
      </c>
      <c r="AC101" s="287">
        <v>124.625</v>
      </c>
      <c r="AD101" s="287">
        <v>82.875</v>
      </c>
      <c r="AE101" s="286">
        <v>3569.5861944899898</v>
      </c>
      <c r="AF101" s="287">
        <v>1367.75</v>
      </c>
      <c r="AG101" s="287">
        <v>100.875</v>
      </c>
      <c r="AH101" s="287">
        <v>457.375</v>
      </c>
      <c r="AI101" s="287">
        <v>656</v>
      </c>
      <c r="AJ101" s="287">
        <v>38.125</v>
      </c>
      <c r="AK101" s="287">
        <v>23</v>
      </c>
      <c r="AL101" s="287">
        <v>926.46119448998797</v>
      </c>
      <c r="AM101" s="286">
        <v>68.5</v>
      </c>
      <c r="AN101" s="286">
        <v>152.25</v>
      </c>
      <c r="AO101" s="287">
        <v>108.25</v>
      </c>
      <c r="AP101" s="287">
        <v>0</v>
      </c>
      <c r="AQ101" s="287">
        <v>30.25</v>
      </c>
      <c r="AR101" s="287">
        <v>13.75</v>
      </c>
      <c r="AS101" s="286">
        <v>48.5</v>
      </c>
      <c r="AT101" s="286">
        <v>100.125</v>
      </c>
      <c r="AU101" s="286">
        <v>33.375</v>
      </c>
      <c r="AV101" s="287">
        <v>1</v>
      </c>
      <c r="AW101" s="287">
        <v>32.375</v>
      </c>
      <c r="AX101" s="286">
        <v>19.5</v>
      </c>
      <c r="AY101" s="286">
        <v>18.625</v>
      </c>
      <c r="AZ101" s="286">
        <v>94.625</v>
      </c>
      <c r="BA101" s="286">
        <v>0</v>
      </c>
      <c r="BB101" s="286">
        <v>1.75</v>
      </c>
      <c r="BC101" s="286">
        <v>1956.125</v>
      </c>
      <c r="BD101" s="286">
        <v>1</v>
      </c>
      <c r="BE101" s="286">
        <v>102.625</v>
      </c>
      <c r="BF101" s="288">
        <v>518.875</v>
      </c>
      <c r="BG101" s="289">
        <v>0</v>
      </c>
      <c r="BH101" s="290">
        <v>940.75</v>
      </c>
      <c r="BI101" s="291">
        <v>83.875</v>
      </c>
      <c r="BJ101" s="292">
        <v>2.75</v>
      </c>
      <c r="BK101" s="292">
        <v>798.375</v>
      </c>
      <c r="BL101" s="292">
        <v>0</v>
      </c>
      <c r="BM101" s="292">
        <v>12.875</v>
      </c>
      <c r="BN101" s="292">
        <v>0</v>
      </c>
      <c r="BO101" s="293">
        <v>42.875</v>
      </c>
      <c r="BP101" s="294">
        <v>301.5</v>
      </c>
      <c r="BQ101" s="295">
        <v>45.125</v>
      </c>
      <c r="BR101" s="296">
        <v>0</v>
      </c>
      <c r="BS101" s="297">
        <v>69</v>
      </c>
      <c r="BT101" s="296">
        <v>12.25</v>
      </c>
      <c r="BU101" s="296">
        <v>175.125</v>
      </c>
      <c r="BV101" s="298">
        <v>0</v>
      </c>
      <c r="BW101" s="298">
        <v>0</v>
      </c>
      <c r="BX101" s="298">
        <v>0</v>
      </c>
      <c r="BY101" s="298">
        <v>0</v>
      </c>
      <c r="BZ101" s="298">
        <v>0</v>
      </c>
      <c r="CA101" s="299">
        <v>174</v>
      </c>
      <c r="CB101" s="300">
        <v>141.875</v>
      </c>
      <c r="CC101" s="301">
        <v>71780.544892404199</v>
      </c>
    </row>
    <row r="102" spans="1:81" ht="15.75" thickBot="1" x14ac:dyDescent="0.3">
      <c r="A102" s="306" t="s">
        <v>559</v>
      </c>
      <c r="B102" s="279" t="s">
        <v>129</v>
      </c>
      <c r="C102" s="179" t="s">
        <v>129</v>
      </c>
      <c r="D102" s="280">
        <v>9992.6948790935894</v>
      </c>
      <c r="E102" s="281">
        <v>9992.6948790935894</v>
      </c>
      <c r="F102" s="282">
        <v>0</v>
      </c>
      <c r="G102" s="283">
        <v>0</v>
      </c>
      <c r="H102" s="281">
        <v>572</v>
      </c>
      <c r="I102" s="282">
        <v>648.25</v>
      </c>
      <c r="J102" s="282">
        <v>898.5</v>
      </c>
      <c r="K102" s="282">
        <v>1821.0016194331999</v>
      </c>
      <c r="L102" s="282">
        <v>2132.26335146671</v>
      </c>
      <c r="M102" s="282">
        <v>2220.3047413793101</v>
      </c>
      <c r="N102" s="283">
        <v>1700.37516681438</v>
      </c>
      <c r="O102" s="284">
        <v>935.875</v>
      </c>
      <c r="P102" s="285">
        <v>11.75</v>
      </c>
      <c r="Q102" s="285">
        <v>0.625</v>
      </c>
      <c r="R102" s="286">
        <v>389.25</v>
      </c>
      <c r="S102" s="286">
        <v>392.75</v>
      </c>
      <c r="T102" s="286">
        <v>209.65406887044099</v>
      </c>
      <c r="U102" s="286">
        <v>1106.5</v>
      </c>
      <c r="V102" s="287">
        <v>243.375</v>
      </c>
      <c r="W102" s="287">
        <v>241.75</v>
      </c>
      <c r="X102" s="287">
        <v>198.125</v>
      </c>
      <c r="Y102" s="287">
        <v>54.875</v>
      </c>
      <c r="Z102" s="287">
        <v>11.25</v>
      </c>
      <c r="AA102" s="287">
        <v>21.625</v>
      </c>
      <c r="AB102" s="287">
        <v>0</v>
      </c>
      <c r="AC102" s="287">
        <v>260</v>
      </c>
      <c r="AD102" s="287">
        <v>75.5</v>
      </c>
      <c r="AE102" s="286">
        <v>2927.5408102231499</v>
      </c>
      <c r="AF102" s="287">
        <v>752.5</v>
      </c>
      <c r="AG102" s="287">
        <v>34.625</v>
      </c>
      <c r="AH102" s="287">
        <v>628.125</v>
      </c>
      <c r="AI102" s="287">
        <v>397.375</v>
      </c>
      <c r="AJ102" s="287">
        <v>113.625</v>
      </c>
      <c r="AK102" s="287">
        <v>168.625</v>
      </c>
      <c r="AL102" s="287">
        <v>832.66581022315404</v>
      </c>
      <c r="AM102" s="286">
        <v>181.125</v>
      </c>
      <c r="AN102" s="286">
        <v>467.875</v>
      </c>
      <c r="AO102" s="287">
        <v>51.375</v>
      </c>
      <c r="AP102" s="287">
        <v>0.125</v>
      </c>
      <c r="AQ102" s="287">
        <v>269.375</v>
      </c>
      <c r="AR102" s="287">
        <v>147</v>
      </c>
      <c r="AS102" s="286">
        <v>74.25</v>
      </c>
      <c r="AT102" s="286">
        <v>0.625</v>
      </c>
      <c r="AU102" s="286">
        <v>36.5</v>
      </c>
      <c r="AV102" s="287">
        <v>13.5</v>
      </c>
      <c r="AW102" s="287">
        <v>23</v>
      </c>
      <c r="AX102" s="286">
        <v>17.25</v>
      </c>
      <c r="AY102" s="286">
        <v>24.625</v>
      </c>
      <c r="AZ102" s="286">
        <v>128.25</v>
      </c>
      <c r="BA102" s="286">
        <v>2</v>
      </c>
      <c r="BB102" s="286">
        <v>0</v>
      </c>
      <c r="BC102" s="286">
        <v>2628.75</v>
      </c>
      <c r="BD102" s="286">
        <v>35.125</v>
      </c>
      <c r="BE102" s="286">
        <v>27.375</v>
      </c>
      <c r="BF102" s="288">
        <v>407.375</v>
      </c>
      <c r="BG102" s="289">
        <v>0</v>
      </c>
      <c r="BH102" s="290">
        <v>1044.7633928571399</v>
      </c>
      <c r="BI102" s="291">
        <v>55.875</v>
      </c>
      <c r="BJ102" s="292">
        <v>14.125</v>
      </c>
      <c r="BK102" s="292">
        <v>923.375</v>
      </c>
      <c r="BL102" s="292">
        <v>0</v>
      </c>
      <c r="BM102" s="292">
        <v>4</v>
      </c>
      <c r="BN102" s="292">
        <v>0</v>
      </c>
      <c r="BO102" s="293">
        <v>47.388392857142897</v>
      </c>
      <c r="BP102" s="294">
        <v>497.875</v>
      </c>
      <c r="BQ102" s="295">
        <v>73.875</v>
      </c>
      <c r="BR102" s="296">
        <v>0</v>
      </c>
      <c r="BS102" s="297">
        <v>145.25</v>
      </c>
      <c r="BT102" s="296">
        <v>0</v>
      </c>
      <c r="BU102" s="296">
        <v>278.75</v>
      </c>
      <c r="BV102" s="298">
        <v>0</v>
      </c>
      <c r="BW102" s="298">
        <v>0</v>
      </c>
      <c r="BX102" s="298">
        <v>0</v>
      </c>
      <c r="BY102" s="298">
        <v>0</v>
      </c>
      <c r="BZ102" s="298">
        <v>0</v>
      </c>
      <c r="CA102" s="299">
        <v>270.25</v>
      </c>
      <c r="CB102" s="300">
        <v>174.375</v>
      </c>
      <c r="CC102" s="301">
        <v>75843.646071493597</v>
      </c>
    </row>
    <row r="103" spans="1:81" ht="15.75" thickBot="1" x14ac:dyDescent="0.3">
      <c r="A103" s="306" t="s">
        <v>560</v>
      </c>
      <c r="B103" s="279" t="s">
        <v>130</v>
      </c>
      <c r="C103" s="179" t="s">
        <v>130</v>
      </c>
      <c r="D103" s="280">
        <v>3567.29638584144</v>
      </c>
      <c r="E103" s="281">
        <v>3567.29638584144</v>
      </c>
      <c r="F103" s="282">
        <v>0</v>
      </c>
      <c r="G103" s="283">
        <v>0</v>
      </c>
      <c r="H103" s="281">
        <v>274.75</v>
      </c>
      <c r="I103" s="282">
        <v>232.125</v>
      </c>
      <c r="J103" s="282">
        <v>370.125</v>
      </c>
      <c r="K103" s="282">
        <v>762.875</v>
      </c>
      <c r="L103" s="282">
        <v>779.04638584144402</v>
      </c>
      <c r="M103" s="282">
        <v>557.625</v>
      </c>
      <c r="N103" s="283">
        <v>590.75</v>
      </c>
      <c r="O103" s="284">
        <v>243.5</v>
      </c>
      <c r="P103" s="285">
        <v>5</v>
      </c>
      <c r="Q103" s="285">
        <v>2.625</v>
      </c>
      <c r="R103" s="286">
        <v>506</v>
      </c>
      <c r="S103" s="286">
        <v>140</v>
      </c>
      <c r="T103" s="286">
        <v>0</v>
      </c>
      <c r="U103" s="286">
        <v>671.125</v>
      </c>
      <c r="V103" s="287">
        <v>103</v>
      </c>
      <c r="W103" s="287">
        <v>30.75</v>
      </c>
      <c r="X103" s="287">
        <v>40</v>
      </c>
      <c r="Y103" s="287">
        <v>188.75</v>
      </c>
      <c r="Z103" s="287">
        <v>0</v>
      </c>
      <c r="AA103" s="287">
        <v>0</v>
      </c>
      <c r="AB103" s="287">
        <v>0</v>
      </c>
      <c r="AC103" s="287">
        <v>155.875</v>
      </c>
      <c r="AD103" s="287">
        <v>152.75</v>
      </c>
      <c r="AE103" s="286">
        <v>902.29638584144402</v>
      </c>
      <c r="AF103" s="287">
        <v>59.375</v>
      </c>
      <c r="AG103" s="287">
        <v>28.75</v>
      </c>
      <c r="AH103" s="287">
        <v>157.375</v>
      </c>
      <c r="AI103" s="287">
        <v>270.75</v>
      </c>
      <c r="AJ103" s="287">
        <v>70.875</v>
      </c>
      <c r="AK103" s="287">
        <v>21.375</v>
      </c>
      <c r="AL103" s="287">
        <v>293.79638584144402</v>
      </c>
      <c r="AM103" s="286">
        <v>20.875</v>
      </c>
      <c r="AN103" s="286">
        <v>50.75</v>
      </c>
      <c r="AO103" s="287">
        <v>32.125</v>
      </c>
      <c r="AP103" s="287">
        <v>0</v>
      </c>
      <c r="AQ103" s="287">
        <v>10.25</v>
      </c>
      <c r="AR103" s="287">
        <v>8.375</v>
      </c>
      <c r="AS103" s="286">
        <v>3.25</v>
      </c>
      <c r="AT103" s="286">
        <v>4.875</v>
      </c>
      <c r="AU103" s="286">
        <v>6.875</v>
      </c>
      <c r="AV103" s="287">
        <v>0</v>
      </c>
      <c r="AW103" s="287">
        <v>6.875</v>
      </c>
      <c r="AX103" s="286">
        <v>1.375</v>
      </c>
      <c r="AY103" s="286">
        <v>24.75</v>
      </c>
      <c r="AZ103" s="286">
        <v>23.375</v>
      </c>
      <c r="BA103" s="286">
        <v>1</v>
      </c>
      <c r="BB103" s="286">
        <v>0</v>
      </c>
      <c r="BC103" s="286">
        <v>878.625</v>
      </c>
      <c r="BD103" s="286">
        <v>0</v>
      </c>
      <c r="BE103" s="286">
        <v>0</v>
      </c>
      <c r="BF103" s="288">
        <v>88.625</v>
      </c>
      <c r="BG103" s="289">
        <v>0</v>
      </c>
      <c r="BH103" s="290">
        <v>134.375</v>
      </c>
      <c r="BI103" s="291">
        <v>19.625</v>
      </c>
      <c r="BJ103" s="292">
        <v>8.625</v>
      </c>
      <c r="BK103" s="292">
        <v>99.625</v>
      </c>
      <c r="BL103" s="292">
        <v>0</v>
      </c>
      <c r="BM103" s="292">
        <v>0</v>
      </c>
      <c r="BN103" s="292">
        <v>1</v>
      </c>
      <c r="BO103" s="293">
        <v>5.5</v>
      </c>
      <c r="BP103" s="294">
        <v>52</v>
      </c>
      <c r="BQ103" s="295">
        <v>0</v>
      </c>
      <c r="BR103" s="296">
        <v>0</v>
      </c>
      <c r="BS103" s="297">
        <v>0</v>
      </c>
      <c r="BT103" s="296">
        <v>0</v>
      </c>
      <c r="BU103" s="296">
        <v>52</v>
      </c>
      <c r="BV103" s="298">
        <v>0</v>
      </c>
      <c r="BW103" s="298">
        <v>0</v>
      </c>
      <c r="BX103" s="298">
        <v>0</v>
      </c>
      <c r="BY103" s="298">
        <v>0</v>
      </c>
      <c r="BZ103" s="298">
        <v>0</v>
      </c>
      <c r="CA103" s="299">
        <v>49.625</v>
      </c>
      <c r="CB103" s="300">
        <v>78.125</v>
      </c>
      <c r="CC103" s="301">
        <v>30714.979922294599</v>
      </c>
    </row>
    <row r="104" spans="1:81" ht="15.75" thickBot="1" x14ac:dyDescent="0.3">
      <c r="A104" s="307" t="s">
        <v>561</v>
      </c>
      <c r="B104" s="279" t="s">
        <v>547</v>
      </c>
      <c r="C104" s="189" t="s">
        <v>131</v>
      </c>
      <c r="D104" s="280">
        <v>20953.2269147849</v>
      </c>
      <c r="E104" s="281">
        <v>20061.990838514401</v>
      </c>
      <c r="F104" s="282">
        <v>121.125</v>
      </c>
      <c r="G104" s="283">
        <v>770.11107627044396</v>
      </c>
      <c r="H104" s="281">
        <v>1117.75</v>
      </c>
      <c r="I104" s="282">
        <v>1415</v>
      </c>
      <c r="J104" s="282">
        <v>1515.4363471750901</v>
      </c>
      <c r="K104" s="282">
        <v>2917.8641025641</v>
      </c>
      <c r="L104" s="282">
        <v>4197.8152966326998</v>
      </c>
      <c r="M104" s="282">
        <v>4015.5980846358598</v>
      </c>
      <c r="N104" s="283">
        <v>5773.7630837771103</v>
      </c>
      <c r="O104" s="284">
        <v>1203.25</v>
      </c>
      <c r="P104" s="285">
        <v>20</v>
      </c>
      <c r="Q104" s="285">
        <v>58.625</v>
      </c>
      <c r="R104" s="286">
        <v>875.625</v>
      </c>
      <c r="S104" s="286">
        <v>964</v>
      </c>
      <c r="T104" s="286">
        <v>1513.14788457084</v>
      </c>
      <c r="U104" s="286">
        <v>2493.375</v>
      </c>
      <c r="V104" s="287">
        <v>703.375</v>
      </c>
      <c r="W104" s="287">
        <v>524.125</v>
      </c>
      <c r="X104" s="287">
        <v>275.5</v>
      </c>
      <c r="Y104" s="287">
        <v>182.875</v>
      </c>
      <c r="Z104" s="287">
        <v>14</v>
      </c>
      <c r="AA104" s="287">
        <v>56.5</v>
      </c>
      <c r="AB104" s="287">
        <v>89.875</v>
      </c>
      <c r="AC104" s="287">
        <v>426.375</v>
      </c>
      <c r="AD104" s="287">
        <v>220.75</v>
      </c>
      <c r="AE104" s="286">
        <v>6151.0790302140203</v>
      </c>
      <c r="AF104" s="287">
        <v>809.25</v>
      </c>
      <c r="AG104" s="287">
        <v>175.375</v>
      </c>
      <c r="AH104" s="287">
        <v>813.875</v>
      </c>
      <c r="AI104" s="287">
        <v>1086.125</v>
      </c>
      <c r="AJ104" s="287">
        <v>267.125</v>
      </c>
      <c r="AK104" s="287">
        <v>229</v>
      </c>
      <c r="AL104" s="287">
        <v>2770.3290302140199</v>
      </c>
      <c r="AM104" s="286">
        <v>512</v>
      </c>
      <c r="AN104" s="286">
        <v>472.75</v>
      </c>
      <c r="AO104" s="287">
        <v>257.25</v>
      </c>
      <c r="AP104" s="287">
        <v>11.75</v>
      </c>
      <c r="AQ104" s="287">
        <v>110.375</v>
      </c>
      <c r="AR104" s="287">
        <v>93.375</v>
      </c>
      <c r="AS104" s="286">
        <v>89.875</v>
      </c>
      <c r="AT104" s="286">
        <v>15.125</v>
      </c>
      <c r="AU104" s="286">
        <v>189</v>
      </c>
      <c r="AV104" s="287">
        <v>6.125</v>
      </c>
      <c r="AW104" s="287">
        <v>182.875</v>
      </c>
      <c r="AX104" s="286">
        <v>93.25</v>
      </c>
      <c r="AY104" s="286">
        <v>44.5</v>
      </c>
      <c r="AZ104" s="286">
        <v>254.125</v>
      </c>
      <c r="BA104" s="286">
        <v>29.25</v>
      </c>
      <c r="BB104" s="286">
        <v>2.125</v>
      </c>
      <c r="BC104" s="286">
        <v>4357.125</v>
      </c>
      <c r="BD104" s="286">
        <v>52.625</v>
      </c>
      <c r="BE104" s="286">
        <v>189.75</v>
      </c>
      <c r="BF104" s="288">
        <v>1451.25</v>
      </c>
      <c r="BG104" s="289">
        <v>0</v>
      </c>
      <c r="BH104" s="290">
        <v>2354.375</v>
      </c>
      <c r="BI104" s="291">
        <v>531.25</v>
      </c>
      <c r="BJ104" s="292">
        <v>87.375</v>
      </c>
      <c r="BK104" s="292">
        <v>1088.125</v>
      </c>
      <c r="BL104" s="292">
        <v>0</v>
      </c>
      <c r="BM104" s="292">
        <v>6.625</v>
      </c>
      <c r="BN104" s="292">
        <v>2</v>
      </c>
      <c r="BO104" s="293">
        <v>639</v>
      </c>
      <c r="BP104" s="294">
        <v>650.125</v>
      </c>
      <c r="BQ104" s="295">
        <v>67.5</v>
      </c>
      <c r="BR104" s="296">
        <v>0</v>
      </c>
      <c r="BS104" s="297">
        <v>222.875</v>
      </c>
      <c r="BT104" s="296">
        <v>0</v>
      </c>
      <c r="BU104" s="296">
        <v>359.75</v>
      </c>
      <c r="BV104" s="298">
        <v>0</v>
      </c>
      <c r="BW104" s="298">
        <v>0</v>
      </c>
      <c r="BX104" s="298">
        <v>0</v>
      </c>
      <c r="BY104" s="298">
        <v>0</v>
      </c>
      <c r="BZ104" s="298">
        <v>0</v>
      </c>
      <c r="CA104" s="299">
        <v>335</v>
      </c>
      <c r="CB104" s="300">
        <v>1710.07285404341</v>
      </c>
      <c r="CC104" s="301">
        <v>150747.28995653201</v>
      </c>
    </row>
    <row r="105" spans="1:81" s="312" customFormat="1" ht="15.75" thickBot="1" x14ac:dyDescent="0.3">
      <c r="A105" s="308" t="s">
        <v>645</v>
      </c>
      <c r="B105" s="309" t="s">
        <v>645</v>
      </c>
      <c r="C105" s="310"/>
      <c r="D105" s="311">
        <v>1815915.97190036</v>
      </c>
      <c r="E105" s="311">
        <v>1788181.5621547899</v>
      </c>
      <c r="F105" s="311">
        <v>8584.801687343599</v>
      </c>
      <c r="G105" s="311">
        <v>19149.608058227201</v>
      </c>
      <c r="H105" s="311">
        <v>103902.11675253601</v>
      </c>
      <c r="I105" s="311">
        <v>102165.43309544639</v>
      </c>
      <c r="J105" s="311">
        <v>116605.07082276299</v>
      </c>
      <c r="K105" s="311">
        <v>226217.92978094</v>
      </c>
      <c r="L105" s="311">
        <v>449279.82956268301</v>
      </c>
      <c r="M105" s="311">
        <v>384455.00684317801</v>
      </c>
      <c r="N105" s="311">
        <v>433290.58504281199</v>
      </c>
      <c r="O105" s="311">
        <v>210941.27765548101</v>
      </c>
      <c r="P105" s="311">
        <v>4372.2595751633999</v>
      </c>
      <c r="Q105" s="311">
        <v>13889.0147718023</v>
      </c>
      <c r="R105" s="311">
        <v>129985.5</v>
      </c>
      <c r="S105" s="311">
        <v>87111.880793993303</v>
      </c>
      <c r="T105" s="311">
        <v>62438.552430141397</v>
      </c>
      <c r="U105" s="311">
        <v>352769.06456521701</v>
      </c>
      <c r="V105" s="311">
        <v>79149.875</v>
      </c>
      <c r="W105" s="311">
        <v>63405.5</v>
      </c>
      <c r="X105" s="311">
        <v>37877.25</v>
      </c>
      <c r="Y105" s="311">
        <v>64178.125</v>
      </c>
      <c r="Z105" s="311">
        <v>2063.875</v>
      </c>
      <c r="AA105" s="311">
        <v>20627.625</v>
      </c>
      <c r="AB105" s="311">
        <v>9047.625</v>
      </c>
      <c r="AC105" s="311">
        <v>42543.625</v>
      </c>
      <c r="AD105" s="311">
        <v>33875.564565217399</v>
      </c>
      <c r="AE105" s="311">
        <v>538477.81928445003</v>
      </c>
      <c r="AF105" s="311">
        <v>165974.43032819199</v>
      </c>
      <c r="AG105" s="311">
        <v>11324.375</v>
      </c>
      <c r="AH105" s="311">
        <v>131712.5</v>
      </c>
      <c r="AI105" s="311">
        <v>41547.75</v>
      </c>
      <c r="AJ105" s="311">
        <v>24382.6854166667</v>
      </c>
      <c r="AK105" s="311">
        <v>13389.875</v>
      </c>
      <c r="AL105" s="311">
        <v>150146.20353959099</v>
      </c>
      <c r="AM105" s="311">
        <v>23833.125</v>
      </c>
      <c r="AN105" s="311">
        <v>55745.655415888701</v>
      </c>
      <c r="AO105" s="311">
        <v>36737.25</v>
      </c>
      <c r="AP105" s="311">
        <v>1067.625</v>
      </c>
      <c r="AQ105" s="311">
        <v>12422.250159642401</v>
      </c>
      <c r="AR105" s="311">
        <v>5518.5302562463403</v>
      </c>
      <c r="AS105" s="311">
        <v>19269.625</v>
      </c>
      <c r="AT105" s="311">
        <v>6572.5</v>
      </c>
      <c r="AU105" s="311">
        <v>6842.25</v>
      </c>
      <c r="AV105" s="311">
        <v>1543.125</v>
      </c>
      <c r="AW105" s="311">
        <v>5299.125</v>
      </c>
      <c r="AX105" s="311">
        <v>8230.75</v>
      </c>
      <c r="AY105" s="311">
        <v>14187.75</v>
      </c>
      <c r="AZ105" s="311">
        <v>10545.875</v>
      </c>
      <c r="BA105" s="311">
        <v>472.125</v>
      </c>
      <c r="BB105" s="311">
        <v>474.75</v>
      </c>
      <c r="BC105" s="311">
        <v>191643.975326616</v>
      </c>
      <c r="BD105" s="311">
        <v>6049.625</v>
      </c>
      <c r="BE105" s="311">
        <v>6124.125</v>
      </c>
      <c r="BF105" s="311">
        <v>63456.746428571401</v>
      </c>
      <c r="BG105" s="311">
        <v>20743</v>
      </c>
      <c r="BH105" s="311">
        <v>307173.72643189499</v>
      </c>
      <c r="BI105" s="311">
        <v>73898</v>
      </c>
      <c r="BJ105" s="311">
        <v>27064.477090687102</v>
      </c>
      <c r="BK105" s="311">
        <v>158734.69565217389</v>
      </c>
      <c r="BL105" s="311">
        <v>5337.125</v>
      </c>
      <c r="BM105" s="311">
        <v>2940.875</v>
      </c>
      <c r="BN105" s="311">
        <v>5121</v>
      </c>
      <c r="BO105" s="311">
        <v>34077.553689033499</v>
      </c>
      <c r="BP105" s="311">
        <v>154511.27218198602</v>
      </c>
      <c r="BQ105" s="311">
        <v>32334</v>
      </c>
      <c r="BR105" s="311">
        <v>14746.625</v>
      </c>
      <c r="BS105" s="311">
        <v>15875</v>
      </c>
      <c r="BT105" s="311">
        <v>2879.25</v>
      </c>
      <c r="BU105" s="311">
        <v>88676.3971819859</v>
      </c>
      <c r="BV105" s="311">
        <v>12358.25</v>
      </c>
      <c r="BW105" s="311">
        <v>3074.25</v>
      </c>
      <c r="BX105" s="311">
        <v>1556.75</v>
      </c>
      <c r="BY105" s="311">
        <v>8484.375</v>
      </c>
      <c r="BZ105" s="311">
        <v>2220.125</v>
      </c>
      <c r="CA105" s="311">
        <v>37749.125</v>
      </c>
      <c r="CB105" s="311">
        <v>95596.366193443697</v>
      </c>
      <c r="CC105" s="311">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9" bestFit="1" customWidth="1"/>
    <col min="2" max="2" width="22" style="339" bestFit="1" customWidth="1"/>
    <col min="3" max="4" width="26.5703125" style="339" bestFit="1" customWidth="1"/>
    <col min="5" max="5" width="14.42578125" style="350" bestFit="1" customWidth="1"/>
    <col min="6" max="6" width="13.7109375" style="350" bestFit="1" customWidth="1"/>
    <col min="7" max="7" width="12.140625" style="350" bestFit="1" customWidth="1"/>
    <col min="8" max="8" width="15.140625" style="350" bestFit="1" customWidth="1"/>
    <col min="9" max="15" width="12.7109375" style="350" bestFit="1" customWidth="1"/>
    <col min="16" max="16" width="18.28515625" style="350" bestFit="1" customWidth="1"/>
    <col min="17" max="17" width="27.28515625" style="350" bestFit="1" customWidth="1"/>
    <col min="18" max="18" width="26.42578125" style="350" bestFit="1" customWidth="1"/>
    <col min="19" max="19" width="33.28515625" style="350" bestFit="1" customWidth="1"/>
    <col min="20" max="20" width="22.140625" style="350" bestFit="1" customWidth="1"/>
    <col min="21" max="21" width="20.28515625" style="350" bestFit="1" customWidth="1"/>
    <col min="22" max="22" width="32.140625" style="350" bestFit="1" customWidth="1"/>
    <col min="23" max="23" width="35" style="350" bestFit="1" customWidth="1"/>
    <col min="24" max="25" width="34" style="350" bestFit="1" customWidth="1"/>
    <col min="26" max="26" width="35.5703125" style="350" bestFit="1" customWidth="1"/>
    <col min="27" max="27" width="32.85546875" style="350" bestFit="1" customWidth="1"/>
    <col min="28" max="28" width="32.42578125" style="350" bestFit="1" customWidth="1"/>
    <col min="29" max="29" width="28.140625" style="350" bestFit="1" customWidth="1"/>
    <col min="30" max="30" width="30.85546875" style="350" bestFit="1" customWidth="1"/>
    <col min="31" max="31" width="32.140625" style="350" bestFit="1" customWidth="1"/>
    <col min="32" max="32" width="28.28515625" style="350" bestFit="1" customWidth="1"/>
    <col min="33" max="33" width="20.5703125" style="350" bestFit="1" customWidth="1"/>
    <col min="34" max="34" width="34" style="350" bestFit="1" customWidth="1"/>
    <col min="35" max="35" width="23.140625" style="350" bestFit="1" customWidth="1"/>
    <col min="36" max="36" width="30.28515625" style="350" bestFit="1" customWidth="1"/>
    <col min="37" max="37" width="34" style="350" bestFit="1" customWidth="1"/>
    <col min="38" max="38" width="33.85546875" style="350" bestFit="1" customWidth="1"/>
    <col min="39" max="39" width="32.7109375" style="350" bestFit="1" customWidth="1"/>
    <col min="40" max="40" width="24.140625" style="350" bestFit="1" customWidth="1"/>
    <col min="41" max="41" width="23.5703125" style="350" bestFit="1" customWidth="1"/>
    <col min="42" max="42" width="29.28515625" style="350" bestFit="1" customWidth="1"/>
    <col min="43" max="43" width="24.42578125" style="350" bestFit="1" customWidth="1"/>
    <col min="44" max="44" width="27.42578125" style="350" bestFit="1" customWidth="1"/>
    <col min="45" max="45" width="27.28515625" style="350" bestFit="1" customWidth="1"/>
    <col min="46" max="46" width="17.7109375" style="350" bestFit="1" customWidth="1"/>
    <col min="47" max="47" width="16.85546875" style="350" bestFit="1" customWidth="1"/>
    <col min="48" max="48" width="34.7109375" style="350" bestFit="1" customWidth="1"/>
    <col min="49" max="49" width="34.28515625" style="350" bestFit="1" customWidth="1"/>
    <col min="50" max="50" width="27.7109375" style="350" bestFit="1" customWidth="1"/>
    <col min="51" max="51" width="32.85546875" style="350" bestFit="1" customWidth="1"/>
    <col min="52" max="52" width="24.5703125" style="350" bestFit="1" customWidth="1"/>
    <col min="53" max="53" width="19.5703125" style="350" bestFit="1" customWidth="1"/>
    <col min="54" max="54" width="25.5703125" style="350" bestFit="1" customWidth="1"/>
    <col min="55" max="55" width="18.5703125" style="350" bestFit="1" customWidth="1"/>
    <col min="56" max="56" width="25" style="350" bestFit="1" customWidth="1"/>
    <col min="57" max="57" width="32.85546875" style="350" bestFit="1" customWidth="1"/>
    <col min="58" max="58" width="15.28515625" style="350" bestFit="1" customWidth="1"/>
    <col min="59" max="59" width="12.7109375" style="350" bestFit="1" customWidth="1"/>
    <col min="60" max="60" width="15.7109375" style="350" bestFit="1" customWidth="1"/>
    <col min="61" max="61" width="15" style="350" bestFit="1" customWidth="1"/>
    <col min="62" max="62" width="13.42578125" style="350" bestFit="1" customWidth="1"/>
    <col min="63" max="63" width="14.85546875" style="350" bestFit="1" customWidth="1"/>
    <col min="64" max="64" width="12.7109375" style="350" bestFit="1" customWidth="1"/>
    <col min="65" max="65" width="18.7109375" style="350" bestFit="1" customWidth="1"/>
    <col min="66" max="66" width="15" style="350" bestFit="1" customWidth="1"/>
    <col min="67" max="67" width="18.140625" style="350" bestFit="1" customWidth="1"/>
    <col min="68" max="68" width="11.140625" style="350" bestFit="1" customWidth="1"/>
    <col min="69" max="69" width="12.7109375" style="350" bestFit="1" customWidth="1"/>
    <col min="70" max="71" width="29.7109375" style="350" bestFit="1" customWidth="1"/>
    <col min="72" max="72" width="27.5703125" style="350" bestFit="1" customWidth="1"/>
    <col min="73" max="73" width="20.7109375" style="350" bestFit="1" customWidth="1"/>
    <col min="74" max="74" width="13.7109375" style="350" bestFit="1" customWidth="1"/>
    <col min="75" max="75" width="25.42578125" style="350" bestFit="1" customWidth="1"/>
    <col min="76" max="76" width="20.28515625" style="350" bestFit="1" customWidth="1"/>
    <col min="77" max="77" width="22.85546875" style="350" bestFit="1" customWidth="1"/>
    <col min="78" max="78" width="30.7109375" style="350" bestFit="1" customWidth="1"/>
    <col min="79" max="79" width="32.28515625" style="350" bestFit="1" customWidth="1"/>
    <col min="80" max="80" width="22.28515625" style="350" bestFit="1" customWidth="1"/>
    <col min="81" max="81" width="12.85546875" style="350" bestFit="1" customWidth="1"/>
    <col min="82" max="82" width="33.5703125" style="350" bestFit="1" customWidth="1"/>
    <col min="83" max="16384" width="11.42578125" style="339"/>
  </cols>
  <sheetData>
    <row r="1" spans="1:82" s="159" customFormat="1" ht="12.75" x14ac:dyDescent="0.2">
      <c r="A1" s="525"/>
      <c r="B1" s="526"/>
      <c r="C1" s="526"/>
      <c r="D1" s="527"/>
      <c r="E1" s="313" t="s">
        <v>185</v>
      </c>
      <c r="F1" s="536" t="s">
        <v>186</v>
      </c>
      <c r="G1" s="536"/>
      <c r="H1" s="536"/>
      <c r="I1" s="536" t="s">
        <v>187</v>
      </c>
      <c r="J1" s="536"/>
      <c r="K1" s="536"/>
      <c r="L1" s="536"/>
      <c r="M1" s="536"/>
      <c r="N1" s="536"/>
      <c r="O1" s="536"/>
      <c r="P1" s="537" t="s">
        <v>188</v>
      </c>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9"/>
      <c r="BI1" s="540" t="s">
        <v>189</v>
      </c>
      <c r="BJ1" s="541"/>
      <c r="BK1" s="541"/>
      <c r="BL1" s="541"/>
      <c r="BM1" s="541"/>
      <c r="BN1" s="541"/>
      <c r="BO1" s="541"/>
      <c r="BP1" s="542"/>
      <c r="BQ1" s="543" t="s">
        <v>190</v>
      </c>
      <c r="BR1" s="543"/>
      <c r="BS1" s="543"/>
      <c r="BT1" s="543"/>
      <c r="BU1" s="543"/>
      <c r="BV1" s="543"/>
      <c r="BW1" s="543"/>
      <c r="BX1" s="543"/>
      <c r="BY1" s="543"/>
      <c r="BZ1" s="543"/>
      <c r="CA1" s="543"/>
      <c r="CB1" s="543"/>
      <c r="CC1" s="314"/>
      <c r="CD1" s="521" t="s">
        <v>191</v>
      </c>
    </row>
    <row r="2" spans="1:82" s="159" customFormat="1" ht="50.25" customHeight="1" x14ac:dyDescent="0.25">
      <c r="A2" s="160" t="s">
        <v>192</v>
      </c>
      <c r="B2" s="161" t="s">
        <v>193</v>
      </c>
      <c r="C2" s="161" t="s">
        <v>194</v>
      </c>
      <c r="D2" s="161" t="s">
        <v>195</v>
      </c>
      <c r="E2" s="315" t="s">
        <v>196</v>
      </c>
      <c r="F2" s="316" t="s">
        <v>197</v>
      </c>
      <c r="G2" s="316" t="s">
        <v>198</v>
      </c>
      <c r="H2" s="316" t="s">
        <v>199</v>
      </c>
      <c r="I2" s="316" t="s">
        <v>200</v>
      </c>
      <c r="J2" s="316" t="s">
        <v>201</v>
      </c>
      <c r="K2" s="316" t="s">
        <v>202</v>
      </c>
      <c r="L2" s="316" t="s">
        <v>203</v>
      </c>
      <c r="M2" s="316" t="s">
        <v>204</v>
      </c>
      <c r="N2" s="316" t="s">
        <v>205</v>
      </c>
      <c r="O2" s="316" t="s">
        <v>206</v>
      </c>
      <c r="P2" s="315" t="s">
        <v>64</v>
      </c>
      <c r="Q2" s="317" t="s">
        <v>207</v>
      </c>
      <c r="R2" s="317" t="s">
        <v>208</v>
      </c>
      <c r="S2" s="315" t="s">
        <v>209</v>
      </c>
      <c r="T2" s="315" t="s">
        <v>210</v>
      </c>
      <c r="U2" s="315" t="s">
        <v>211</v>
      </c>
      <c r="V2" s="315" t="s">
        <v>212</v>
      </c>
      <c r="W2" s="317" t="s">
        <v>213</v>
      </c>
      <c r="X2" s="317" t="s">
        <v>214</v>
      </c>
      <c r="Y2" s="317" t="s">
        <v>215</v>
      </c>
      <c r="Z2" s="317" t="s">
        <v>216</v>
      </c>
      <c r="AA2" s="317" t="s">
        <v>217</v>
      </c>
      <c r="AB2" s="317" t="s">
        <v>218</v>
      </c>
      <c r="AC2" s="317" t="s">
        <v>219</v>
      </c>
      <c r="AD2" s="317" t="s">
        <v>220</v>
      </c>
      <c r="AE2" s="317" t="s">
        <v>221</v>
      </c>
      <c r="AF2" s="315" t="s">
        <v>222</v>
      </c>
      <c r="AG2" s="317" t="s">
        <v>223</v>
      </c>
      <c r="AH2" s="317" t="s">
        <v>224</v>
      </c>
      <c r="AI2" s="317" t="s">
        <v>225</v>
      </c>
      <c r="AJ2" s="317" t="s">
        <v>226</v>
      </c>
      <c r="AK2" s="317" t="s">
        <v>227</v>
      </c>
      <c r="AL2" s="317" t="s">
        <v>228</v>
      </c>
      <c r="AM2" s="317" t="s">
        <v>229</v>
      </c>
      <c r="AN2" s="315" t="s">
        <v>230</v>
      </c>
      <c r="AO2" s="315" t="s">
        <v>231</v>
      </c>
      <c r="AP2" s="317" t="s">
        <v>232</v>
      </c>
      <c r="AQ2" s="317" t="s">
        <v>233</v>
      </c>
      <c r="AR2" s="317" t="s">
        <v>234</v>
      </c>
      <c r="AS2" s="317" t="s">
        <v>235</v>
      </c>
      <c r="AT2" s="315" t="s">
        <v>236</v>
      </c>
      <c r="AU2" s="315" t="s">
        <v>237</v>
      </c>
      <c r="AV2" s="315" t="s">
        <v>238</v>
      </c>
      <c r="AW2" s="317" t="s">
        <v>239</v>
      </c>
      <c r="AX2" s="317" t="s">
        <v>240</v>
      </c>
      <c r="AY2" s="315" t="s">
        <v>241</v>
      </c>
      <c r="AZ2" s="315" t="s">
        <v>242</v>
      </c>
      <c r="BA2" s="315" t="s">
        <v>243</v>
      </c>
      <c r="BB2" s="315" t="s">
        <v>244</v>
      </c>
      <c r="BC2" s="315" t="s">
        <v>245</v>
      </c>
      <c r="BD2" s="315" t="s">
        <v>246</v>
      </c>
      <c r="BE2" s="315" t="s">
        <v>247</v>
      </c>
      <c r="BF2" s="315" t="s">
        <v>248</v>
      </c>
      <c r="BG2" s="315" t="s">
        <v>249</v>
      </c>
      <c r="BH2" s="315" t="s">
        <v>250</v>
      </c>
      <c r="BI2" s="318" t="s">
        <v>251</v>
      </c>
      <c r="BJ2" s="319" t="s">
        <v>252</v>
      </c>
      <c r="BK2" s="319" t="s">
        <v>253</v>
      </c>
      <c r="BL2" s="319" t="s">
        <v>254</v>
      </c>
      <c r="BM2" s="319" t="s">
        <v>255</v>
      </c>
      <c r="BN2" s="319" t="s">
        <v>256</v>
      </c>
      <c r="BO2" s="319" t="s">
        <v>257</v>
      </c>
      <c r="BP2" s="319" t="s">
        <v>258</v>
      </c>
      <c r="BQ2" s="320" t="s">
        <v>259</v>
      </c>
      <c r="BR2" s="320" t="s">
        <v>260</v>
      </c>
      <c r="BS2" s="320" t="s">
        <v>261</v>
      </c>
      <c r="BT2" s="320" t="s">
        <v>262</v>
      </c>
      <c r="BU2" s="320" t="s">
        <v>263</v>
      </c>
      <c r="BV2" s="320" t="s">
        <v>264</v>
      </c>
      <c r="BW2" s="321" t="s">
        <v>265</v>
      </c>
      <c r="BX2" s="321" t="s">
        <v>266</v>
      </c>
      <c r="BY2" s="321" t="s">
        <v>267</v>
      </c>
      <c r="BZ2" s="321" t="s">
        <v>268</v>
      </c>
      <c r="CA2" s="321" t="s">
        <v>269</v>
      </c>
      <c r="CB2" s="321" t="s">
        <v>270</v>
      </c>
      <c r="CC2" s="322" t="s">
        <v>271</v>
      </c>
      <c r="CD2" s="522"/>
    </row>
    <row r="3" spans="1:82" s="159" customFormat="1" ht="12.75" x14ac:dyDescent="0.25">
      <c r="A3" s="170" t="s">
        <v>272</v>
      </c>
      <c r="B3" s="170" t="s">
        <v>273</v>
      </c>
      <c r="C3" s="170" t="s">
        <v>274</v>
      </c>
      <c r="D3" s="170" t="s">
        <v>275</v>
      </c>
      <c r="E3" s="323" t="s">
        <v>276</v>
      </c>
      <c r="F3" s="324" t="s">
        <v>277</v>
      </c>
      <c r="G3" s="324" t="s">
        <v>278</v>
      </c>
      <c r="H3" s="324" t="s">
        <v>279</v>
      </c>
      <c r="I3" s="324" t="s">
        <v>280</v>
      </c>
      <c r="J3" s="324" t="s">
        <v>281</v>
      </c>
      <c r="K3" s="324" t="s">
        <v>282</v>
      </c>
      <c r="L3" s="324" t="s">
        <v>283</v>
      </c>
      <c r="M3" s="324" t="s">
        <v>284</v>
      </c>
      <c r="N3" s="324" t="s">
        <v>285</v>
      </c>
      <c r="O3" s="324" t="s">
        <v>286</v>
      </c>
      <c r="P3" s="323" t="s">
        <v>287</v>
      </c>
      <c r="Q3" s="324" t="s">
        <v>288</v>
      </c>
      <c r="R3" s="324" t="s">
        <v>289</v>
      </c>
      <c r="S3" s="323" t="s">
        <v>290</v>
      </c>
      <c r="T3" s="323" t="s">
        <v>291</v>
      </c>
      <c r="U3" s="323" t="s">
        <v>292</v>
      </c>
      <c r="V3" s="323" t="s">
        <v>293</v>
      </c>
      <c r="W3" s="324" t="s">
        <v>294</v>
      </c>
      <c r="X3" s="324" t="s">
        <v>295</v>
      </c>
      <c r="Y3" s="324" t="s">
        <v>296</v>
      </c>
      <c r="Z3" s="324" t="s">
        <v>297</v>
      </c>
      <c r="AA3" s="324" t="s">
        <v>298</v>
      </c>
      <c r="AB3" s="324" t="s">
        <v>299</v>
      </c>
      <c r="AC3" s="324" t="s">
        <v>300</v>
      </c>
      <c r="AD3" s="324" t="s">
        <v>301</v>
      </c>
      <c r="AE3" s="324" t="s">
        <v>302</v>
      </c>
      <c r="AF3" s="323" t="s">
        <v>303</v>
      </c>
      <c r="AG3" s="324" t="s">
        <v>304</v>
      </c>
      <c r="AH3" s="324" t="s">
        <v>305</v>
      </c>
      <c r="AI3" s="324" t="s">
        <v>306</v>
      </c>
      <c r="AJ3" s="324" t="s">
        <v>307</v>
      </c>
      <c r="AK3" s="324" t="s">
        <v>308</v>
      </c>
      <c r="AL3" s="324" t="s">
        <v>309</v>
      </c>
      <c r="AM3" s="324" t="s">
        <v>310</v>
      </c>
      <c r="AN3" s="323" t="s">
        <v>311</v>
      </c>
      <c r="AO3" s="323" t="s">
        <v>312</v>
      </c>
      <c r="AP3" s="324" t="s">
        <v>313</v>
      </c>
      <c r="AQ3" s="324" t="s">
        <v>314</v>
      </c>
      <c r="AR3" s="324" t="s">
        <v>315</v>
      </c>
      <c r="AS3" s="324" t="s">
        <v>316</v>
      </c>
      <c r="AT3" s="323" t="s">
        <v>317</v>
      </c>
      <c r="AU3" s="323" t="s">
        <v>318</v>
      </c>
      <c r="AV3" s="323" t="s">
        <v>319</v>
      </c>
      <c r="AW3" s="324" t="s">
        <v>320</v>
      </c>
      <c r="AX3" s="324" t="s">
        <v>321</v>
      </c>
      <c r="AY3" s="323" t="s">
        <v>322</v>
      </c>
      <c r="AZ3" s="323" t="s">
        <v>323</v>
      </c>
      <c r="BA3" s="323" t="s">
        <v>324</v>
      </c>
      <c r="BB3" s="323" t="s">
        <v>325</v>
      </c>
      <c r="BC3" s="323" t="s">
        <v>326</v>
      </c>
      <c r="BD3" s="323" t="s">
        <v>327</v>
      </c>
      <c r="BE3" s="323" t="s">
        <v>328</v>
      </c>
      <c r="BF3" s="323" t="s">
        <v>329</v>
      </c>
      <c r="BG3" s="323" t="s">
        <v>330</v>
      </c>
      <c r="BH3" s="323" t="s">
        <v>331</v>
      </c>
      <c r="BI3" s="325" t="s">
        <v>332</v>
      </c>
      <c r="BJ3" s="326" t="s">
        <v>333</v>
      </c>
      <c r="BK3" s="326" t="s">
        <v>334</v>
      </c>
      <c r="BL3" s="326" t="s">
        <v>335</v>
      </c>
      <c r="BM3" s="326" t="s">
        <v>336</v>
      </c>
      <c r="BN3" s="326" t="s">
        <v>337</v>
      </c>
      <c r="BO3" s="326" t="s">
        <v>338</v>
      </c>
      <c r="BP3" s="326" t="s">
        <v>339</v>
      </c>
      <c r="BQ3" s="327" t="s">
        <v>340</v>
      </c>
      <c r="BR3" s="327" t="s">
        <v>341</v>
      </c>
      <c r="BS3" s="327" t="s">
        <v>342</v>
      </c>
      <c r="BT3" s="327" t="s">
        <v>343</v>
      </c>
      <c r="BU3" s="327" t="s">
        <v>344</v>
      </c>
      <c r="BV3" s="327" t="s">
        <v>345</v>
      </c>
      <c r="BW3" s="328" t="s">
        <v>346</v>
      </c>
      <c r="BX3" s="328" t="s">
        <v>347</v>
      </c>
      <c r="BY3" s="328" t="s">
        <v>348</v>
      </c>
      <c r="BZ3" s="328" t="s">
        <v>349</v>
      </c>
      <c r="CA3" s="328" t="s">
        <v>350</v>
      </c>
      <c r="CB3" s="328" t="s">
        <v>351</v>
      </c>
      <c r="CC3" s="329" t="s">
        <v>352</v>
      </c>
      <c r="CD3" s="330" t="s">
        <v>649</v>
      </c>
    </row>
    <row r="4" spans="1:82" x14ac:dyDescent="0.25">
      <c r="A4" s="179" t="s">
        <v>164</v>
      </c>
      <c r="B4" s="179" t="s">
        <v>354</v>
      </c>
      <c r="C4" s="179" t="s">
        <v>355</v>
      </c>
      <c r="D4" s="179" t="s">
        <v>55</v>
      </c>
      <c r="E4" s="331">
        <v>16822.125</v>
      </c>
      <c r="F4" s="332">
        <v>16721.75</v>
      </c>
      <c r="G4" s="332">
        <v>67.625</v>
      </c>
      <c r="H4" s="332">
        <v>32.75</v>
      </c>
      <c r="I4" s="332">
        <v>798.875</v>
      </c>
      <c r="J4" s="332">
        <v>920</v>
      </c>
      <c r="K4" s="332">
        <v>1080.125</v>
      </c>
      <c r="L4" s="332">
        <v>2288.375</v>
      </c>
      <c r="M4" s="332">
        <v>3861.5</v>
      </c>
      <c r="N4" s="332">
        <v>3256</v>
      </c>
      <c r="O4" s="332">
        <v>4617.25</v>
      </c>
      <c r="P4" s="331">
        <v>1522</v>
      </c>
      <c r="Q4" s="332">
        <v>18.5</v>
      </c>
      <c r="R4" s="332">
        <v>191.75</v>
      </c>
      <c r="S4" s="331">
        <v>1859.25</v>
      </c>
      <c r="T4" s="331">
        <v>876</v>
      </c>
      <c r="U4" s="331">
        <v>397.375</v>
      </c>
      <c r="V4" s="331">
        <v>3910</v>
      </c>
      <c r="W4" s="332">
        <v>866.75</v>
      </c>
      <c r="X4" s="332">
        <v>847.25</v>
      </c>
      <c r="Y4" s="332">
        <v>461.5</v>
      </c>
      <c r="Z4" s="332">
        <v>623</v>
      </c>
      <c r="AA4" s="332">
        <v>0</v>
      </c>
      <c r="AB4" s="332">
        <v>189.375</v>
      </c>
      <c r="AC4" s="332">
        <v>218.625</v>
      </c>
      <c r="AD4" s="332">
        <v>296.25</v>
      </c>
      <c r="AE4" s="332">
        <v>407.25</v>
      </c>
      <c r="AF4" s="331">
        <v>4947.125</v>
      </c>
      <c r="AG4" s="332">
        <v>1157</v>
      </c>
      <c r="AH4" s="332">
        <v>73.125</v>
      </c>
      <c r="AI4" s="332">
        <v>1084.75</v>
      </c>
      <c r="AJ4" s="332">
        <v>539.125</v>
      </c>
      <c r="AK4" s="332">
        <v>89.375</v>
      </c>
      <c r="AL4" s="332">
        <v>7.25</v>
      </c>
      <c r="AM4" s="332">
        <v>1996.5</v>
      </c>
      <c r="AN4" s="331">
        <v>375.875</v>
      </c>
      <c r="AO4" s="331">
        <v>202.125</v>
      </c>
      <c r="AP4" s="332">
        <v>128.375</v>
      </c>
      <c r="AQ4" s="332">
        <v>1.5</v>
      </c>
      <c r="AR4" s="332">
        <v>49.375</v>
      </c>
      <c r="AS4" s="332">
        <v>22.875</v>
      </c>
      <c r="AT4" s="331">
        <v>168.875</v>
      </c>
      <c r="AU4" s="331">
        <v>230.75</v>
      </c>
      <c r="AV4" s="331">
        <v>33.625</v>
      </c>
      <c r="AW4" s="332">
        <v>7.875</v>
      </c>
      <c r="AX4" s="332">
        <v>25.75</v>
      </c>
      <c r="AY4" s="331">
        <v>28</v>
      </c>
      <c r="AZ4" s="331">
        <v>119.375</v>
      </c>
      <c r="BA4" s="331">
        <v>16.75</v>
      </c>
      <c r="BB4" s="331">
        <v>2.375</v>
      </c>
      <c r="BC4" s="331">
        <v>2</v>
      </c>
      <c r="BD4" s="331">
        <v>1352.125</v>
      </c>
      <c r="BE4" s="331">
        <v>9</v>
      </c>
      <c r="BF4" s="331">
        <v>124</v>
      </c>
      <c r="BG4" s="331">
        <v>410.625</v>
      </c>
      <c r="BH4" s="331">
        <v>234.875</v>
      </c>
      <c r="BI4" s="333">
        <v>2043.375</v>
      </c>
      <c r="BJ4" s="334">
        <v>694.5</v>
      </c>
      <c r="BK4" s="334">
        <v>77.5</v>
      </c>
      <c r="BL4" s="334">
        <v>1107.125</v>
      </c>
      <c r="BM4" s="334">
        <v>3.375</v>
      </c>
      <c r="BN4" s="334">
        <v>11</v>
      </c>
      <c r="BO4" s="334">
        <v>0</v>
      </c>
      <c r="BP4" s="334">
        <v>149.875</v>
      </c>
      <c r="BQ4" s="335">
        <v>982.75</v>
      </c>
      <c r="BR4" s="335">
        <v>92</v>
      </c>
      <c r="BS4" s="335">
        <v>117.875</v>
      </c>
      <c r="BT4" s="335">
        <v>122.375</v>
      </c>
      <c r="BU4" s="335">
        <v>0</v>
      </c>
      <c r="BV4" s="335">
        <v>650.5</v>
      </c>
      <c r="BW4" s="336">
        <v>136.875</v>
      </c>
      <c r="BX4" s="336">
        <v>7.75</v>
      </c>
      <c r="BY4" s="336">
        <v>0</v>
      </c>
      <c r="BZ4" s="336">
        <v>70.5</v>
      </c>
      <c r="CA4" s="336">
        <v>55.5</v>
      </c>
      <c r="CB4" s="336">
        <v>170.25</v>
      </c>
      <c r="CC4" s="337">
        <v>16.875</v>
      </c>
      <c r="CD4" s="338">
        <v>158108.20199382299</v>
      </c>
    </row>
    <row r="5" spans="1:82" x14ac:dyDescent="0.25">
      <c r="A5" s="179" t="s">
        <v>165</v>
      </c>
      <c r="B5" s="179" t="s">
        <v>356</v>
      </c>
      <c r="C5" s="179" t="s">
        <v>357</v>
      </c>
      <c r="D5" s="179" t="s">
        <v>121</v>
      </c>
      <c r="E5" s="331">
        <v>11198.875</v>
      </c>
      <c r="F5" s="332">
        <v>10802.25</v>
      </c>
      <c r="G5" s="332">
        <v>0</v>
      </c>
      <c r="H5" s="332">
        <v>396.625</v>
      </c>
      <c r="I5" s="332">
        <v>486.5</v>
      </c>
      <c r="J5" s="332">
        <v>428.25</v>
      </c>
      <c r="K5" s="332">
        <v>590.125</v>
      </c>
      <c r="L5" s="332">
        <v>1427.875</v>
      </c>
      <c r="M5" s="332">
        <v>3546.875</v>
      </c>
      <c r="N5" s="332">
        <v>2273.375</v>
      </c>
      <c r="O5" s="332">
        <v>2445.875</v>
      </c>
      <c r="P5" s="331">
        <v>1108.875</v>
      </c>
      <c r="Q5" s="332">
        <v>5.75</v>
      </c>
      <c r="R5" s="332">
        <v>30.375</v>
      </c>
      <c r="S5" s="331">
        <v>1004.625</v>
      </c>
      <c r="T5" s="331">
        <v>286.5</v>
      </c>
      <c r="U5" s="331">
        <v>656.5</v>
      </c>
      <c r="V5" s="331">
        <v>2279</v>
      </c>
      <c r="W5" s="332">
        <v>474.125</v>
      </c>
      <c r="X5" s="332">
        <v>351.75</v>
      </c>
      <c r="Y5" s="332">
        <v>380.375</v>
      </c>
      <c r="Z5" s="332">
        <v>418.625</v>
      </c>
      <c r="AA5" s="332">
        <v>34.625</v>
      </c>
      <c r="AB5" s="332">
        <v>66.375</v>
      </c>
      <c r="AC5" s="332">
        <v>65.625</v>
      </c>
      <c r="AD5" s="332">
        <v>229.625</v>
      </c>
      <c r="AE5" s="332">
        <v>257.875</v>
      </c>
      <c r="AF5" s="331">
        <v>3694.875</v>
      </c>
      <c r="AG5" s="332">
        <v>770.375</v>
      </c>
      <c r="AH5" s="332">
        <v>244.25</v>
      </c>
      <c r="AI5" s="332">
        <v>1230.875</v>
      </c>
      <c r="AJ5" s="332">
        <v>125.75</v>
      </c>
      <c r="AK5" s="332">
        <v>93.875</v>
      </c>
      <c r="AL5" s="332">
        <v>245.625</v>
      </c>
      <c r="AM5" s="332">
        <v>984.125</v>
      </c>
      <c r="AN5" s="331">
        <v>24.5</v>
      </c>
      <c r="AO5" s="331">
        <v>123</v>
      </c>
      <c r="AP5" s="332">
        <v>68.5</v>
      </c>
      <c r="AQ5" s="332">
        <v>6.875</v>
      </c>
      <c r="AR5" s="332">
        <v>39.25</v>
      </c>
      <c r="AS5" s="332">
        <v>8.375</v>
      </c>
      <c r="AT5" s="331">
        <v>99.125</v>
      </c>
      <c r="AU5" s="331">
        <v>8.625</v>
      </c>
      <c r="AV5" s="331">
        <v>6</v>
      </c>
      <c r="AW5" s="332">
        <v>4</v>
      </c>
      <c r="AX5" s="332">
        <v>2</v>
      </c>
      <c r="AY5" s="331">
        <v>8.125</v>
      </c>
      <c r="AZ5" s="331">
        <v>46.25</v>
      </c>
      <c r="BA5" s="331">
        <v>38.125</v>
      </c>
      <c r="BB5" s="331">
        <v>1</v>
      </c>
      <c r="BC5" s="331">
        <v>0</v>
      </c>
      <c r="BD5" s="331">
        <v>1001.625</v>
      </c>
      <c r="BE5" s="331">
        <v>10</v>
      </c>
      <c r="BF5" s="331">
        <v>24.5</v>
      </c>
      <c r="BG5" s="331">
        <v>388.125</v>
      </c>
      <c r="BH5" s="331">
        <v>389.5</v>
      </c>
      <c r="BI5" s="333">
        <v>1378.875</v>
      </c>
      <c r="BJ5" s="334">
        <v>549.75</v>
      </c>
      <c r="BK5" s="334">
        <v>206.75</v>
      </c>
      <c r="BL5" s="334">
        <v>555.25</v>
      </c>
      <c r="BM5" s="334">
        <v>0</v>
      </c>
      <c r="BN5" s="334">
        <v>0</v>
      </c>
      <c r="BO5" s="334">
        <v>15</v>
      </c>
      <c r="BP5" s="334">
        <v>52.125</v>
      </c>
      <c r="BQ5" s="335">
        <v>570.125</v>
      </c>
      <c r="BR5" s="335">
        <v>58.25</v>
      </c>
      <c r="BS5" s="335">
        <v>155.375</v>
      </c>
      <c r="BT5" s="335">
        <v>132.125</v>
      </c>
      <c r="BU5" s="335">
        <v>0</v>
      </c>
      <c r="BV5" s="335">
        <v>224.375</v>
      </c>
      <c r="BW5" s="336">
        <v>0</v>
      </c>
      <c r="BX5" s="336">
        <v>0</v>
      </c>
      <c r="BY5" s="336">
        <v>0</v>
      </c>
      <c r="BZ5" s="336">
        <v>33.125</v>
      </c>
      <c r="CA5" s="336">
        <v>0</v>
      </c>
      <c r="CB5" s="336">
        <v>174.5</v>
      </c>
      <c r="CC5" s="337">
        <v>1132.75</v>
      </c>
      <c r="CD5" s="338">
        <v>110033.63615787031</v>
      </c>
    </row>
    <row r="6" spans="1:82" x14ac:dyDescent="0.25">
      <c r="A6" s="179" t="s">
        <v>166</v>
      </c>
      <c r="B6" s="179" t="s">
        <v>358</v>
      </c>
      <c r="C6" s="179" t="s">
        <v>359</v>
      </c>
      <c r="D6" s="179" t="s">
        <v>55</v>
      </c>
      <c r="E6" s="331">
        <v>8823.449390243899</v>
      </c>
      <c r="F6" s="332">
        <v>8711.4249999999993</v>
      </c>
      <c r="G6" s="332">
        <v>112.024390243902</v>
      </c>
      <c r="H6" s="332">
        <v>0</v>
      </c>
      <c r="I6" s="332">
        <v>379.625</v>
      </c>
      <c r="J6" s="332">
        <v>402</v>
      </c>
      <c r="K6" s="332">
        <v>606.125</v>
      </c>
      <c r="L6" s="332">
        <v>1011.375</v>
      </c>
      <c r="M6" s="332">
        <v>2651.5743902438999</v>
      </c>
      <c r="N6" s="332">
        <v>1966</v>
      </c>
      <c r="O6" s="332">
        <v>1806.75</v>
      </c>
      <c r="P6" s="331">
        <v>584</v>
      </c>
      <c r="Q6" s="332">
        <v>6.25</v>
      </c>
      <c r="R6" s="332">
        <v>15.125</v>
      </c>
      <c r="S6" s="331">
        <v>148</v>
      </c>
      <c r="T6" s="331">
        <v>267.25</v>
      </c>
      <c r="U6" s="331">
        <v>1169.524390243902</v>
      </c>
      <c r="V6" s="331">
        <v>2164.25</v>
      </c>
      <c r="W6" s="332">
        <v>467.125</v>
      </c>
      <c r="X6" s="332">
        <v>575</v>
      </c>
      <c r="Y6" s="332">
        <v>182.125</v>
      </c>
      <c r="Z6" s="332">
        <v>448.625</v>
      </c>
      <c r="AA6" s="332">
        <v>0</v>
      </c>
      <c r="AB6" s="332">
        <v>204.875</v>
      </c>
      <c r="AC6" s="332">
        <v>0</v>
      </c>
      <c r="AD6" s="332">
        <v>163.375</v>
      </c>
      <c r="AE6" s="332">
        <v>123.125</v>
      </c>
      <c r="AF6" s="331">
        <v>2920.4250000000002</v>
      </c>
      <c r="AG6" s="332">
        <v>1215.875</v>
      </c>
      <c r="AH6" s="332">
        <v>57.625</v>
      </c>
      <c r="AI6" s="332">
        <v>772.625</v>
      </c>
      <c r="AJ6" s="332">
        <v>68.5</v>
      </c>
      <c r="AK6" s="332">
        <v>9.125</v>
      </c>
      <c r="AL6" s="332">
        <v>37</v>
      </c>
      <c r="AM6" s="332">
        <v>759.67499999999995</v>
      </c>
      <c r="AN6" s="331">
        <v>87.875</v>
      </c>
      <c r="AO6" s="331">
        <v>129.375</v>
      </c>
      <c r="AP6" s="332">
        <v>81</v>
      </c>
      <c r="AQ6" s="332">
        <v>0</v>
      </c>
      <c r="AR6" s="332">
        <v>32</v>
      </c>
      <c r="AS6" s="332">
        <v>16.375</v>
      </c>
      <c r="AT6" s="331">
        <v>120</v>
      </c>
      <c r="AU6" s="331">
        <v>28.5</v>
      </c>
      <c r="AV6" s="331">
        <v>46.875</v>
      </c>
      <c r="AW6" s="332">
        <v>23</v>
      </c>
      <c r="AX6" s="332">
        <v>23.875</v>
      </c>
      <c r="AY6" s="331">
        <v>11.5</v>
      </c>
      <c r="AZ6" s="331">
        <v>261.5</v>
      </c>
      <c r="BA6" s="331">
        <v>35.375</v>
      </c>
      <c r="BB6" s="331">
        <v>0</v>
      </c>
      <c r="BC6" s="331">
        <v>2</v>
      </c>
      <c r="BD6" s="331">
        <v>518</v>
      </c>
      <c r="BE6" s="331">
        <v>0</v>
      </c>
      <c r="BF6" s="331">
        <v>45.125</v>
      </c>
      <c r="BG6" s="331">
        <v>216.375</v>
      </c>
      <c r="BH6" s="331">
        <v>67.5</v>
      </c>
      <c r="BI6" s="333">
        <v>1635.375</v>
      </c>
      <c r="BJ6" s="334">
        <v>372.75</v>
      </c>
      <c r="BK6" s="334">
        <v>60.875</v>
      </c>
      <c r="BL6" s="334">
        <v>742.125</v>
      </c>
      <c r="BM6" s="334">
        <v>0</v>
      </c>
      <c r="BN6" s="334">
        <v>22</v>
      </c>
      <c r="BO6" s="334">
        <v>274.25</v>
      </c>
      <c r="BP6" s="334">
        <v>163.375</v>
      </c>
      <c r="BQ6" s="335">
        <v>843.125</v>
      </c>
      <c r="BR6" s="335">
        <v>168.375</v>
      </c>
      <c r="BS6" s="335">
        <v>131.375</v>
      </c>
      <c r="BT6" s="335">
        <v>145.875</v>
      </c>
      <c r="BU6" s="335">
        <v>129</v>
      </c>
      <c r="BV6" s="335">
        <v>268.5</v>
      </c>
      <c r="BW6" s="336">
        <v>0</v>
      </c>
      <c r="BX6" s="336">
        <v>69.125</v>
      </c>
      <c r="BY6" s="336">
        <v>0</v>
      </c>
      <c r="BZ6" s="336">
        <v>0</v>
      </c>
      <c r="CA6" s="336">
        <v>0</v>
      </c>
      <c r="CB6" s="336">
        <v>164.125</v>
      </c>
      <c r="CC6" s="337">
        <v>76.125</v>
      </c>
      <c r="CD6" s="338">
        <v>75155.308994174004</v>
      </c>
    </row>
    <row r="7" spans="1:82" x14ac:dyDescent="0.25">
      <c r="A7" s="179" t="s">
        <v>167</v>
      </c>
      <c r="B7" s="179" t="s">
        <v>360</v>
      </c>
      <c r="C7" s="179" t="s">
        <v>127</v>
      </c>
      <c r="D7" s="179" t="s">
        <v>127</v>
      </c>
      <c r="E7" s="331">
        <v>4656.5</v>
      </c>
      <c r="F7" s="332">
        <v>4656.5</v>
      </c>
      <c r="G7" s="332">
        <v>0</v>
      </c>
      <c r="H7" s="332">
        <v>0</v>
      </c>
      <c r="I7" s="332">
        <v>406.625</v>
      </c>
      <c r="J7" s="332">
        <v>451.25</v>
      </c>
      <c r="K7" s="332">
        <v>418.375</v>
      </c>
      <c r="L7" s="332">
        <v>1032.75</v>
      </c>
      <c r="M7" s="332">
        <v>1538.125</v>
      </c>
      <c r="N7" s="332">
        <v>411</v>
      </c>
      <c r="O7" s="332">
        <v>398.375</v>
      </c>
      <c r="P7" s="331">
        <v>160.625</v>
      </c>
      <c r="Q7" s="332">
        <v>5.625</v>
      </c>
      <c r="R7" s="332">
        <v>27.375</v>
      </c>
      <c r="S7" s="331">
        <v>84.25</v>
      </c>
      <c r="T7" s="331">
        <v>173.875</v>
      </c>
      <c r="U7" s="331">
        <v>113.625</v>
      </c>
      <c r="V7" s="331">
        <v>1009.875</v>
      </c>
      <c r="W7" s="332">
        <v>180.125</v>
      </c>
      <c r="X7" s="332">
        <v>87.125</v>
      </c>
      <c r="Y7" s="332">
        <v>43.125</v>
      </c>
      <c r="Z7" s="332">
        <v>170</v>
      </c>
      <c r="AA7" s="332">
        <v>0</v>
      </c>
      <c r="AB7" s="332">
        <v>87.5</v>
      </c>
      <c r="AC7" s="332">
        <v>187.25</v>
      </c>
      <c r="AD7" s="332">
        <v>210.125</v>
      </c>
      <c r="AE7" s="332">
        <v>44.625</v>
      </c>
      <c r="AF7" s="331">
        <v>1756.125</v>
      </c>
      <c r="AG7" s="332">
        <v>479.75</v>
      </c>
      <c r="AH7" s="332">
        <v>28.75</v>
      </c>
      <c r="AI7" s="332">
        <v>384.625</v>
      </c>
      <c r="AJ7" s="332">
        <v>248.5</v>
      </c>
      <c r="AK7" s="332">
        <v>0</v>
      </c>
      <c r="AL7" s="332">
        <v>102.375</v>
      </c>
      <c r="AM7" s="332">
        <v>512.125</v>
      </c>
      <c r="AN7" s="331">
        <v>45.5</v>
      </c>
      <c r="AO7" s="331">
        <v>99.375</v>
      </c>
      <c r="AP7" s="332">
        <v>38.375</v>
      </c>
      <c r="AQ7" s="332">
        <v>0</v>
      </c>
      <c r="AR7" s="332">
        <v>37.625</v>
      </c>
      <c r="AS7" s="332">
        <v>23.375</v>
      </c>
      <c r="AT7" s="331">
        <v>160</v>
      </c>
      <c r="AU7" s="331">
        <v>24.125</v>
      </c>
      <c r="AV7" s="331">
        <v>75.75</v>
      </c>
      <c r="AW7" s="332">
        <v>28.5</v>
      </c>
      <c r="AX7" s="332">
        <v>47.25</v>
      </c>
      <c r="AY7" s="331">
        <v>11.875</v>
      </c>
      <c r="AZ7" s="331">
        <v>31.75</v>
      </c>
      <c r="BA7" s="331">
        <v>13.75</v>
      </c>
      <c r="BB7" s="331">
        <v>13.375</v>
      </c>
      <c r="BC7" s="331">
        <v>0</v>
      </c>
      <c r="BD7" s="331">
        <v>564.75</v>
      </c>
      <c r="BE7" s="331">
        <v>25.75</v>
      </c>
      <c r="BF7" s="331">
        <v>66.125</v>
      </c>
      <c r="BG7" s="331">
        <v>193.875</v>
      </c>
      <c r="BH7" s="331">
        <v>32.125</v>
      </c>
      <c r="BI7" s="333">
        <v>858.125</v>
      </c>
      <c r="BJ7" s="334">
        <v>300.25</v>
      </c>
      <c r="BK7" s="334">
        <v>98.125</v>
      </c>
      <c r="BL7" s="334">
        <v>424.25</v>
      </c>
      <c r="BM7" s="334">
        <v>0</v>
      </c>
      <c r="BN7" s="334">
        <v>0</v>
      </c>
      <c r="BO7" s="334">
        <v>0</v>
      </c>
      <c r="BP7" s="334">
        <v>35.5</v>
      </c>
      <c r="BQ7" s="335">
        <v>228.75</v>
      </c>
      <c r="BR7" s="335">
        <v>29.125</v>
      </c>
      <c r="BS7" s="335">
        <v>0</v>
      </c>
      <c r="BT7" s="335">
        <v>42.25</v>
      </c>
      <c r="BU7" s="335">
        <v>0</v>
      </c>
      <c r="BV7" s="335">
        <v>157.375</v>
      </c>
      <c r="BW7" s="336">
        <v>0</v>
      </c>
      <c r="BX7" s="336">
        <v>0</v>
      </c>
      <c r="BY7" s="336">
        <v>0</v>
      </c>
      <c r="BZ7" s="336">
        <v>0</v>
      </c>
      <c r="CA7" s="336">
        <v>0</v>
      </c>
      <c r="CB7" s="336">
        <v>84.5</v>
      </c>
      <c r="CC7" s="337">
        <v>58.875</v>
      </c>
      <c r="CD7" s="338">
        <v>38229.416438460401</v>
      </c>
    </row>
    <row r="8" spans="1:82" x14ac:dyDescent="0.25">
      <c r="A8" s="179" t="s">
        <v>361</v>
      </c>
      <c r="B8" s="179" t="s">
        <v>362</v>
      </c>
      <c r="C8" s="179" t="s">
        <v>127</v>
      </c>
      <c r="D8" s="179" t="s">
        <v>127</v>
      </c>
      <c r="E8" s="331">
        <v>5631.625</v>
      </c>
      <c r="F8" s="332">
        <v>5583.25</v>
      </c>
      <c r="G8" s="332">
        <v>48.375</v>
      </c>
      <c r="H8" s="332">
        <v>0</v>
      </c>
      <c r="I8" s="332">
        <v>445</v>
      </c>
      <c r="J8" s="332">
        <v>381.125</v>
      </c>
      <c r="K8" s="332">
        <v>319.5</v>
      </c>
      <c r="L8" s="332">
        <v>971.125</v>
      </c>
      <c r="M8" s="332">
        <v>1826.125</v>
      </c>
      <c r="N8" s="332">
        <v>809</v>
      </c>
      <c r="O8" s="332">
        <v>879.75</v>
      </c>
      <c r="P8" s="331">
        <v>251.875</v>
      </c>
      <c r="Q8" s="332">
        <v>29.75</v>
      </c>
      <c r="R8" s="332">
        <v>33.5</v>
      </c>
      <c r="S8" s="331">
        <v>793.375</v>
      </c>
      <c r="T8" s="331">
        <v>237.375</v>
      </c>
      <c r="U8" s="331">
        <v>165</v>
      </c>
      <c r="V8" s="331">
        <v>1422.125</v>
      </c>
      <c r="W8" s="332">
        <v>138.875</v>
      </c>
      <c r="X8" s="332">
        <v>129.625</v>
      </c>
      <c r="Y8" s="332">
        <v>188.625</v>
      </c>
      <c r="Z8" s="332">
        <v>281.875</v>
      </c>
      <c r="AA8" s="332">
        <v>0</v>
      </c>
      <c r="AB8" s="332">
        <v>268.625</v>
      </c>
      <c r="AC8" s="332">
        <v>140.125</v>
      </c>
      <c r="AD8" s="332">
        <v>144.875</v>
      </c>
      <c r="AE8" s="332">
        <v>129.5</v>
      </c>
      <c r="AF8" s="331">
        <v>1192.125</v>
      </c>
      <c r="AG8" s="332">
        <v>317.5</v>
      </c>
      <c r="AH8" s="332">
        <v>44.5</v>
      </c>
      <c r="AI8" s="332">
        <v>234.375</v>
      </c>
      <c r="AJ8" s="332">
        <v>190.875</v>
      </c>
      <c r="AK8" s="332">
        <v>36.25</v>
      </c>
      <c r="AL8" s="332">
        <v>4.625</v>
      </c>
      <c r="AM8" s="332">
        <v>364</v>
      </c>
      <c r="AN8" s="331">
        <v>13.375</v>
      </c>
      <c r="AO8" s="331">
        <v>113.625</v>
      </c>
      <c r="AP8" s="332">
        <v>56.75</v>
      </c>
      <c r="AQ8" s="332">
        <v>0.625</v>
      </c>
      <c r="AR8" s="332">
        <v>32.75</v>
      </c>
      <c r="AS8" s="332">
        <v>23.5</v>
      </c>
      <c r="AT8" s="331">
        <v>232.5</v>
      </c>
      <c r="AU8" s="331">
        <v>31.5</v>
      </c>
      <c r="AV8" s="331">
        <v>99.125</v>
      </c>
      <c r="AW8" s="332">
        <v>11.375</v>
      </c>
      <c r="AX8" s="332">
        <v>87.75</v>
      </c>
      <c r="AY8" s="331">
        <v>6</v>
      </c>
      <c r="AZ8" s="331">
        <v>7</v>
      </c>
      <c r="BA8" s="331">
        <v>66.625</v>
      </c>
      <c r="BB8" s="331">
        <v>0</v>
      </c>
      <c r="BC8" s="331">
        <v>0</v>
      </c>
      <c r="BD8" s="331">
        <v>728.875</v>
      </c>
      <c r="BE8" s="331">
        <v>0</v>
      </c>
      <c r="BF8" s="331">
        <v>92.375</v>
      </c>
      <c r="BG8" s="331">
        <v>178.75</v>
      </c>
      <c r="BH8" s="331">
        <v>0</v>
      </c>
      <c r="BI8" s="333">
        <v>902.125</v>
      </c>
      <c r="BJ8" s="334">
        <v>227.75</v>
      </c>
      <c r="BK8" s="334">
        <v>225.125</v>
      </c>
      <c r="BL8" s="334">
        <v>382</v>
      </c>
      <c r="BM8" s="334">
        <v>49.75</v>
      </c>
      <c r="BN8" s="334">
        <v>0</v>
      </c>
      <c r="BO8" s="334">
        <v>0</v>
      </c>
      <c r="BP8" s="334">
        <v>17.5</v>
      </c>
      <c r="BQ8" s="335">
        <v>220.625</v>
      </c>
      <c r="BR8" s="335">
        <v>22.625</v>
      </c>
      <c r="BS8" s="335">
        <v>123.75</v>
      </c>
      <c r="BT8" s="335">
        <v>0</v>
      </c>
      <c r="BU8" s="335">
        <v>0</v>
      </c>
      <c r="BV8" s="335">
        <v>74.25</v>
      </c>
      <c r="BW8" s="336">
        <v>0</v>
      </c>
      <c r="BX8" s="336">
        <v>0</v>
      </c>
      <c r="BY8" s="336">
        <v>0</v>
      </c>
      <c r="BZ8" s="336">
        <v>0</v>
      </c>
      <c r="CA8" s="336">
        <v>0</v>
      </c>
      <c r="CB8" s="336">
        <v>29.625</v>
      </c>
      <c r="CC8" s="337">
        <v>0</v>
      </c>
      <c r="CD8" s="338">
        <v>35033.5896081924</v>
      </c>
    </row>
    <row r="9" spans="1:82" x14ac:dyDescent="0.25">
      <c r="A9" s="179" t="s">
        <v>181</v>
      </c>
      <c r="B9" s="179" t="s">
        <v>363</v>
      </c>
      <c r="C9" s="179" t="s">
        <v>127</v>
      </c>
      <c r="D9" s="179" t="s">
        <v>127</v>
      </c>
      <c r="E9" s="331">
        <v>23739.294354838701</v>
      </c>
      <c r="F9" s="332">
        <v>23712.544354838701</v>
      </c>
      <c r="G9" s="332">
        <v>0</v>
      </c>
      <c r="H9" s="332">
        <v>26.75</v>
      </c>
      <c r="I9" s="332">
        <v>1235.5</v>
      </c>
      <c r="J9" s="332">
        <v>1118.375</v>
      </c>
      <c r="K9" s="332">
        <v>1339.5</v>
      </c>
      <c r="L9" s="332">
        <v>2807.625</v>
      </c>
      <c r="M9" s="332">
        <v>5346.6693548387102</v>
      </c>
      <c r="N9" s="332">
        <v>3928.125</v>
      </c>
      <c r="O9" s="332">
        <v>7963.5</v>
      </c>
      <c r="P9" s="331">
        <v>2465.5</v>
      </c>
      <c r="Q9" s="332">
        <v>49.875</v>
      </c>
      <c r="R9" s="332">
        <v>241.625</v>
      </c>
      <c r="S9" s="331">
        <v>4090.25</v>
      </c>
      <c r="T9" s="331">
        <v>1223.5</v>
      </c>
      <c r="U9" s="331">
        <v>216</v>
      </c>
      <c r="V9" s="331">
        <v>3668.625</v>
      </c>
      <c r="W9" s="332">
        <v>504.125</v>
      </c>
      <c r="X9" s="332">
        <v>591</v>
      </c>
      <c r="Y9" s="332">
        <v>316.375</v>
      </c>
      <c r="Z9" s="332">
        <v>959</v>
      </c>
      <c r="AA9" s="332">
        <v>0</v>
      </c>
      <c r="AB9" s="332">
        <v>109.25</v>
      </c>
      <c r="AC9" s="332">
        <v>216.375</v>
      </c>
      <c r="AD9" s="332">
        <v>287.5</v>
      </c>
      <c r="AE9" s="332">
        <v>685</v>
      </c>
      <c r="AF9" s="331">
        <v>5512.6693548387102</v>
      </c>
      <c r="AG9" s="332">
        <v>1395.75</v>
      </c>
      <c r="AH9" s="332">
        <v>421.625</v>
      </c>
      <c r="AI9" s="332">
        <v>1259.625</v>
      </c>
      <c r="AJ9" s="332">
        <v>445.5</v>
      </c>
      <c r="AK9" s="332">
        <v>344</v>
      </c>
      <c r="AL9" s="332">
        <v>8.125</v>
      </c>
      <c r="AM9" s="332">
        <v>1638.04435483871</v>
      </c>
      <c r="AN9" s="331">
        <v>314.5</v>
      </c>
      <c r="AO9" s="331">
        <v>405.875</v>
      </c>
      <c r="AP9" s="332">
        <v>257.875</v>
      </c>
      <c r="AQ9" s="332">
        <v>3.625</v>
      </c>
      <c r="AR9" s="332">
        <v>73.125</v>
      </c>
      <c r="AS9" s="332">
        <v>71.25</v>
      </c>
      <c r="AT9" s="331">
        <v>146</v>
      </c>
      <c r="AU9" s="331">
        <v>37.375</v>
      </c>
      <c r="AV9" s="331">
        <v>79.875</v>
      </c>
      <c r="AW9" s="332">
        <v>11.375</v>
      </c>
      <c r="AX9" s="332">
        <v>68.5</v>
      </c>
      <c r="AY9" s="331">
        <v>19.75</v>
      </c>
      <c r="AZ9" s="331">
        <v>48.875</v>
      </c>
      <c r="BA9" s="331">
        <v>158.75</v>
      </c>
      <c r="BB9" s="331">
        <v>1</v>
      </c>
      <c r="BC9" s="331">
        <v>2</v>
      </c>
      <c r="BD9" s="331">
        <v>4047.5</v>
      </c>
      <c r="BE9" s="331">
        <v>129.25</v>
      </c>
      <c r="BF9" s="331">
        <v>85</v>
      </c>
      <c r="BG9" s="331">
        <v>963</v>
      </c>
      <c r="BH9" s="331">
        <v>124</v>
      </c>
      <c r="BI9" s="333">
        <v>3496.625</v>
      </c>
      <c r="BJ9" s="334">
        <v>40.5</v>
      </c>
      <c r="BK9" s="334">
        <v>137.875</v>
      </c>
      <c r="BL9" s="334">
        <v>3074.75</v>
      </c>
      <c r="BM9" s="334">
        <v>0</v>
      </c>
      <c r="BN9" s="334">
        <v>26.375</v>
      </c>
      <c r="BO9" s="334">
        <v>0</v>
      </c>
      <c r="BP9" s="334">
        <v>217.125</v>
      </c>
      <c r="BQ9" s="335">
        <v>1438.75</v>
      </c>
      <c r="BR9" s="335">
        <v>236.625</v>
      </c>
      <c r="BS9" s="335">
        <v>108.25</v>
      </c>
      <c r="BT9" s="335">
        <v>39</v>
      </c>
      <c r="BU9" s="335">
        <v>0.875</v>
      </c>
      <c r="BV9" s="335">
        <v>1054</v>
      </c>
      <c r="BW9" s="336">
        <v>54.25</v>
      </c>
      <c r="BX9" s="336">
        <v>130.375</v>
      </c>
      <c r="BY9" s="336">
        <v>0</v>
      </c>
      <c r="BZ9" s="336">
        <v>0</v>
      </c>
      <c r="CA9" s="336">
        <v>0</v>
      </c>
      <c r="CB9" s="336">
        <v>545.625</v>
      </c>
      <c r="CC9" s="337">
        <v>1776.625</v>
      </c>
      <c r="CD9" s="338">
        <v>315861.52699160599</v>
      </c>
    </row>
    <row r="10" spans="1:82" x14ac:dyDescent="0.25">
      <c r="A10" s="179" t="s">
        <v>364</v>
      </c>
      <c r="B10" s="179" t="s">
        <v>365</v>
      </c>
      <c r="C10" s="179" t="s">
        <v>355</v>
      </c>
      <c r="D10" s="179" t="s">
        <v>55</v>
      </c>
      <c r="E10" s="331">
        <v>9606.625</v>
      </c>
      <c r="F10" s="332">
        <v>9575.375</v>
      </c>
      <c r="G10" s="332">
        <v>31.25</v>
      </c>
      <c r="H10" s="332">
        <v>0</v>
      </c>
      <c r="I10" s="332">
        <v>594.375</v>
      </c>
      <c r="J10" s="332">
        <v>639.5</v>
      </c>
      <c r="K10" s="332">
        <v>716.875</v>
      </c>
      <c r="L10" s="332">
        <v>1522.25</v>
      </c>
      <c r="M10" s="332">
        <v>2042.375</v>
      </c>
      <c r="N10" s="332">
        <v>2095.5</v>
      </c>
      <c r="O10" s="332">
        <v>1995.75</v>
      </c>
      <c r="P10" s="331">
        <v>965</v>
      </c>
      <c r="Q10" s="332">
        <v>10.875</v>
      </c>
      <c r="R10" s="332">
        <v>36.875</v>
      </c>
      <c r="S10" s="331">
        <v>1137.75</v>
      </c>
      <c r="T10" s="331">
        <v>316.375</v>
      </c>
      <c r="U10" s="331">
        <v>167.125</v>
      </c>
      <c r="V10" s="331">
        <v>1597.75</v>
      </c>
      <c r="W10" s="332">
        <v>469.25</v>
      </c>
      <c r="X10" s="332">
        <v>218.75</v>
      </c>
      <c r="Y10" s="332">
        <v>266</v>
      </c>
      <c r="Z10" s="332">
        <v>244.125</v>
      </c>
      <c r="AA10" s="332">
        <v>43.625</v>
      </c>
      <c r="AB10" s="332">
        <v>8</v>
      </c>
      <c r="AC10" s="332">
        <v>5.875</v>
      </c>
      <c r="AD10" s="332">
        <v>208.625</v>
      </c>
      <c r="AE10" s="332">
        <v>133.5</v>
      </c>
      <c r="AF10" s="331">
        <v>3692.75</v>
      </c>
      <c r="AG10" s="332">
        <v>1509.125</v>
      </c>
      <c r="AH10" s="332">
        <v>171.75</v>
      </c>
      <c r="AI10" s="332">
        <v>819.875</v>
      </c>
      <c r="AJ10" s="332">
        <v>340.125</v>
      </c>
      <c r="AK10" s="332">
        <v>30</v>
      </c>
      <c r="AL10" s="332">
        <v>115.625</v>
      </c>
      <c r="AM10" s="332">
        <v>706.25</v>
      </c>
      <c r="AN10" s="331">
        <v>95.875</v>
      </c>
      <c r="AO10" s="331">
        <v>189.875</v>
      </c>
      <c r="AP10" s="332">
        <v>129.625</v>
      </c>
      <c r="AQ10" s="332">
        <v>3.25</v>
      </c>
      <c r="AR10" s="332">
        <v>35.125</v>
      </c>
      <c r="AS10" s="332">
        <v>21.875</v>
      </c>
      <c r="AT10" s="331">
        <v>21.5</v>
      </c>
      <c r="AU10" s="331">
        <v>11.125</v>
      </c>
      <c r="AV10" s="331">
        <v>19.75</v>
      </c>
      <c r="AW10" s="332">
        <v>0</v>
      </c>
      <c r="AX10" s="332">
        <v>19.75</v>
      </c>
      <c r="AY10" s="331">
        <v>1</v>
      </c>
      <c r="AZ10" s="331">
        <v>20</v>
      </c>
      <c r="BA10" s="331">
        <v>67.5</v>
      </c>
      <c r="BB10" s="331">
        <v>2.25</v>
      </c>
      <c r="BC10" s="331">
        <v>0</v>
      </c>
      <c r="BD10" s="331">
        <v>940.125</v>
      </c>
      <c r="BE10" s="331">
        <v>0.5</v>
      </c>
      <c r="BF10" s="331">
        <v>108.75</v>
      </c>
      <c r="BG10" s="331">
        <v>195</v>
      </c>
      <c r="BH10" s="331">
        <v>56.625</v>
      </c>
      <c r="BI10" s="333">
        <v>1046.375</v>
      </c>
      <c r="BJ10" s="334">
        <v>516.125</v>
      </c>
      <c r="BK10" s="334">
        <v>275.5</v>
      </c>
      <c r="BL10" s="334">
        <v>172.25</v>
      </c>
      <c r="BM10" s="334">
        <v>7.5</v>
      </c>
      <c r="BN10" s="334">
        <v>0</v>
      </c>
      <c r="BO10" s="334">
        <v>0</v>
      </c>
      <c r="BP10" s="334">
        <v>75</v>
      </c>
      <c r="BQ10" s="335">
        <v>934.375</v>
      </c>
      <c r="BR10" s="335">
        <v>39.75</v>
      </c>
      <c r="BS10" s="335">
        <v>116.625</v>
      </c>
      <c r="BT10" s="335">
        <v>0</v>
      </c>
      <c r="BU10" s="335">
        <v>0</v>
      </c>
      <c r="BV10" s="335">
        <v>778</v>
      </c>
      <c r="BW10" s="336">
        <v>0</v>
      </c>
      <c r="BX10" s="336">
        <v>0</v>
      </c>
      <c r="BY10" s="336">
        <v>56.625</v>
      </c>
      <c r="BZ10" s="336">
        <v>332.375</v>
      </c>
      <c r="CA10" s="336">
        <v>134.75</v>
      </c>
      <c r="CB10" s="336">
        <v>145</v>
      </c>
      <c r="CC10" s="337">
        <v>90.125</v>
      </c>
      <c r="CD10" s="338">
        <v>70235.265510559097</v>
      </c>
    </row>
    <row r="11" spans="1:82" x14ac:dyDescent="0.25">
      <c r="A11" s="179" t="s">
        <v>366</v>
      </c>
      <c r="B11" s="179" t="s">
        <v>367</v>
      </c>
      <c r="C11" s="179" t="s">
        <v>368</v>
      </c>
      <c r="D11" s="179" t="s">
        <v>120</v>
      </c>
      <c r="E11" s="331">
        <v>6845</v>
      </c>
      <c r="F11" s="332">
        <v>6669.75</v>
      </c>
      <c r="G11" s="332">
        <v>0</v>
      </c>
      <c r="H11" s="332">
        <v>175.25</v>
      </c>
      <c r="I11" s="332">
        <v>280.75</v>
      </c>
      <c r="J11" s="332">
        <v>322</v>
      </c>
      <c r="K11" s="332">
        <v>460.375</v>
      </c>
      <c r="L11" s="332">
        <v>1082.75</v>
      </c>
      <c r="M11" s="332">
        <v>1334.375</v>
      </c>
      <c r="N11" s="332">
        <v>1949.875</v>
      </c>
      <c r="O11" s="332">
        <v>1414.875</v>
      </c>
      <c r="P11" s="331">
        <v>434.625</v>
      </c>
      <c r="Q11" s="332">
        <v>1.5</v>
      </c>
      <c r="R11" s="332">
        <v>2.5</v>
      </c>
      <c r="S11" s="331">
        <v>212.125</v>
      </c>
      <c r="T11" s="331">
        <v>207</v>
      </c>
      <c r="U11" s="331">
        <v>511</v>
      </c>
      <c r="V11" s="331">
        <v>1221.25</v>
      </c>
      <c r="W11" s="332">
        <v>206</v>
      </c>
      <c r="X11" s="332">
        <v>225.5</v>
      </c>
      <c r="Y11" s="332">
        <v>299.25</v>
      </c>
      <c r="Z11" s="332">
        <v>196.375</v>
      </c>
      <c r="AA11" s="332">
        <v>10.875</v>
      </c>
      <c r="AB11" s="332">
        <v>8.875</v>
      </c>
      <c r="AC11" s="332">
        <v>0</v>
      </c>
      <c r="AD11" s="332">
        <v>152.125</v>
      </c>
      <c r="AE11" s="332">
        <v>122.25</v>
      </c>
      <c r="AF11" s="331">
        <v>2750</v>
      </c>
      <c r="AG11" s="332">
        <v>688.125</v>
      </c>
      <c r="AH11" s="332">
        <v>16.125</v>
      </c>
      <c r="AI11" s="332">
        <v>577.5</v>
      </c>
      <c r="AJ11" s="332">
        <v>131.75</v>
      </c>
      <c r="AK11" s="332">
        <v>217.625</v>
      </c>
      <c r="AL11" s="332">
        <v>44.75</v>
      </c>
      <c r="AM11" s="332">
        <v>1074.125</v>
      </c>
      <c r="AN11" s="331">
        <v>25.25</v>
      </c>
      <c r="AO11" s="331">
        <v>197.5</v>
      </c>
      <c r="AP11" s="332">
        <v>72.5</v>
      </c>
      <c r="AQ11" s="332">
        <v>0</v>
      </c>
      <c r="AR11" s="332">
        <v>37.375</v>
      </c>
      <c r="AS11" s="332">
        <v>87.625</v>
      </c>
      <c r="AT11" s="331">
        <v>19.5</v>
      </c>
      <c r="AU11" s="331">
        <v>2.875</v>
      </c>
      <c r="AV11" s="331">
        <v>32.375</v>
      </c>
      <c r="AW11" s="332">
        <v>0</v>
      </c>
      <c r="AX11" s="332">
        <v>32.375</v>
      </c>
      <c r="AY11" s="331">
        <v>4.125</v>
      </c>
      <c r="AZ11" s="331">
        <v>3</v>
      </c>
      <c r="BA11" s="331">
        <v>16</v>
      </c>
      <c r="BB11" s="331">
        <v>3</v>
      </c>
      <c r="BC11" s="331">
        <v>0</v>
      </c>
      <c r="BD11" s="331">
        <v>765.375</v>
      </c>
      <c r="BE11" s="331">
        <v>0</v>
      </c>
      <c r="BF11" s="331">
        <v>0</v>
      </c>
      <c r="BG11" s="331">
        <v>299.125</v>
      </c>
      <c r="BH11" s="331">
        <v>140.875</v>
      </c>
      <c r="BI11" s="333">
        <v>1037</v>
      </c>
      <c r="BJ11" s="334">
        <v>295.375</v>
      </c>
      <c r="BK11" s="334">
        <v>52.25</v>
      </c>
      <c r="BL11" s="334">
        <v>493.5</v>
      </c>
      <c r="BM11" s="334">
        <v>0</v>
      </c>
      <c r="BN11" s="334">
        <v>0</v>
      </c>
      <c r="BO11" s="334">
        <v>0</v>
      </c>
      <c r="BP11" s="334">
        <v>195.875</v>
      </c>
      <c r="BQ11" s="335">
        <v>324.375</v>
      </c>
      <c r="BR11" s="335">
        <v>38.5</v>
      </c>
      <c r="BS11" s="335">
        <v>0</v>
      </c>
      <c r="BT11" s="335">
        <v>0</v>
      </c>
      <c r="BU11" s="335">
        <v>0</v>
      </c>
      <c r="BV11" s="335">
        <v>285.875</v>
      </c>
      <c r="BW11" s="336">
        <v>9.375</v>
      </c>
      <c r="BX11" s="336">
        <v>0</v>
      </c>
      <c r="BY11" s="336">
        <v>0</v>
      </c>
      <c r="BZ11" s="336">
        <v>102.625</v>
      </c>
      <c r="CA11" s="336">
        <v>0</v>
      </c>
      <c r="CB11" s="336">
        <v>49.125</v>
      </c>
      <c r="CC11" s="337">
        <v>84.125</v>
      </c>
      <c r="CD11" s="338">
        <v>56339.563011407903</v>
      </c>
    </row>
    <row r="12" spans="1:82" x14ac:dyDescent="0.25">
      <c r="A12" s="179" t="s">
        <v>369</v>
      </c>
      <c r="B12" s="179" t="s">
        <v>370</v>
      </c>
      <c r="C12" s="179" t="s">
        <v>371</v>
      </c>
      <c r="D12" s="179" t="s">
        <v>125</v>
      </c>
      <c r="E12" s="331">
        <v>4279.125</v>
      </c>
      <c r="F12" s="332">
        <v>4198.625</v>
      </c>
      <c r="G12" s="332">
        <v>1</v>
      </c>
      <c r="H12" s="332">
        <v>79.5</v>
      </c>
      <c r="I12" s="332">
        <v>317.5</v>
      </c>
      <c r="J12" s="332">
        <v>280.5</v>
      </c>
      <c r="K12" s="332">
        <v>340.375</v>
      </c>
      <c r="L12" s="332">
        <v>600</v>
      </c>
      <c r="M12" s="332">
        <v>1384</v>
      </c>
      <c r="N12" s="332">
        <v>910.375</v>
      </c>
      <c r="O12" s="332">
        <v>446.375</v>
      </c>
      <c r="P12" s="331">
        <v>149.625</v>
      </c>
      <c r="Q12" s="332">
        <v>12.375</v>
      </c>
      <c r="R12" s="332">
        <v>11.375</v>
      </c>
      <c r="S12" s="331">
        <v>94</v>
      </c>
      <c r="T12" s="331">
        <v>151.75</v>
      </c>
      <c r="U12" s="331">
        <v>123</v>
      </c>
      <c r="V12" s="331">
        <v>1325.5</v>
      </c>
      <c r="W12" s="332">
        <v>261.125</v>
      </c>
      <c r="X12" s="332">
        <v>164.375</v>
      </c>
      <c r="Y12" s="332">
        <v>250.25</v>
      </c>
      <c r="Z12" s="332">
        <v>237.75</v>
      </c>
      <c r="AA12" s="332">
        <v>0</v>
      </c>
      <c r="AB12" s="332">
        <v>139.5</v>
      </c>
      <c r="AC12" s="332">
        <v>0</v>
      </c>
      <c r="AD12" s="332">
        <v>173</v>
      </c>
      <c r="AE12" s="332">
        <v>99.5</v>
      </c>
      <c r="AF12" s="331">
        <v>1262.875</v>
      </c>
      <c r="AG12" s="332">
        <v>506</v>
      </c>
      <c r="AH12" s="332">
        <v>6.75</v>
      </c>
      <c r="AI12" s="332">
        <v>397.125</v>
      </c>
      <c r="AJ12" s="332">
        <v>63.625</v>
      </c>
      <c r="AK12" s="332">
        <v>0</v>
      </c>
      <c r="AL12" s="332">
        <v>70.875</v>
      </c>
      <c r="AM12" s="332">
        <v>218.5</v>
      </c>
      <c r="AN12" s="331">
        <v>112.375</v>
      </c>
      <c r="AO12" s="331">
        <v>116.875</v>
      </c>
      <c r="AP12" s="332">
        <v>60</v>
      </c>
      <c r="AQ12" s="332">
        <v>1.25</v>
      </c>
      <c r="AR12" s="332">
        <v>52.625</v>
      </c>
      <c r="AS12" s="332">
        <v>3</v>
      </c>
      <c r="AT12" s="331">
        <v>66.625</v>
      </c>
      <c r="AU12" s="331">
        <v>61.375</v>
      </c>
      <c r="AV12" s="331">
        <v>54.125</v>
      </c>
      <c r="AW12" s="332">
        <v>24</v>
      </c>
      <c r="AX12" s="332">
        <v>30.125</v>
      </c>
      <c r="AY12" s="331">
        <v>4.625</v>
      </c>
      <c r="AZ12" s="331">
        <v>8.375</v>
      </c>
      <c r="BA12" s="331">
        <v>14</v>
      </c>
      <c r="BB12" s="331">
        <v>0</v>
      </c>
      <c r="BC12" s="331">
        <v>3</v>
      </c>
      <c r="BD12" s="331">
        <v>369</v>
      </c>
      <c r="BE12" s="331">
        <v>8.125</v>
      </c>
      <c r="BF12" s="331">
        <v>153.125</v>
      </c>
      <c r="BG12" s="331">
        <v>87.125</v>
      </c>
      <c r="BH12" s="331">
        <v>113.625</v>
      </c>
      <c r="BI12" s="333">
        <v>682.125</v>
      </c>
      <c r="BJ12" s="334">
        <v>99.5</v>
      </c>
      <c r="BK12" s="334">
        <v>144.75</v>
      </c>
      <c r="BL12" s="334">
        <v>224.75</v>
      </c>
      <c r="BM12" s="334">
        <v>3.375</v>
      </c>
      <c r="BN12" s="334">
        <v>3.5</v>
      </c>
      <c r="BO12" s="334">
        <v>0</v>
      </c>
      <c r="BP12" s="334">
        <v>206.25</v>
      </c>
      <c r="BQ12" s="335">
        <v>131</v>
      </c>
      <c r="BR12" s="335">
        <v>16</v>
      </c>
      <c r="BS12" s="335">
        <v>51.375</v>
      </c>
      <c r="BT12" s="335">
        <v>0</v>
      </c>
      <c r="BU12" s="335">
        <v>0</v>
      </c>
      <c r="BV12" s="335">
        <v>63.625</v>
      </c>
      <c r="BW12" s="336">
        <v>0</v>
      </c>
      <c r="BX12" s="336">
        <v>0</v>
      </c>
      <c r="BY12" s="336">
        <v>0</v>
      </c>
      <c r="BZ12" s="336">
        <v>0</v>
      </c>
      <c r="CA12" s="336">
        <v>0</v>
      </c>
      <c r="CB12" s="336">
        <v>27.625</v>
      </c>
      <c r="CC12" s="337">
        <v>80.5</v>
      </c>
      <c r="CD12" s="338">
        <v>29615.21875</v>
      </c>
    </row>
    <row r="13" spans="1:82" x14ac:dyDescent="0.25">
      <c r="A13" s="179" t="s">
        <v>372</v>
      </c>
      <c r="B13" s="179" t="s">
        <v>373</v>
      </c>
      <c r="C13" s="179" t="s">
        <v>368</v>
      </c>
      <c r="D13" s="179" t="s">
        <v>120</v>
      </c>
      <c r="E13" s="331">
        <v>7724</v>
      </c>
      <c r="F13" s="332">
        <v>7464.125</v>
      </c>
      <c r="G13" s="332">
        <v>0</v>
      </c>
      <c r="H13" s="332">
        <v>259.875</v>
      </c>
      <c r="I13" s="332">
        <v>351.25</v>
      </c>
      <c r="J13" s="332">
        <v>435</v>
      </c>
      <c r="K13" s="332">
        <v>496.875</v>
      </c>
      <c r="L13" s="332">
        <v>1239.125</v>
      </c>
      <c r="M13" s="332">
        <v>2175.125</v>
      </c>
      <c r="N13" s="332">
        <v>1947.375</v>
      </c>
      <c r="O13" s="332">
        <v>1079.25</v>
      </c>
      <c r="P13" s="331">
        <v>594.375</v>
      </c>
      <c r="Q13" s="332">
        <v>3.625</v>
      </c>
      <c r="R13" s="332">
        <v>23.5</v>
      </c>
      <c r="S13" s="331">
        <v>196.875</v>
      </c>
      <c r="T13" s="331">
        <v>301.125</v>
      </c>
      <c r="U13" s="331">
        <v>490.125</v>
      </c>
      <c r="V13" s="331">
        <v>1873.25</v>
      </c>
      <c r="W13" s="332">
        <v>612.625</v>
      </c>
      <c r="X13" s="332">
        <v>314.25</v>
      </c>
      <c r="Y13" s="332">
        <v>137.875</v>
      </c>
      <c r="Z13" s="332">
        <v>295.625</v>
      </c>
      <c r="AA13" s="332">
        <v>39.375</v>
      </c>
      <c r="AB13" s="332">
        <v>12.375</v>
      </c>
      <c r="AC13" s="332">
        <v>20.875</v>
      </c>
      <c r="AD13" s="332">
        <v>245.5</v>
      </c>
      <c r="AE13" s="332">
        <v>194.75</v>
      </c>
      <c r="AF13" s="331">
        <v>2889.75</v>
      </c>
      <c r="AG13" s="332">
        <v>950.25</v>
      </c>
      <c r="AH13" s="332">
        <v>19.5</v>
      </c>
      <c r="AI13" s="332">
        <v>1063.125</v>
      </c>
      <c r="AJ13" s="332">
        <v>59.75</v>
      </c>
      <c r="AK13" s="332">
        <v>202.375</v>
      </c>
      <c r="AL13" s="332">
        <v>88.125</v>
      </c>
      <c r="AM13" s="332">
        <v>506.625</v>
      </c>
      <c r="AN13" s="331">
        <v>66.125</v>
      </c>
      <c r="AO13" s="331">
        <v>84.625</v>
      </c>
      <c r="AP13" s="332">
        <v>48.625</v>
      </c>
      <c r="AQ13" s="332">
        <v>2</v>
      </c>
      <c r="AR13" s="332">
        <v>11.25</v>
      </c>
      <c r="AS13" s="332">
        <v>22.75</v>
      </c>
      <c r="AT13" s="331">
        <v>43.875</v>
      </c>
      <c r="AU13" s="331">
        <v>55.875</v>
      </c>
      <c r="AV13" s="331">
        <v>9.125</v>
      </c>
      <c r="AW13" s="332">
        <v>0</v>
      </c>
      <c r="AX13" s="332">
        <v>9.125</v>
      </c>
      <c r="AY13" s="331">
        <v>12.875</v>
      </c>
      <c r="AZ13" s="331">
        <v>91.125</v>
      </c>
      <c r="BA13" s="331">
        <v>55.125</v>
      </c>
      <c r="BB13" s="331">
        <v>4.125</v>
      </c>
      <c r="BC13" s="331">
        <v>1</v>
      </c>
      <c r="BD13" s="331">
        <v>589</v>
      </c>
      <c r="BE13" s="331">
        <v>2.125</v>
      </c>
      <c r="BF13" s="331">
        <v>35.25</v>
      </c>
      <c r="BG13" s="331">
        <v>161.125</v>
      </c>
      <c r="BH13" s="331">
        <v>167.125</v>
      </c>
      <c r="BI13" s="333">
        <v>1703</v>
      </c>
      <c r="BJ13" s="334">
        <v>863</v>
      </c>
      <c r="BK13" s="334">
        <v>254.5</v>
      </c>
      <c r="BL13" s="334">
        <v>472.875</v>
      </c>
      <c r="BM13" s="334">
        <v>0</v>
      </c>
      <c r="BN13" s="334">
        <v>1</v>
      </c>
      <c r="BO13" s="334">
        <v>0</v>
      </c>
      <c r="BP13" s="334">
        <v>111.625</v>
      </c>
      <c r="BQ13" s="335">
        <v>1043.25</v>
      </c>
      <c r="BR13" s="335">
        <v>44.5</v>
      </c>
      <c r="BS13" s="335">
        <v>167</v>
      </c>
      <c r="BT13" s="335">
        <v>113.5</v>
      </c>
      <c r="BU13" s="335">
        <v>459</v>
      </c>
      <c r="BV13" s="335">
        <v>259.25</v>
      </c>
      <c r="BW13" s="336">
        <v>35.125</v>
      </c>
      <c r="BX13" s="336">
        <v>0</v>
      </c>
      <c r="BY13" s="336">
        <v>0</v>
      </c>
      <c r="BZ13" s="336">
        <v>0</v>
      </c>
      <c r="CA13" s="336">
        <v>0</v>
      </c>
      <c r="CB13" s="336">
        <v>89.125</v>
      </c>
      <c r="CC13" s="337">
        <v>257.125</v>
      </c>
      <c r="CD13" s="338">
        <v>85448.752321600899</v>
      </c>
    </row>
    <row r="14" spans="1:82" x14ac:dyDescent="0.25">
      <c r="A14" s="179" t="s">
        <v>157</v>
      </c>
      <c r="B14" s="179" t="s">
        <v>374</v>
      </c>
      <c r="C14" s="179" t="s">
        <v>375</v>
      </c>
      <c r="D14" s="179" t="s">
        <v>125</v>
      </c>
      <c r="E14" s="331">
        <v>9337.2352941176505</v>
      </c>
      <c r="F14" s="332">
        <v>9335.2352941176505</v>
      </c>
      <c r="G14" s="332">
        <v>2</v>
      </c>
      <c r="H14" s="332">
        <v>0</v>
      </c>
      <c r="I14" s="332">
        <v>525.125</v>
      </c>
      <c r="J14" s="332">
        <v>484.5</v>
      </c>
      <c r="K14" s="332">
        <v>639.25</v>
      </c>
      <c r="L14" s="332">
        <v>1037.875</v>
      </c>
      <c r="M14" s="332">
        <v>2767.625</v>
      </c>
      <c r="N14" s="332">
        <v>2671.98529411765</v>
      </c>
      <c r="O14" s="332">
        <v>1210.875</v>
      </c>
      <c r="P14" s="331">
        <v>604.5</v>
      </c>
      <c r="Q14" s="332">
        <v>19.5</v>
      </c>
      <c r="R14" s="332">
        <v>14.625</v>
      </c>
      <c r="S14" s="331">
        <v>910</v>
      </c>
      <c r="T14" s="331">
        <v>347.25</v>
      </c>
      <c r="U14" s="331">
        <v>422.25</v>
      </c>
      <c r="V14" s="331">
        <v>2323.125</v>
      </c>
      <c r="W14" s="332">
        <v>256</v>
      </c>
      <c r="X14" s="332">
        <v>266</v>
      </c>
      <c r="Y14" s="332">
        <v>209.875</v>
      </c>
      <c r="Z14" s="332">
        <v>665.875</v>
      </c>
      <c r="AA14" s="332">
        <v>12.875</v>
      </c>
      <c r="AB14" s="332">
        <v>264.25</v>
      </c>
      <c r="AC14" s="332">
        <v>0</v>
      </c>
      <c r="AD14" s="332">
        <v>434.875</v>
      </c>
      <c r="AE14" s="332">
        <v>213.375</v>
      </c>
      <c r="AF14" s="331">
        <v>2962.11029411765</v>
      </c>
      <c r="AG14" s="332">
        <v>433.75</v>
      </c>
      <c r="AH14" s="332">
        <v>37.75</v>
      </c>
      <c r="AI14" s="332">
        <v>1248.875</v>
      </c>
      <c r="AJ14" s="332">
        <v>56.5</v>
      </c>
      <c r="AK14" s="332">
        <v>196</v>
      </c>
      <c r="AL14" s="332">
        <v>55.75</v>
      </c>
      <c r="AM14" s="332">
        <v>933.48529411764696</v>
      </c>
      <c r="AN14" s="331">
        <v>67.125</v>
      </c>
      <c r="AO14" s="331">
        <v>172.75</v>
      </c>
      <c r="AP14" s="332">
        <v>78.625</v>
      </c>
      <c r="AQ14" s="332">
        <v>1.375</v>
      </c>
      <c r="AR14" s="332">
        <v>64.25</v>
      </c>
      <c r="AS14" s="332">
        <v>28.5</v>
      </c>
      <c r="AT14" s="331">
        <v>126.25</v>
      </c>
      <c r="AU14" s="331">
        <v>41.625</v>
      </c>
      <c r="AV14" s="331">
        <v>19.75</v>
      </c>
      <c r="AW14" s="332">
        <v>0</v>
      </c>
      <c r="AX14" s="332">
        <v>19.75</v>
      </c>
      <c r="AY14" s="331">
        <v>5</v>
      </c>
      <c r="AZ14" s="331">
        <v>37</v>
      </c>
      <c r="BA14" s="331">
        <v>35.875</v>
      </c>
      <c r="BB14" s="331">
        <v>1.125</v>
      </c>
      <c r="BC14" s="331">
        <v>4.375</v>
      </c>
      <c r="BD14" s="331">
        <v>962.875</v>
      </c>
      <c r="BE14" s="331">
        <v>3.875</v>
      </c>
      <c r="BF14" s="331">
        <v>5.125</v>
      </c>
      <c r="BG14" s="331">
        <v>235.875</v>
      </c>
      <c r="BH14" s="331">
        <v>49.375</v>
      </c>
      <c r="BI14" s="333">
        <v>2829.25</v>
      </c>
      <c r="BJ14" s="334">
        <v>1716.625</v>
      </c>
      <c r="BK14" s="334">
        <v>129.5</v>
      </c>
      <c r="BL14" s="334">
        <v>664.625</v>
      </c>
      <c r="BM14" s="334">
        <v>6.125</v>
      </c>
      <c r="BN14" s="334">
        <v>63.375</v>
      </c>
      <c r="BO14" s="334">
        <v>33.75</v>
      </c>
      <c r="BP14" s="334">
        <v>215.25</v>
      </c>
      <c r="BQ14" s="335">
        <v>519.625</v>
      </c>
      <c r="BR14" s="335">
        <v>51.125</v>
      </c>
      <c r="BS14" s="335">
        <v>189.5</v>
      </c>
      <c r="BT14" s="335">
        <v>0</v>
      </c>
      <c r="BU14" s="335">
        <v>0</v>
      </c>
      <c r="BV14" s="335">
        <v>279</v>
      </c>
      <c r="BW14" s="336">
        <v>0</v>
      </c>
      <c r="BX14" s="336">
        <v>0</v>
      </c>
      <c r="BY14" s="336">
        <v>0</v>
      </c>
      <c r="BZ14" s="336">
        <v>0</v>
      </c>
      <c r="CA14" s="336">
        <v>0</v>
      </c>
      <c r="CB14" s="336">
        <v>177.25</v>
      </c>
      <c r="CC14" s="337">
        <v>137</v>
      </c>
      <c r="CD14" s="338">
        <v>77803.078257560701</v>
      </c>
    </row>
    <row r="15" spans="1:82" x14ac:dyDescent="0.25">
      <c r="A15" s="179" t="s">
        <v>376</v>
      </c>
      <c r="B15" s="179" t="s">
        <v>377</v>
      </c>
      <c r="C15" s="179" t="s">
        <v>371</v>
      </c>
      <c r="D15" s="179" t="s">
        <v>125</v>
      </c>
      <c r="E15" s="331">
        <v>11587.125</v>
      </c>
      <c r="F15" s="332">
        <v>11378.5</v>
      </c>
      <c r="G15" s="332">
        <v>38.75</v>
      </c>
      <c r="H15" s="332">
        <v>169.875</v>
      </c>
      <c r="I15" s="332">
        <v>505.375</v>
      </c>
      <c r="J15" s="332">
        <v>463</v>
      </c>
      <c r="K15" s="332">
        <v>578.5</v>
      </c>
      <c r="L15" s="332">
        <v>1394.125</v>
      </c>
      <c r="M15" s="332">
        <v>2920</v>
      </c>
      <c r="N15" s="332">
        <v>4057.75</v>
      </c>
      <c r="O15" s="332">
        <v>1668.375</v>
      </c>
      <c r="P15" s="331">
        <v>785.875</v>
      </c>
      <c r="Q15" s="332">
        <v>5.375</v>
      </c>
      <c r="R15" s="332">
        <v>8.875</v>
      </c>
      <c r="S15" s="331">
        <v>1472.875</v>
      </c>
      <c r="T15" s="331">
        <v>226.25</v>
      </c>
      <c r="U15" s="331">
        <v>335.375</v>
      </c>
      <c r="V15" s="331">
        <v>3358.875</v>
      </c>
      <c r="W15" s="332">
        <v>1320.5</v>
      </c>
      <c r="X15" s="332">
        <v>415.5</v>
      </c>
      <c r="Y15" s="332">
        <v>342.5</v>
      </c>
      <c r="Z15" s="332">
        <v>552.75</v>
      </c>
      <c r="AA15" s="332">
        <v>0</v>
      </c>
      <c r="AB15" s="332">
        <v>321.5</v>
      </c>
      <c r="AC15" s="332">
        <v>64.875</v>
      </c>
      <c r="AD15" s="332">
        <v>245</v>
      </c>
      <c r="AE15" s="332">
        <v>96.25</v>
      </c>
      <c r="AF15" s="331">
        <v>3374.375</v>
      </c>
      <c r="AG15" s="332">
        <v>1816.5</v>
      </c>
      <c r="AH15" s="332">
        <v>96.875</v>
      </c>
      <c r="AI15" s="332">
        <v>574.375</v>
      </c>
      <c r="AJ15" s="332">
        <v>105.875</v>
      </c>
      <c r="AK15" s="332">
        <v>146.375</v>
      </c>
      <c r="AL15" s="332">
        <v>6.5</v>
      </c>
      <c r="AM15" s="332">
        <v>627.875</v>
      </c>
      <c r="AN15" s="331">
        <v>81.25</v>
      </c>
      <c r="AO15" s="331">
        <v>102.25</v>
      </c>
      <c r="AP15" s="332">
        <v>51.25</v>
      </c>
      <c r="AQ15" s="332">
        <v>1.875</v>
      </c>
      <c r="AR15" s="332">
        <v>14.875</v>
      </c>
      <c r="AS15" s="332">
        <v>34.25</v>
      </c>
      <c r="AT15" s="331">
        <v>244.125</v>
      </c>
      <c r="AU15" s="331">
        <v>28.25</v>
      </c>
      <c r="AV15" s="331">
        <v>21</v>
      </c>
      <c r="AW15" s="332">
        <v>4.375</v>
      </c>
      <c r="AX15" s="332">
        <v>16.625</v>
      </c>
      <c r="AY15" s="331">
        <v>94.125</v>
      </c>
      <c r="AZ15" s="331">
        <v>15.125</v>
      </c>
      <c r="BA15" s="331">
        <v>96.375</v>
      </c>
      <c r="BB15" s="331">
        <v>0</v>
      </c>
      <c r="BC15" s="331">
        <v>0</v>
      </c>
      <c r="BD15" s="331">
        <v>729.625</v>
      </c>
      <c r="BE15" s="331">
        <v>1</v>
      </c>
      <c r="BF15" s="331">
        <v>185.25</v>
      </c>
      <c r="BG15" s="331">
        <v>168.625</v>
      </c>
      <c r="BH15" s="331">
        <v>266.5</v>
      </c>
      <c r="BI15" s="333">
        <v>1885.875</v>
      </c>
      <c r="BJ15" s="334">
        <v>900.875</v>
      </c>
      <c r="BK15" s="334">
        <v>23</v>
      </c>
      <c r="BL15" s="334">
        <v>848</v>
      </c>
      <c r="BM15" s="334">
        <v>2.375</v>
      </c>
      <c r="BN15" s="334">
        <v>18.875</v>
      </c>
      <c r="BO15" s="334">
        <v>34.375</v>
      </c>
      <c r="BP15" s="334">
        <v>58.375</v>
      </c>
      <c r="BQ15" s="335">
        <v>1113.375</v>
      </c>
      <c r="BR15" s="335">
        <v>30.625</v>
      </c>
      <c r="BS15" s="335">
        <v>178.75</v>
      </c>
      <c r="BT15" s="335">
        <v>252.5</v>
      </c>
      <c r="BU15" s="335">
        <v>0</v>
      </c>
      <c r="BV15" s="335">
        <v>651.5</v>
      </c>
      <c r="BW15" s="336">
        <v>0</v>
      </c>
      <c r="BX15" s="336">
        <v>7.25</v>
      </c>
      <c r="BY15" s="336">
        <v>0</v>
      </c>
      <c r="BZ15" s="336">
        <v>89.5</v>
      </c>
      <c r="CA15" s="336">
        <v>8.375</v>
      </c>
      <c r="CB15" s="336">
        <v>245.375</v>
      </c>
      <c r="CC15" s="337">
        <v>1.375</v>
      </c>
      <c r="CD15" s="338">
        <v>70062.352936267896</v>
      </c>
    </row>
    <row r="16" spans="1:82" x14ac:dyDescent="0.25">
      <c r="A16" s="179" t="s">
        <v>378</v>
      </c>
      <c r="B16" s="179" t="s">
        <v>379</v>
      </c>
      <c r="C16" s="179" t="s">
        <v>127</v>
      </c>
      <c r="D16" s="179" t="s">
        <v>127</v>
      </c>
      <c r="E16" s="331">
        <v>59736.4132706374</v>
      </c>
      <c r="F16" s="332">
        <v>59556.7882706374</v>
      </c>
      <c r="G16" s="332">
        <v>179.625</v>
      </c>
      <c r="H16" s="332">
        <v>0</v>
      </c>
      <c r="I16" s="332">
        <v>2866.625</v>
      </c>
      <c r="J16" s="332">
        <v>2885.75</v>
      </c>
      <c r="K16" s="332">
        <v>3343.125</v>
      </c>
      <c r="L16" s="332">
        <v>7395.875</v>
      </c>
      <c r="M16" s="332">
        <v>15053.1632706374</v>
      </c>
      <c r="N16" s="332">
        <v>10187</v>
      </c>
      <c r="O16" s="332">
        <v>18004.875</v>
      </c>
      <c r="P16" s="331">
        <v>7235.375</v>
      </c>
      <c r="Q16" s="332">
        <v>96.25</v>
      </c>
      <c r="R16" s="332">
        <v>410.75</v>
      </c>
      <c r="S16" s="331">
        <v>4987</v>
      </c>
      <c r="T16" s="331">
        <v>2760</v>
      </c>
      <c r="U16" s="331">
        <v>1497.12878787879</v>
      </c>
      <c r="V16" s="331">
        <v>9075.875</v>
      </c>
      <c r="W16" s="332">
        <v>927.875</v>
      </c>
      <c r="X16" s="332">
        <v>2073</v>
      </c>
      <c r="Y16" s="332">
        <v>686.375</v>
      </c>
      <c r="Z16" s="332">
        <v>1531.5</v>
      </c>
      <c r="AA16" s="332">
        <v>0</v>
      </c>
      <c r="AB16" s="332">
        <v>803.75</v>
      </c>
      <c r="AC16" s="332">
        <v>283.25</v>
      </c>
      <c r="AD16" s="332">
        <v>1417.625</v>
      </c>
      <c r="AE16" s="332">
        <v>1352.5</v>
      </c>
      <c r="AF16" s="331">
        <v>19874.534482758601</v>
      </c>
      <c r="AG16" s="332">
        <v>7227.75</v>
      </c>
      <c r="AH16" s="332">
        <v>234.125</v>
      </c>
      <c r="AI16" s="332">
        <v>3205.25</v>
      </c>
      <c r="AJ16" s="332">
        <v>2363.75</v>
      </c>
      <c r="AK16" s="332">
        <v>457.75</v>
      </c>
      <c r="AL16" s="332">
        <v>243.625</v>
      </c>
      <c r="AM16" s="332">
        <v>6142.2844827586196</v>
      </c>
      <c r="AN16" s="331">
        <v>690</v>
      </c>
      <c r="AO16" s="331">
        <v>2134.875</v>
      </c>
      <c r="AP16" s="332">
        <v>1388</v>
      </c>
      <c r="AQ16" s="332">
        <v>56.125</v>
      </c>
      <c r="AR16" s="332">
        <v>396.875</v>
      </c>
      <c r="AS16" s="332">
        <v>293.875</v>
      </c>
      <c r="AT16" s="331">
        <v>368.625</v>
      </c>
      <c r="AU16" s="331">
        <v>48.625</v>
      </c>
      <c r="AV16" s="331">
        <v>98.125</v>
      </c>
      <c r="AW16" s="332">
        <v>18.375</v>
      </c>
      <c r="AX16" s="332">
        <v>79.75</v>
      </c>
      <c r="AY16" s="331">
        <v>245</v>
      </c>
      <c r="AZ16" s="331">
        <v>450.25</v>
      </c>
      <c r="BA16" s="331">
        <v>240.75</v>
      </c>
      <c r="BB16" s="331">
        <v>9</v>
      </c>
      <c r="BC16" s="331">
        <v>1.125</v>
      </c>
      <c r="BD16" s="331">
        <v>8077.75</v>
      </c>
      <c r="BE16" s="331">
        <v>141.75</v>
      </c>
      <c r="BF16" s="331">
        <v>17.875</v>
      </c>
      <c r="BG16" s="331">
        <v>1747.875</v>
      </c>
      <c r="BH16" s="331">
        <v>34.875</v>
      </c>
      <c r="BI16" s="333">
        <v>6769.75</v>
      </c>
      <c r="BJ16" s="334">
        <v>423</v>
      </c>
      <c r="BK16" s="334">
        <v>813</v>
      </c>
      <c r="BL16" s="334">
        <v>4969.75</v>
      </c>
      <c r="BM16" s="334">
        <v>28.25</v>
      </c>
      <c r="BN16" s="334">
        <v>56.75</v>
      </c>
      <c r="BO16" s="334">
        <v>7.625</v>
      </c>
      <c r="BP16" s="334">
        <v>471.375</v>
      </c>
      <c r="BQ16" s="335">
        <v>4022</v>
      </c>
      <c r="BR16" s="335">
        <v>1361.375</v>
      </c>
      <c r="BS16" s="335">
        <v>274.75</v>
      </c>
      <c r="BT16" s="335">
        <v>314.625</v>
      </c>
      <c r="BU16" s="335">
        <v>21.25</v>
      </c>
      <c r="BV16" s="335">
        <v>2050</v>
      </c>
      <c r="BW16" s="336">
        <v>6.875</v>
      </c>
      <c r="BX16" s="336">
        <v>8.375</v>
      </c>
      <c r="BY16" s="336">
        <v>0</v>
      </c>
      <c r="BZ16" s="336">
        <v>195.625</v>
      </c>
      <c r="CA16" s="336">
        <v>0.875</v>
      </c>
      <c r="CB16" s="336">
        <v>1045.5</v>
      </c>
      <c r="CC16" s="337">
        <v>1887.75</v>
      </c>
      <c r="CD16" s="338">
        <v>633454.94199480303</v>
      </c>
    </row>
    <row r="17" spans="1:82" x14ac:dyDescent="0.25">
      <c r="A17" s="179" t="s">
        <v>380</v>
      </c>
      <c r="B17" s="179" t="s">
        <v>381</v>
      </c>
      <c r="C17" s="179" t="s">
        <v>382</v>
      </c>
      <c r="D17" s="179" t="s">
        <v>123</v>
      </c>
      <c r="E17" s="331">
        <v>20817.625</v>
      </c>
      <c r="F17" s="332">
        <v>20757.125</v>
      </c>
      <c r="G17" s="332">
        <v>0</v>
      </c>
      <c r="H17" s="332">
        <v>60.5</v>
      </c>
      <c r="I17" s="332">
        <v>948.875</v>
      </c>
      <c r="J17" s="332">
        <v>1076.125</v>
      </c>
      <c r="K17" s="332">
        <v>1346.375</v>
      </c>
      <c r="L17" s="332">
        <v>2628.875</v>
      </c>
      <c r="M17" s="332">
        <v>5003</v>
      </c>
      <c r="N17" s="332">
        <v>4804</v>
      </c>
      <c r="O17" s="332">
        <v>5010.375</v>
      </c>
      <c r="P17" s="331">
        <v>2774.875</v>
      </c>
      <c r="Q17" s="332">
        <v>33.5</v>
      </c>
      <c r="R17" s="332">
        <v>76.5</v>
      </c>
      <c r="S17" s="331">
        <v>809.5</v>
      </c>
      <c r="T17" s="331">
        <v>1024.125</v>
      </c>
      <c r="U17" s="331">
        <v>433.375</v>
      </c>
      <c r="V17" s="331">
        <v>2999.25</v>
      </c>
      <c r="W17" s="332">
        <v>438.625</v>
      </c>
      <c r="X17" s="332">
        <v>888.25</v>
      </c>
      <c r="Y17" s="332">
        <v>374.375</v>
      </c>
      <c r="Z17" s="332">
        <v>373.75</v>
      </c>
      <c r="AA17" s="332">
        <v>15.625</v>
      </c>
      <c r="AB17" s="332">
        <v>0</v>
      </c>
      <c r="AC17" s="332">
        <v>83.25</v>
      </c>
      <c r="AD17" s="332">
        <v>400.25</v>
      </c>
      <c r="AE17" s="332">
        <v>425.125</v>
      </c>
      <c r="AF17" s="331">
        <v>7194.75</v>
      </c>
      <c r="AG17" s="332">
        <v>2002.75</v>
      </c>
      <c r="AH17" s="332">
        <v>182</v>
      </c>
      <c r="AI17" s="332">
        <v>2116.5</v>
      </c>
      <c r="AJ17" s="332">
        <v>254.75</v>
      </c>
      <c r="AK17" s="332">
        <v>400</v>
      </c>
      <c r="AL17" s="332">
        <v>63.875</v>
      </c>
      <c r="AM17" s="332">
        <v>2174.875</v>
      </c>
      <c r="AN17" s="331">
        <v>200.75</v>
      </c>
      <c r="AO17" s="331">
        <v>645.625</v>
      </c>
      <c r="AP17" s="332">
        <v>312.625</v>
      </c>
      <c r="AQ17" s="332">
        <v>7.625</v>
      </c>
      <c r="AR17" s="332">
        <v>237.5</v>
      </c>
      <c r="AS17" s="332">
        <v>87.875</v>
      </c>
      <c r="AT17" s="331">
        <v>353.375</v>
      </c>
      <c r="AU17" s="331">
        <v>27.125</v>
      </c>
      <c r="AV17" s="331">
        <v>92.25</v>
      </c>
      <c r="AW17" s="332">
        <v>32.625</v>
      </c>
      <c r="AX17" s="332">
        <v>59.625</v>
      </c>
      <c r="AY17" s="331">
        <v>146.625</v>
      </c>
      <c r="AZ17" s="331">
        <v>53.375</v>
      </c>
      <c r="BA17" s="331">
        <v>224.875</v>
      </c>
      <c r="BB17" s="331">
        <v>1.125</v>
      </c>
      <c r="BC17" s="331">
        <v>0</v>
      </c>
      <c r="BD17" s="331">
        <v>2074.25</v>
      </c>
      <c r="BE17" s="331">
        <v>67.625</v>
      </c>
      <c r="BF17" s="331">
        <v>92.25</v>
      </c>
      <c r="BG17" s="331">
        <v>816.625</v>
      </c>
      <c r="BH17" s="331">
        <v>785.875</v>
      </c>
      <c r="BI17" s="333">
        <v>5052</v>
      </c>
      <c r="BJ17" s="334">
        <v>1371.75</v>
      </c>
      <c r="BK17" s="334">
        <v>331.5</v>
      </c>
      <c r="BL17" s="334">
        <v>2269.125</v>
      </c>
      <c r="BM17" s="334">
        <v>39</v>
      </c>
      <c r="BN17" s="334">
        <v>15.25</v>
      </c>
      <c r="BO17" s="334">
        <v>1</v>
      </c>
      <c r="BP17" s="334">
        <v>1024.375</v>
      </c>
      <c r="BQ17" s="335">
        <v>1576.625</v>
      </c>
      <c r="BR17" s="335">
        <v>127.75</v>
      </c>
      <c r="BS17" s="335">
        <v>231.625</v>
      </c>
      <c r="BT17" s="335">
        <v>0</v>
      </c>
      <c r="BU17" s="335">
        <v>0</v>
      </c>
      <c r="BV17" s="335">
        <v>1217.25</v>
      </c>
      <c r="BW17" s="336">
        <v>0</v>
      </c>
      <c r="BX17" s="336">
        <v>12.375</v>
      </c>
      <c r="BY17" s="336">
        <v>86</v>
      </c>
      <c r="BZ17" s="336">
        <v>351.125</v>
      </c>
      <c r="CA17" s="336">
        <v>0</v>
      </c>
      <c r="CB17" s="336">
        <v>356</v>
      </c>
      <c r="CC17" s="337">
        <v>1142.875</v>
      </c>
      <c r="CD17" s="338">
        <v>191712.81618142099</v>
      </c>
    </row>
    <row r="18" spans="1:82" x14ac:dyDescent="0.25">
      <c r="A18" s="179" t="s">
        <v>383</v>
      </c>
      <c r="B18" s="179" t="s">
        <v>384</v>
      </c>
      <c r="C18" s="179" t="s">
        <v>359</v>
      </c>
      <c r="D18" s="179" t="s">
        <v>55</v>
      </c>
      <c r="E18" s="331">
        <v>5595.625</v>
      </c>
      <c r="F18" s="332">
        <v>5472</v>
      </c>
      <c r="G18" s="332">
        <v>2</v>
      </c>
      <c r="H18" s="332">
        <v>121.625</v>
      </c>
      <c r="I18" s="332">
        <v>216.125</v>
      </c>
      <c r="J18" s="332">
        <v>228.5</v>
      </c>
      <c r="K18" s="332">
        <v>412.375</v>
      </c>
      <c r="L18" s="332">
        <v>674.625</v>
      </c>
      <c r="M18" s="332">
        <v>2128</v>
      </c>
      <c r="N18" s="332">
        <v>1234.375</v>
      </c>
      <c r="O18" s="332">
        <v>701.625</v>
      </c>
      <c r="P18" s="331">
        <v>348.125</v>
      </c>
      <c r="Q18" s="332">
        <v>4.125</v>
      </c>
      <c r="R18" s="332">
        <v>58.125</v>
      </c>
      <c r="S18" s="331">
        <v>86.25</v>
      </c>
      <c r="T18" s="331">
        <v>157.375</v>
      </c>
      <c r="U18" s="331">
        <v>104.25</v>
      </c>
      <c r="V18" s="331">
        <v>1795.375</v>
      </c>
      <c r="W18" s="332">
        <v>494.875</v>
      </c>
      <c r="X18" s="332">
        <v>144.75</v>
      </c>
      <c r="Y18" s="332">
        <v>335.875</v>
      </c>
      <c r="Z18" s="332">
        <v>373.25</v>
      </c>
      <c r="AA18" s="332">
        <v>8.875</v>
      </c>
      <c r="AB18" s="332">
        <v>131</v>
      </c>
      <c r="AC18" s="332">
        <v>32.25</v>
      </c>
      <c r="AD18" s="332">
        <v>61.625</v>
      </c>
      <c r="AE18" s="332">
        <v>212.875</v>
      </c>
      <c r="AF18" s="331">
        <v>2153.625</v>
      </c>
      <c r="AG18" s="332">
        <v>558.25</v>
      </c>
      <c r="AH18" s="332">
        <v>29.5</v>
      </c>
      <c r="AI18" s="332">
        <v>329.125</v>
      </c>
      <c r="AJ18" s="332">
        <v>50.625</v>
      </c>
      <c r="AK18" s="332">
        <v>21.625</v>
      </c>
      <c r="AL18" s="332">
        <v>49.875</v>
      </c>
      <c r="AM18" s="332">
        <v>1114.625</v>
      </c>
      <c r="AN18" s="331">
        <v>35.625</v>
      </c>
      <c r="AO18" s="331">
        <v>22.125</v>
      </c>
      <c r="AP18" s="332">
        <v>17.875</v>
      </c>
      <c r="AQ18" s="332">
        <v>0</v>
      </c>
      <c r="AR18" s="332">
        <v>2</v>
      </c>
      <c r="AS18" s="332">
        <v>2.25</v>
      </c>
      <c r="AT18" s="331">
        <v>88.5</v>
      </c>
      <c r="AU18" s="331">
        <v>2.375</v>
      </c>
      <c r="AV18" s="331">
        <v>22.625</v>
      </c>
      <c r="AW18" s="332">
        <v>0</v>
      </c>
      <c r="AX18" s="332">
        <v>22.625</v>
      </c>
      <c r="AY18" s="331">
        <v>5.625</v>
      </c>
      <c r="AZ18" s="331">
        <v>71.625</v>
      </c>
      <c r="BA18" s="331">
        <v>19.25</v>
      </c>
      <c r="BB18" s="331">
        <v>2</v>
      </c>
      <c r="BC18" s="331">
        <v>0</v>
      </c>
      <c r="BD18" s="331">
        <v>296.375</v>
      </c>
      <c r="BE18" s="331">
        <v>1</v>
      </c>
      <c r="BF18" s="331">
        <v>54.5</v>
      </c>
      <c r="BG18" s="331">
        <v>155.5</v>
      </c>
      <c r="BH18" s="331">
        <v>173.5</v>
      </c>
      <c r="BI18" s="333">
        <v>974.875</v>
      </c>
      <c r="BJ18" s="334">
        <v>399</v>
      </c>
      <c r="BK18" s="334">
        <v>77.625</v>
      </c>
      <c r="BL18" s="334">
        <v>486.625</v>
      </c>
      <c r="BM18" s="334">
        <v>0</v>
      </c>
      <c r="BN18" s="334">
        <v>2</v>
      </c>
      <c r="BO18" s="334">
        <v>0</v>
      </c>
      <c r="BP18" s="334">
        <v>9.625</v>
      </c>
      <c r="BQ18" s="335">
        <v>389.5</v>
      </c>
      <c r="BR18" s="335">
        <v>13.5</v>
      </c>
      <c r="BS18" s="335">
        <v>183.75</v>
      </c>
      <c r="BT18" s="335">
        <v>106.75</v>
      </c>
      <c r="BU18" s="335">
        <v>0</v>
      </c>
      <c r="BV18" s="335">
        <v>85.5</v>
      </c>
      <c r="BW18" s="336">
        <v>0</v>
      </c>
      <c r="BX18" s="336">
        <v>0</v>
      </c>
      <c r="BY18" s="336">
        <v>0</v>
      </c>
      <c r="BZ18" s="336">
        <v>0</v>
      </c>
      <c r="CA18" s="336">
        <v>0</v>
      </c>
      <c r="CB18" s="336">
        <v>61.375</v>
      </c>
      <c r="CC18" s="337">
        <v>47.75</v>
      </c>
      <c r="CD18" s="338">
        <v>32520.75</v>
      </c>
    </row>
    <row r="19" spans="1:82" x14ac:dyDescent="0.25">
      <c r="A19" s="179" t="s">
        <v>385</v>
      </c>
      <c r="B19" s="179" t="s">
        <v>386</v>
      </c>
      <c r="C19" s="179" t="s">
        <v>387</v>
      </c>
      <c r="D19" s="179" t="s">
        <v>124</v>
      </c>
      <c r="E19" s="331">
        <v>8855.625</v>
      </c>
      <c r="F19" s="332">
        <v>8753.25</v>
      </c>
      <c r="G19" s="332">
        <v>46.75</v>
      </c>
      <c r="H19" s="332">
        <v>55.625</v>
      </c>
      <c r="I19" s="332">
        <v>391.875</v>
      </c>
      <c r="J19" s="332">
        <v>421.625</v>
      </c>
      <c r="K19" s="332">
        <v>488.375</v>
      </c>
      <c r="L19" s="332">
        <v>1409.125</v>
      </c>
      <c r="M19" s="332">
        <v>3128.625</v>
      </c>
      <c r="N19" s="332">
        <v>1879.875</v>
      </c>
      <c r="O19" s="332">
        <v>1136.125</v>
      </c>
      <c r="P19" s="331">
        <v>601.75</v>
      </c>
      <c r="Q19" s="332">
        <v>9.125</v>
      </c>
      <c r="R19" s="332">
        <v>11.75</v>
      </c>
      <c r="S19" s="331">
        <v>308.625</v>
      </c>
      <c r="T19" s="331">
        <v>376.875</v>
      </c>
      <c r="U19" s="331">
        <v>391</v>
      </c>
      <c r="V19" s="331">
        <v>1541.125</v>
      </c>
      <c r="W19" s="332">
        <v>433</v>
      </c>
      <c r="X19" s="332">
        <v>343.875</v>
      </c>
      <c r="Y19" s="332">
        <v>18.5</v>
      </c>
      <c r="Z19" s="332">
        <v>442.125</v>
      </c>
      <c r="AA19" s="332">
        <v>0</v>
      </c>
      <c r="AB19" s="332">
        <v>78.125</v>
      </c>
      <c r="AC19" s="332">
        <v>0</v>
      </c>
      <c r="AD19" s="332">
        <v>148.5</v>
      </c>
      <c r="AE19" s="332">
        <v>77</v>
      </c>
      <c r="AF19" s="331">
        <v>3593.75</v>
      </c>
      <c r="AG19" s="332">
        <v>1366.5</v>
      </c>
      <c r="AH19" s="332">
        <v>43.625</v>
      </c>
      <c r="AI19" s="332">
        <v>861.25</v>
      </c>
      <c r="AJ19" s="332">
        <v>30.375</v>
      </c>
      <c r="AK19" s="332">
        <v>242.25</v>
      </c>
      <c r="AL19" s="332">
        <v>150.25</v>
      </c>
      <c r="AM19" s="332">
        <v>899.5</v>
      </c>
      <c r="AN19" s="331">
        <v>187.625</v>
      </c>
      <c r="AO19" s="331">
        <v>184.375</v>
      </c>
      <c r="AP19" s="332">
        <v>110.125</v>
      </c>
      <c r="AQ19" s="332">
        <v>1.75</v>
      </c>
      <c r="AR19" s="332">
        <v>57.125</v>
      </c>
      <c r="AS19" s="332">
        <v>15.375</v>
      </c>
      <c r="AT19" s="331">
        <v>18.125</v>
      </c>
      <c r="AU19" s="331">
        <v>9.875</v>
      </c>
      <c r="AV19" s="331">
        <v>44.25</v>
      </c>
      <c r="AW19" s="332">
        <v>11.625</v>
      </c>
      <c r="AX19" s="332">
        <v>32.625</v>
      </c>
      <c r="AY19" s="331">
        <v>12.75</v>
      </c>
      <c r="AZ19" s="331">
        <v>131.875</v>
      </c>
      <c r="BA19" s="331">
        <v>33.75</v>
      </c>
      <c r="BB19" s="331">
        <v>0</v>
      </c>
      <c r="BC19" s="331">
        <v>0</v>
      </c>
      <c r="BD19" s="331">
        <v>1004.125</v>
      </c>
      <c r="BE19" s="331">
        <v>0</v>
      </c>
      <c r="BF19" s="331">
        <v>40.75</v>
      </c>
      <c r="BG19" s="331">
        <v>213.25</v>
      </c>
      <c r="BH19" s="331">
        <v>161.75</v>
      </c>
      <c r="BI19" s="333">
        <v>2581.625</v>
      </c>
      <c r="BJ19" s="334">
        <v>759.625</v>
      </c>
      <c r="BK19" s="334">
        <v>284.625</v>
      </c>
      <c r="BL19" s="334">
        <v>1137</v>
      </c>
      <c r="BM19" s="334">
        <v>247.125</v>
      </c>
      <c r="BN19" s="334">
        <v>12.5</v>
      </c>
      <c r="BO19" s="334">
        <v>7.625</v>
      </c>
      <c r="BP19" s="334">
        <v>133.125</v>
      </c>
      <c r="BQ19" s="335">
        <v>1132.375</v>
      </c>
      <c r="BR19" s="335">
        <v>49.75</v>
      </c>
      <c r="BS19" s="335">
        <v>164.625</v>
      </c>
      <c r="BT19" s="335">
        <v>0</v>
      </c>
      <c r="BU19" s="335">
        <v>0</v>
      </c>
      <c r="BV19" s="335">
        <v>918</v>
      </c>
      <c r="BW19" s="336">
        <v>60.625</v>
      </c>
      <c r="BX19" s="336">
        <v>186.875</v>
      </c>
      <c r="BY19" s="336">
        <v>0</v>
      </c>
      <c r="BZ19" s="336">
        <v>252.75</v>
      </c>
      <c r="CA19" s="336">
        <v>0</v>
      </c>
      <c r="CB19" s="336">
        <v>321.5</v>
      </c>
      <c r="CC19" s="337">
        <v>182.875</v>
      </c>
      <c r="CD19" s="338">
        <v>93551.876184940294</v>
      </c>
    </row>
    <row r="20" spans="1:82" x14ac:dyDescent="0.25">
      <c r="A20" s="179" t="s">
        <v>388</v>
      </c>
      <c r="B20" s="179" t="s">
        <v>389</v>
      </c>
      <c r="C20" s="179" t="s">
        <v>387</v>
      </c>
      <c r="D20" s="179" t="s">
        <v>124</v>
      </c>
      <c r="E20" s="331">
        <v>15261.875</v>
      </c>
      <c r="F20" s="332">
        <v>15020.625</v>
      </c>
      <c r="G20" s="332">
        <v>88.125</v>
      </c>
      <c r="H20" s="332">
        <v>153.125</v>
      </c>
      <c r="I20" s="332">
        <v>882.625</v>
      </c>
      <c r="J20" s="332">
        <v>799.875</v>
      </c>
      <c r="K20" s="332">
        <v>858.125</v>
      </c>
      <c r="L20" s="332">
        <v>2106.375</v>
      </c>
      <c r="M20" s="332">
        <v>4684.375</v>
      </c>
      <c r="N20" s="332">
        <v>3360.875</v>
      </c>
      <c r="O20" s="332">
        <v>2569.625</v>
      </c>
      <c r="P20" s="331">
        <v>1498.125</v>
      </c>
      <c r="Q20" s="332">
        <v>53.75</v>
      </c>
      <c r="R20" s="332">
        <v>132.5</v>
      </c>
      <c r="S20" s="331">
        <v>518.875</v>
      </c>
      <c r="T20" s="331">
        <v>666.5</v>
      </c>
      <c r="U20" s="331">
        <v>825.75</v>
      </c>
      <c r="V20" s="331">
        <v>3072</v>
      </c>
      <c r="W20" s="332">
        <v>332</v>
      </c>
      <c r="X20" s="332">
        <v>721.875</v>
      </c>
      <c r="Y20" s="332">
        <v>270</v>
      </c>
      <c r="Z20" s="332">
        <v>599.75</v>
      </c>
      <c r="AA20" s="332">
        <v>0</v>
      </c>
      <c r="AB20" s="332">
        <v>242</v>
      </c>
      <c r="AC20" s="332">
        <v>15.125</v>
      </c>
      <c r="AD20" s="332">
        <v>418</v>
      </c>
      <c r="AE20" s="332">
        <v>473.25</v>
      </c>
      <c r="AF20" s="331">
        <v>4801</v>
      </c>
      <c r="AG20" s="332">
        <v>1267.375</v>
      </c>
      <c r="AH20" s="332">
        <v>218.5</v>
      </c>
      <c r="AI20" s="332">
        <v>798.625</v>
      </c>
      <c r="AJ20" s="332">
        <v>380.5</v>
      </c>
      <c r="AK20" s="332">
        <v>68.25</v>
      </c>
      <c r="AL20" s="332">
        <v>68.5</v>
      </c>
      <c r="AM20" s="332">
        <v>1999.25</v>
      </c>
      <c r="AN20" s="331">
        <v>298.875</v>
      </c>
      <c r="AO20" s="331">
        <v>434.625</v>
      </c>
      <c r="AP20" s="332">
        <v>253.5</v>
      </c>
      <c r="AQ20" s="332">
        <v>9.875</v>
      </c>
      <c r="AR20" s="332">
        <v>136.875</v>
      </c>
      <c r="AS20" s="332">
        <v>34.375</v>
      </c>
      <c r="AT20" s="331">
        <v>287.25</v>
      </c>
      <c r="AU20" s="331">
        <v>56.125</v>
      </c>
      <c r="AV20" s="331">
        <v>100</v>
      </c>
      <c r="AW20" s="332">
        <v>1</v>
      </c>
      <c r="AX20" s="332">
        <v>99</v>
      </c>
      <c r="AY20" s="331">
        <v>49.5</v>
      </c>
      <c r="AZ20" s="331">
        <v>336.625</v>
      </c>
      <c r="BA20" s="331">
        <v>38.125</v>
      </c>
      <c r="BB20" s="331">
        <v>0</v>
      </c>
      <c r="BC20" s="331">
        <v>0</v>
      </c>
      <c r="BD20" s="331">
        <v>1407.25</v>
      </c>
      <c r="BE20" s="331">
        <v>19.25</v>
      </c>
      <c r="BF20" s="331">
        <v>90.875</v>
      </c>
      <c r="BG20" s="331">
        <v>482.5</v>
      </c>
      <c r="BH20" s="331">
        <v>278.625</v>
      </c>
      <c r="BI20" s="333">
        <v>4884.875</v>
      </c>
      <c r="BJ20" s="334">
        <v>642.375</v>
      </c>
      <c r="BK20" s="334">
        <v>301.5</v>
      </c>
      <c r="BL20" s="334">
        <v>2149.875</v>
      </c>
      <c r="BM20" s="334">
        <v>1343.25</v>
      </c>
      <c r="BN20" s="334">
        <v>30.75</v>
      </c>
      <c r="BO20" s="334">
        <v>36.125</v>
      </c>
      <c r="BP20" s="334">
        <v>381</v>
      </c>
      <c r="BQ20" s="335">
        <v>1017.25</v>
      </c>
      <c r="BR20" s="335">
        <v>324.125</v>
      </c>
      <c r="BS20" s="335">
        <v>288.875</v>
      </c>
      <c r="BT20" s="335">
        <v>0</v>
      </c>
      <c r="BU20" s="335">
        <v>1</v>
      </c>
      <c r="BV20" s="335">
        <v>403.25</v>
      </c>
      <c r="BW20" s="336">
        <v>0</v>
      </c>
      <c r="BX20" s="336">
        <v>0</v>
      </c>
      <c r="BY20" s="336">
        <v>0</v>
      </c>
      <c r="BZ20" s="336">
        <v>0</v>
      </c>
      <c r="CA20" s="336">
        <v>0</v>
      </c>
      <c r="CB20" s="336">
        <v>139.125</v>
      </c>
      <c r="CC20" s="337">
        <v>412.5</v>
      </c>
      <c r="CD20" s="338">
        <v>152574.36102372399</v>
      </c>
    </row>
    <row r="21" spans="1:82" x14ac:dyDescent="0.25">
      <c r="A21" s="179" t="s">
        <v>390</v>
      </c>
      <c r="B21" s="179" t="s">
        <v>391</v>
      </c>
      <c r="C21" s="179" t="s">
        <v>392</v>
      </c>
      <c r="D21" s="179" t="s">
        <v>118</v>
      </c>
      <c r="E21" s="331">
        <v>7518.5</v>
      </c>
      <c r="F21" s="332">
        <v>7125.75</v>
      </c>
      <c r="G21" s="332">
        <v>22.875</v>
      </c>
      <c r="H21" s="332">
        <v>369.875</v>
      </c>
      <c r="I21" s="332">
        <v>369.75</v>
      </c>
      <c r="J21" s="332">
        <v>411.875</v>
      </c>
      <c r="K21" s="332">
        <v>440.625</v>
      </c>
      <c r="L21" s="332">
        <v>950.625</v>
      </c>
      <c r="M21" s="332">
        <v>2048.5</v>
      </c>
      <c r="N21" s="332">
        <v>1246.125</v>
      </c>
      <c r="O21" s="332">
        <v>2051</v>
      </c>
      <c r="P21" s="331">
        <v>551.25</v>
      </c>
      <c r="Q21" s="332">
        <v>3.75</v>
      </c>
      <c r="R21" s="332">
        <v>44.375</v>
      </c>
      <c r="S21" s="331">
        <v>258.375</v>
      </c>
      <c r="T21" s="331">
        <v>193.125</v>
      </c>
      <c r="U21" s="331">
        <v>828.875</v>
      </c>
      <c r="V21" s="331">
        <v>1181.375</v>
      </c>
      <c r="W21" s="332">
        <v>234.125</v>
      </c>
      <c r="X21" s="332">
        <v>225.75</v>
      </c>
      <c r="Y21" s="332">
        <v>179.875</v>
      </c>
      <c r="Z21" s="332">
        <v>182.5</v>
      </c>
      <c r="AA21" s="332">
        <v>0</v>
      </c>
      <c r="AB21" s="332">
        <v>147.875</v>
      </c>
      <c r="AC21" s="332">
        <v>41.875</v>
      </c>
      <c r="AD21" s="332">
        <v>26.25</v>
      </c>
      <c r="AE21" s="332">
        <v>143.125</v>
      </c>
      <c r="AF21" s="331">
        <v>3084</v>
      </c>
      <c r="AG21" s="332">
        <v>787.875</v>
      </c>
      <c r="AH21" s="332">
        <v>203.75</v>
      </c>
      <c r="AI21" s="332">
        <v>786.5</v>
      </c>
      <c r="AJ21" s="332">
        <v>116.875</v>
      </c>
      <c r="AK21" s="332">
        <v>170.5</v>
      </c>
      <c r="AL21" s="332">
        <v>14</v>
      </c>
      <c r="AM21" s="332">
        <v>1004.5</v>
      </c>
      <c r="AN21" s="331">
        <v>9.125</v>
      </c>
      <c r="AO21" s="331">
        <v>89.75</v>
      </c>
      <c r="AP21" s="332">
        <v>40</v>
      </c>
      <c r="AQ21" s="332">
        <v>2</v>
      </c>
      <c r="AR21" s="332">
        <v>38.75</v>
      </c>
      <c r="AS21" s="332">
        <v>9</v>
      </c>
      <c r="AT21" s="331">
        <v>62.375</v>
      </c>
      <c r="AU21" s="331">
        <v>73.25</v>
      </c>
      <c r="AV21" s="331">
        <v>6.375</v>
      </c>
      <c r="AW21" s="332">
        <v>0.5</v>
      </c>
      <c r="AX21" s="332">
        <v>5.875</v>
      </c>
      <c r="AY21" s="331">
        <v>18</v>
      </c>
      <c r="AZ21" s="331">
        <v>15.625</v>
      </c>
      <c r="BA21" s="331">
        <v>45.375</v>
      </c>
      <c r="BB21" s="331">
        <v>0</v>
      </c>
      <c r="BC21" s="331">
        <v>0</v>
      </c>
      <c r="BD21" s="331">
        <v>461.75</v>
      </c>
      <c r="BE21" s="331">
        <v>5.875</v>
      </c>
      <c r="BF21" s="331">
        <v>36.375</v>
      </c>
      <c r="BG21" s="331">
        <v>346.75</v>
      </c>
      <c r="BH21" s="331">
        <v>250.875</v>
      </c>
      <c r="BI21" s="333">
        <v>2295.5</v>
      </c>
      <c r="BJ21" s="334">
        <v>376</v>
      </c>
      <c r="BK21" s="334">
        <v>15.5</v>
      </c>
      <c r="BL21" s="334">
        <v>1760.625</v>
      </c>
      <c r="BM21" s="334">
        <v>94.625</v>
      </c>
      <c r="BN21" s="334">
        <v>3</v>
      </c>
      <c r="BO21" s="334">
        <v>0</v>
      </c>
      <c r="BP21" s="334">
        <v>45.75</v>
      </c>
      <c r="BQ21" s="335">
        <v>595</v>
      </c>
      <c r="BR21" s="335">
        <v>42</v>
      </c>
      <c r="BS21" s="335">
        <v>97.75</v>
      </c>
      <c r="BT21" s="335">
        <v>95.125</v>
      </c>
      <c r="BU21" s="335">
        <v>0</v>
      </c>
      <c r="BV21" s="335">
        <v>360.125</v>
      </c>
      <c r="BW21" s="336">
        <v>0</v>
      </c>
      <c r="BX21" s="336">
        <v>0</v>
      </c>
      <c r="BY21" s="336">
        <v>0</v>
      </c>
      <c r="BZ21" s="336">
        <v>90.5</v>
      </c>
      <c r="CA21" s="336">
        <v>0</v>
      </c>
      <c r="CB21" s="336">
        <v>208</v>
      </c>
      <c r="CC21" s="337">
        <v>198.5</v>
      </c>
      <c r="CD21" s="338">
        <v>72207.83434510231</v>
      </c>
    </row>
    <row r="22" spans="1:82" x14ac:dyDescent="0.25">
      <c r="A22" s="179" t="s">
        <v>393</v>
      </c>
      <c r="B22" s="179" t="s">
        <v>394</v>
      </c>
      <c r="C22" s="179" t="s">
        <v>395</v>
      </c>
      <c r="D22" s="179" t="s">
        <v>124</v>
      </c>
      <c r="E22" s="331">
        <v>6428.25</v>
      </c>
      <c r="F22" s="332">
        <v>6404.5</v>
      </c>
      <c r="G22" s="332">
        <v>23.75</v>
      </c>
      <c r="H22" s="332">
        <v>0</v>
      </c>
      <c r="I22" s="332">
        <v>414.875</v>
      </c>
      <c r="J22" s="332">
        <v>349.875</v>
      </c>
      <c r="K22" s="332">
        <v>461.25</v>
      </c>
      <c r="L22" s="332">
        <v>814.75</v>
      </c>
      <c r="M22" s="332">
        <v>1511.125</v>
      </c>
      <c r="N22" s="332">
        <v>1571.5</v>
      </c>
      <c r="O22" s="332">
        <v>1304.875</v>
      </c>
      <c r="P22" s="331">
        <v>594.25</v>
      </c>
      <c r="Q22" s="332">
        <v>6</v>
      </c>
      <c r="R22" s="332">
        <v>39.75</v>
      </c>
      <c r="S22" s="331">
        <v>721.375</v>
      </c>
      <c r="T22" s="331">
        <v>313.125</v>
      </c>
      <c r="U22" s="331">
        <v>154.125</v>
      </c>
      <c r="V22" s="331">
        <v>1388.75</v>
      </c>
      <c r="W22" s="332">
        <v>378.75</v>
      </c>
      <c r="X22" s="332">
        <v>266</v>
      </c>
      <c r="Y22" s="332">
        <v>64</v>
      </c>
      <c r="Z22" s="332">
        <v>261.875</v>
      </c>
      <c r="AA22" s="332">
        <v>0</v>
      </c>
      <c r="AB22" s="332">
        <v>65.5</v>
      </c>
      <c r="AC22" s="332">
        <v>91.75</v>
      </c>
      <c r="AD22" s="332">
        <v>214.375</v>
      </c>
      <c r="AE22" s="332">
        <v>46.5</v>
      </c>
      <c r="AF22" s="331">
        <v>1993.25</v>
      </c>
      <c r="AG22" s="332">
        <v>598.25</v>
      </c>
      <c r="AH22" s="332">
        <v>123</v>
      </c>
      <c r="AI22" s="332">
        <v>683.375</v>
      </c>
      <c r="AJ22" s="332">
        <v>52.625</v>
      </c>
      <c r="AK22" s="332">
        <v>24.75</v>
      </c>
      <c r="AL22" s="332">
        <v>95.375</v>
      </c>
      <c r="AM22" s="332">
        <v>415.875</v>
      </c>
      <c r="AN22" s="331">
        <v>32.5</v>
      </c>
      <c r="AO22" s="331">
        <v>102.875</v>
      </c>
      <c r="AP22" s="332">
        <v>68.5</v>
      </c>
      <c r="AQ22" s="332">
        <v>2</v>
      </c>
      <c r="AR22" s="332">
        <v>12.625</v>
      </c>
      <c r="AS22" s="332">
        <v>19.75</v>
      </c>
      <c r="AT22" s="331">
        <v>86.75</v>
      </c>
      <c r="AU22" s="331">
        <v>5.375</v>
      </c>
      <c r="AV22" s="331">
        <v>62.875</v>
      </c>
      <c r="AW22" s="332">
        <v>45.375</v>
      </c>
      <c r="AX22" s="332">
        <v>17.5</v>
      </c>
      <c r="AY22" s="331">
        <v>14.625</v>
      </c>
      <c r="AZ22" s="331">
        <v>22.5</v>
      </c>
      <c r="BA22" s="331">
        <v>24.25</v>
      </c>
      <c r="BB22" s="331">
        <v>1</v>
      </c>
      <c r="BC22" s="331">
        <v>1.75</v>
      </c>
      <c r="BD22" s="331">
        <v>301.25</v>
      </c>
      <c r="BE22" s="331">
        <v>0</v>
      </c>
      <c r="BF22" s="331">
        <v>44.625</v>
      </c>
      <c r="BG22" s="331">
        <v>430.375</v>
      </c>
      <c r="BH22" s="331">
        <v>132.625</v>
      </c>
      <c r="BI22" s="333">
        <v>1419.375</v>
      </c>
      <c r="BJ22" s="334">
        <v>652.125</v>
      </c>
      <c r="BK22" s="334">
        <v>38.875</v>
      </c>
      <c r="BL22" s="334">
        <v>604</v>
      </c>
      <c r="BM22" s="334">
        <v>56</v>
      </c>
      <c r="BN22" s="334">
        <v>27.5</v>
      </c>
      <c r="BO22" s="334">
        <v>0</v>
      </c>
      <c r="BP22" s="334">
        <v>40.875</v>
      </c>
      <c r="BQ22" s="335">
        <v>393.625</v>
      </c>
      <c r="BR22" s="335">
        <v>32.25</v>
      </c>
      <c r="BS22" s="335">
        <v>173.25</v>
      </c>
      <c r="BT22" s="335">
        <v>118.625</v>
      </c>
      <c r="BU22" s="335">
        <v>0</v>
      </c>
      <c r="BV22" s="335">
        <v>69.5</v>
      </c>
      <c r="BW22" s="336">
        <v>0</v>
      </c>
      <c r="BX22" s="336">
        <v>0</v>
      </c>
      <c r="BY22" s="336">
        <v>0</v>
      </c>
      <c r="BZ22" s="336">
        <v>0</v>
      </c>
      <c r="CA22" s="336">
        <v>0</v>
      </c>
      <c r="CB22" s="336">
        <v>69.5</v>
      </c>
      <c r="CC22" s="337">
        <v>846</v>
      </c>
      <c r="CD22" s="338">
        <v>59603.554115772196</v>
      </c>
    </row>
    <row r="23" spans="1:82" x14ac:dyDescent="0.25">
      <c r="A23" s="179" t="s">
        <v>396</v>
      </c>
      <c r="B23" s="179" t="s">
        <v>119</v>
      </c>
      <c r="C23" s="179" t="s">
        <v>119</v>
      </c>
      <c r="D23" s="179" t="s">
        <v>119</v>
      </c>
      <c r="E23" s="331">
        <v>6981.625</v>
      </c>
      <c r="F23" s="332">
        <v>6936.5</v>
      </c>
      <c r="G23" s="332">
        <v>45.125</v>
      </c>
      <c r="H23" s="332">
        <v>0</v>
      </c>
      <c r="I23" s="332">
        <v>470.75</v>
      </c>
      <c r="J23" s="332">
        <v>440.25</v>
      </c>
      <c r="K23" s="332">
        <v>696.125</v>
      </c>
      <c r="L23" s="332">
        <v>1279.875</v>
      </c>
      <c r="M23" s="332">
        <v>2321.625</v>
      </c>
      <c r="N23" s="332">
        <v>1245.25</v>
      </c>
      <c r="O23" s="332">
        <v>527.75</v>
      </c>
      <c r="P23" s="331">
        <v>320.375</v>
      </c>
      <c r="Q23" s="332">
        <v>19.625</v>
      </c>
      <c r="R23" s="332">
        <v>25</v>
      </c>
      <c r="S23" s="331">
        <v>199.125</v>
      </c>
      <c r="T23" s="331">
        <v>391.125</v>
      </c>
      <c r="U23" s="331">
        <v>75</v>
      </c>
      <c r="V23" s="331">
        <v>1067.625</v>
      </c>
      <c r="W23" s="332">
        <v>277.875</v>
      </c>
      <c r="X23" s="332">
        <v>243.625</v>
      </c>
      <c r="Y23" s="332">
        <v>213.625</v>
      </c>
      <c r="Z23" s="332">
        <v>66.625</v>
      </c>
      <c r="AA23" s="332">
        <v>0</v>
      </c>
      <c r="AB23" s="332">
        <v>83</v>
      </c>
      <c r="AC23" s="332">
        <v>10.5</v>
      </c>
      <c r="AD23" s="332">
        <v>53.375</v>
      </c>
      <c r="AE23" s="332">
        <v>119</v>
      </c>
      <c r="AF23" s="331">
        <v>3262.625</v>
      </c>
      <c r="AG23" s="332">
        <v>2091.875</v>
      </c>
      <c r="AH23" s="332">
        <v>192.375</v>
      </c>
      <c r="AI23" s="332">
        <v>236.25</v>
      </c>
      <c r="AJ23" s="332">
        <v>135.5</v>
      </c>
      <c r="AK23" s="332">
        <v>194.5</v>
      </c>
      <c r="AL23" s="332">
        <v>1.625</v>
      </c>
      <c r="AM23" s="332">
        <v>410.5</v>
      </c>
      <c r="AN23" s="331">
        <v>78.75</v>
      </c>
      <c r="AO23" s="331">
        <v>108.625</v>
      </c>
      <c r="AP23" s="332">
        <v>70.5</v>
      </c>
      <c r="AQ23" s="332">
        <v>0.5</v>
      </c>
      <c r="AR23" s="332">
        <v>19.75</v>
      </c>
      <c r="AS23" s="332">
        <v>17.875</v>
      </c>
      <c r="AT23" s="331">
        <v>50.75</v>
      </c>
      <c r="AU23" s="331">
        <v>15.375</v>
      </c>
      <c r="AV23" s="331">
        <v>12.125</v>
      </c>
      <c r="AW23" s="332">
        <v>0.5</v>
      </c>
      <c r="AX23" s="332">
        <v>11.625</v>
      </c>
      <c r="AY23" s="331">
        <v>29.125</v>
      </c>
      <c r="AZ23" s="331">
        <v>150.625</v>
      </c>
      <c r="BA23" s="331">
        <v>13</v>
      </c>
      <c r="BB23" s="331">
        <v>0</v>
      </c>
      <c r="BC23" s="331">
        <v>0</v>
      </c>
      <c r="BD23" s="331">
        <v>964.375</v>
      </c>
      <c r="BE23" s="331">
        <v>19.125</v>
      </c>
      <c r="BF23" s="331">
        <v>9.125</v>
      </c>
      <c r="BG23" s="331">
        <v>175.25</v>
      </c>
      <c r="BH23" s="331">
        <v>39.5</v>
      </c>
      <c r="BI23" s="333">
        <v>1119.125</v>
      </c>
      <c r="BJ23" s="334">
        <v>268.625</v>
      </c>
      <c r="BK23" s="334">
        <v>129.375</v>
      </c>
      <c r="BL23" s="334">
        <v>646.25</v>
      </c>
      <c r="BM23" s="334">
        <v>0</v>
      </c>
      <c r="BN23" s="334">
        <v>0</v>
      </c>
      <c r="BO23" s="334">
        <v>0</v>
      </c>
      <c r="BP23" s="334">
        <v>74.875</v>
      </c>
      <c r="BQ23" s="335">
        <v>701.5</v>
      </c>
      <c r="BR23" s="335">
        <v>57.375</v>
      </c>
      <c r="BS23" s="335">
        <v>135.25</v>
      </c>
      <c r="BT23" s="335">
        <v>21.25</v>
      </c>
      <c r="BU23" s="335">
        <v>0</v>
      </c>
      <c r="BV23" s="335">
        <v>487.625</v>
      </c>
      <c r="BW23" s="336">
        <v>20.625</v>
      </c>
      <c r="BX23" s="336">
        <v>0</v>
      </c>
      <c r="BY23" s="336">
        <v>0</v>
      </c>
      <c r="BZ23" s="336">
        <v>105.125</v>
      </c>
      <c r="CA23" s="336">
        <v>0</v>
      </c>
      <c r="CB23" s="336">
        <v>141</v>
      </c>
      <c r="CC23" s="337">
        <v>1</v>
      </c>
      <c r="CD23" s="338">
        <v>88905.579860925704</v>
      </c>
    </row>
    <row r="24" spans="1:82" x14ac:dyDescent="0.25">
      <c r="A24" s="179" t="s">
        <v>397</v>
      </c>
      <c r="B24" s="179" t="s">
        <v>398</v>
      </c>
      <c r="C24" s="179" t="s">
        <v>399</v>
      </c>
      <c r="D24" s="179" t="s">
        <v>116</v>
      </c>
      <c r="E24" s="331">
        <v>14252.9375</v>
      </c>
      <c r="F24" s="332">
        <v>14020.875</v>
      </c>
      <c r="G24" s="332">
        <v>4.625</v>
      </c>
      <c r="H24" s="332">
        <v>227.4375</v>
      </c>
      <c r="I24" s="332">
        <v>749.25</v>
      </c>
      <c r="J24" s="332">
        <v>837.75</v>
      </c>
      <c r="K24" s="332">
        <v>894.5</v>
      </c>
      <c r="L24" s="332">
        <v>1911</v>
      </c>
      <c r="M24" s="332">
        <v>3158.875</v>
      </c>
      <c r="N24" s="332">
        <v>3511.0625</v>
      </c>
      <c r="O24" s="332">
        <v>3190.5</v>
      </c>
      <c r="P24" s="331">
        <v>1742.5</v>
      </c>
      <c r="Q24" s="332">
        <v>7.375</v>
      </c>
      <c r="R24" s="332">
        <v>141.375</v>
      </c>
      <c r="S24" s="331">
        <v>1438.875</v>
      </c>
      <c r="T24" s="331">
        <v>641.25</v>
      </c>
      <c r="U24" s="331">
        <v>671.8125</v>
      </c>
      <c r="V24" s="331">
        <v>2905.5</v>
      </c>
      <c r="W24" s="332">
        <v>530.125</v>
      </c>
      <c r="X24" s="332">
        <v>352.5</v>
      </c>
      <c r="Y24" s="332">
        <v>262.875</v>
      </c>
      <c r="Z24" s="332">
        <v>543.125</v>
      </c>
      <c r="AA24" s="332">
        <v>54.125</v>
      </c>
      <c r="AB24" s="332">
        <v>163.125</v>
      </c>
      <c r="AC24" s="332">
        <v>0</v>
      </c>
      <c r="AD24" s="332">
        <v>517.875</v>
      </c>
      <c r="AE24" s="332">
        <v>481.75</v>
      </c>
      <c r="AF24" s="331">
        <v>3725</v>
      </c>
      <c r="AG24" s="332">
        <v>947.75</v>
      </c>
      <c r="AH24" s="332">
        <v>103.75</v>
      </c>
      <c r="AI24" s="332">
        <v>975.25</v>
      </c>
      <c r="AJ24" s="332">
        <v>275.5</v>
      </c>
      <c r="AK24" s="332">
        <v>341.5</v>
      </c>
      <c r="AL24" s="332">
        <v>24.25</v>
      </c>
      <c r="AM24" s="332">
        <v>1057</v>
      </c>
      <c r="AN24" s="331">
        <v>86.125</v>
      </c>
      <c r="AO24" s="331">
        <v>344.25</v>
      </c>
      <c r="AP24" s="332">
        <v>220.125</v>
      </c>
      <c r="AQ24" s="332">
        <v>3.125</v>
      </c>
      <c r="AR24" s="332">
        <v>106.25</v>
      </c>
      <c r="AS24" s="332">
        <v>14.75</v>
      </c>
      <c r="AT24" s="331">
        <v>359.875</v>
      </c>
      <c r="AU24" s="331">
        <v>20.875</v>
      </c>
      <c r="AV24" s="331">
        <v>80</v>
      </c>
      <c r="AW24" s="332">
        <v>9</v>
      </c>
      <c r="AX24" s="332">
        <v>71</v>
      </c>
      <c r="AY24" s="331">
        <v>33</v>
      </c>
      <c r="AZ24" s="331">
        <v>84.875</v>
      </c>
      <c r="BA24" s="331">
        <v>49.125</v>
      </c>
      <c r="BB24" s="331">
        <v>3.25</v>
      </c>
      <c r="BC24" s="331">
        <v>1</v>
      </c>
      <c r="BD24" s="331">
        <v>1328.375</v>
      </c>
      <c r="BE24" s="331">
        <v>55.625</v>
      </c>
      <c r="BF24" s="331">
        <v>55.625</v>
      </c>
      <c r="BG24" s="331">
        <v>485</v>
      </c>
      <c r="BH24" s="331">
        <v>141</v>
      </c>
      <c r="BI24" s="333">
        <v>3848.5</v>
      </c>
      <c r="BJ24" s="334">
        <v>567.5</v>
      </c>
      <c r="BK24" s="334">
        <v>163.25</v>
      </c>
      <c r="BL24" s="334">
        <v>2781.875</v>
      </c>
      <c r="BM24" s="334">
        <v>0</v>
      </c>
      <c r="BN24" s="334">
        <v>21</v>
      </c>
      <c r="BO24" s="334">
        <v>29.5</v>
      </c>
      <c r="BP24" s="334">
        <v>285.375</v>
      </c>
      <c r="BQ24" s="335">
        <v>3887.25</v>
      </c>
      <c r="BR24" s="335">
        <v>152.125</v>
      </c>
      <c r="BS24" s="335">
        <v>154.25</v>
      </c>
      <c r="BT24" s="335">
        <v>453.125</v>
      </c>
      <c r="BU24" s="335">
        <v>0</v>
      </c>
      <c r="BV24" s="335">
        <v>3127.75</v>
      </c>
      <c r="BW24" s="336">
        <v>0</v>
      </c>
      <c r="BX24" s="336">
        <v>668</v>
      </c>
      <c r="BY24" s="336">
        <v>528.75</v>
      </c>
      <c r="BZ24" s="336">
        <v>538.375</v>
      </c>
      <c r="CA24" s="336">
        <v>179.75</v>
      </c>
      <c r="CB24" s="336">
        <v>274.875</v>
      </c>
      <c r="CC24" s="337">
        <v>308.375</v>
      </c>
      <c r="CD24" s="338">
        <v>164652.32936993201</v>
      </c>
    </row>
    <row r="25" spans="1:82" x14ac:dyDescent="0.25">
      <c r="A25" s="179" t="s">
        <v>400</v>
      </c>
      <c r="B25" s="179" t="s">
        <v>401</v>
      </c>
      <c r="C25" s="179" t="s">
        <v>117</v>
      </c>
      <c r="D25" s="179" t="s">
        <v>117</v>
      </c>
      <c r="E25" s="331">
        <v>17126.875</v>
      </c>
      <c r="F25" s="332">
        <v>16847.625</v>
      </c>
      <c r="G25" s="332">
        <v>0</v>
      </c>
      <c r="H25" s="332">
        <v>279.25</v>
      </c>
      <c r="I25" s="332">
        <v>1013.875</v>
      </c>
      <c r="J25" s="332">
        <v>1031.625</v>
      </c>
      <c r="K25" s="332">
        <v>902.375</v>
      </c>
      <c r="L25" s="332">
        <v>1607.25</v>
      </c>
      <c r="M25" s="332">
        <v>3682</v>
      </c>
      <c r="N25" s="332">
        <v>3736.5</v>
      </c>
      <c r="O25" s="332">
        <v>5153.25</v>
      </c>
      <c r="P25" s="331">
        <v>2279.875</v>
      </c>
      <c r="Q25" s="332">
        <v>22.25</v>
      </c>
      <c r="R25" s="332">
        <v>153.375</v>
      </c>
      <c r="S25" s="331">
        <v>2179</v>
      </c>
      <c r="T25" s="331">
        <v>782.75</v>
      </c>
      <c r="U25" s="331">
        <v>791.5</v>
      </c>
      <c r="V25" s="331">
        <v>2919.375</v>
      </c>
      <c r="W25" s="332">
        <v>680.375</v>
      </c>
      <c r="X25" s="332">
        <v>411</v>
      </c>
      <c r="Y25" s="332">
        <v>565.75</v>
      </c>
      <c r="Z25" s="332">
        <v>452.625</v>
      </c>
      <c r="AA25" s="332">
        <v>0</v>
      </c>
      <c r="AB25" s="332">
        <v>254.75</v>
      </c>
      <c r="AC25" s="332">
        <v>82.5</v>
      </c>
      <c r="AD25" s="332">
        <v>229.375</v>
      </c>
      <c r="AE25" s="332">
        <v>243</v>
      </c>
      <c r="AF25" s="331">
        <v>3984.5</v>
      </c>
      <c r="AG25" s="332">
        <v>1452</v>
      </c>
      <c r="AH25" s="332">
        <v>165.75</v>
      </c>
      <c r="AI25" s="332">
        <v>1433</v>
      </c>
      <c r="AJ25" s="332">
        <v>27.375</v>
      </c>
      <c r="AK25" s="332">
        <v>68.75</v>
      </c>
      <c r="AL25" s="332">
        <v>1</v>
      </c>
      <c r="AM25" s="332">
        <v>836.625</v>
      </c>
      <c r="AN25" s="331">
        <v>83.375</v>
      </c>
      <c r="AO25" s="331">
        <v>344</v>
      </c>
      <c r="AP25" s="332">
        <v>159.125</v>
      </c>
      <c r="AQ25" s="332">
        <v>19.5</v>
      </c>
      <c r="AR25" s="332">
        <v>138.625</v>
      </c>
      <c r="AS25" s="332">
        <v>26.75</v>
      </c>
      <c r="AT25" s="331">
        <v>293.125</v>
      </c>
      <c r="AU25" s="331">
        <v>3</v>
      </c>
      <c r="AV25" s="331">
        <v>52.25</v>
      </c>
      <c r="AW25" s="332">
        <v>1.5</v>
      </c>
      <c r="AX25" s="332">
        <v>50.75</v>
      </c>
      <c r="AY25" s="331">
        <v>118.375</v>
      </c>
      <c r="AZ25" s="331">
        <v>432.5</v>
      </c>
      <c r="BA25" s="331">
        <v>117.375</v>
      </c>
      <c r="BB25" s="331">
        <v>1</v>
      </c>
      <c r="BC25" s="331">
        <v>2.875</v>
      </c>
      <c r="BD25" s="331">
        <v>1281.75</v>
      </c>
      <c r="BE25" s="331">
        <v>6.875</v>
      </c>
      <c r="BF25" s="331">
        <v>30.625</v>
      </c>
      <c r="BG25" s="331">
        <v>579.25</v>
      </c>
      <c r="BH25" s="331">
        <v>843.5</v>
      </c>
      <c r="BI25" s="333">
        <v>7563</v>
      </c>
      <c r="BJ25" s="334">
        <v>4153.875</v>
      </c>
      <c r="BK25" s="334">
        <v>367.5</v>
      </c>
      <c r="BL25" s="334">
        <v>2208</v>
      </c>
      <c r="BM25" s="334">
        <v>68.125</v>
      </c>
      <c r="BN25" s="334">
        <v>74.375</v>
      </c>
      <c r="BO25" s="334">
        <v>0</v>
      </c>
      <c r="BP25" s="334">
        <v>691.125</v>
      </c>
      <c r="BQ25" s="335">
        <v>1526.25</v>
      </c>
      <c r="BR25" s="335">
        <v>105.125</v>
      </c>
      <c r="BS25" s="335">
        <v>320.375</v>
      </c>
      <c r="BT25" s="335">
        <v>345</v>
      </c>
      <c r="BU25" s="335">
        <v>0</v>
      </c>
      <c r="BV25" s="335">
        <v>755.75</v>
      </c>
      <c r="BW25" s="336">
        <v>111.25</v>
      </c>
      <c r="BX25" s="336">
        <v>0</v>
      </c>
      <c r="BY25" s="336">
        <v>0</v>
      </c>
      <c r="BZ25" s="336">
        <v>274.375</v>
      </c>
      <c r="CA25" s="336">
        <v>0</v>
      </c>
      <c r="CB25" s="336">
        <v>274.25</v>
      </c>
      <c r="CC25" s="337">
        <v>967.375</v>
      </c>
      <c r="CD25" s="338">
        <v>147225.39744097</v>
      </c>
    </row>
    <row r="26" spans="1:82" x14ac:dyDescent="0.25">
      <c r="A26" s="179" t="s">
        <v>402</v>
      </c>
      <c r="B26" s="179" t="s">
        <v>403</v>
      </c>
      <c r="C26" s="179" t="s">
        <v>395</v>
      </c>
      <c r="D26" s="179" t="s">
        <v>124</v>
      </c>
      <c r="E26" s="331">
        <v>3324.625</v>
      </c>
      <c r="F26" s="332">
        <v>3235.125</v>
      </c>
      <c r="G26" s="332">
        <v>89.5</v>
      </c>
      <c r="H26" s="332">
        <v>0</v>
      </c>
      <c r="I26" s="332">
        <v>182.75</v>
      </c>
      <c r="J26" s="332">
        <v>224.875</v>
      </c>
      <c r="K26" s="332">
        <v>235.125</v>
      </c>
      <c r="L26" s="332">
        <v>475.125</v>
      </c>
      <c r="M26" s="332">
        <v>771.5</v>
      </c>
      <c r="N26" s="332">
        <v>1014.5</v>
      </c>
      <c r="O26" s="332">
        <v>420.75</v>
      </c>
      <c r="P26" s="331">
        <v>66.5</v>
      </c>
      <c r="Q26" s="332">
        <v>1</v>
      </c>
      <c r="R26" s="332">
        <v>17.375</v>
      </c>
      <c r="S26" s="331">
        <v>123</v>
      </c>
      <c r="T26" s="331">
        <v>56.625</v>
      </c>
      <c r="U26" s="331">
        <v>78.5</v>
      </c>
      <c r="V26" s="331">
        <v>836.875</v>
      </c>
      <c r="W26" s="332">
        <v>54.375</v>
      </c>
      <c r="X26" s="332">
        <v>289.125</v>
      </c>
      <c r="Y26" s="332">
        <v>230.125</v>
      </c>
      <c r="Z26" s="332">
        <v>220</v>
      </c>
      <c r="AA26" s="332">
        <v>0</v>
      </c>
      <c r="AB26" s="332">
        <v>0</v>
      </c>
      <c r="AC26" s="332">
        <v>0</v>
      </c>
      <c r="AD26" s="332">
        <v>3.5</v>
      </c>
      <c r="AE26" s="332">
        <v>39.75</v>
      </c>
      <c r="AF26" s="331">
        <v>1431.625</v>
      </c>
      <c r="AG26" s="332">
        <v>789.75</v>
      </c>
      <c r="AH26" s="332">
        <v>12</v>
      </c>
      <c r="AI26" s="332">
        <v>300.125</v>
      </c>
      <c r="AJ26" s="332">
        <v>32.875</v>
      </c>
      <c r="AK26" s="332">
        <v>80.875</v>
      </c>
      <c r="AL26" s="332">
        <v>52.375</v>
      </c>
      <c r="AM26" s="332">
        <v>163.625</v>
      </c>
      <c r="AN26" s="331">
        <v>24</v>
      </c>
      <c r="AO26" s="331">
        <v>92</v>
      </c>
      <c r="AP26" s="332">
        <v>29</v>
      </c>
      <c r="AQ26" s="332">
        <v>0</v>
      </c>
      <c r="AR26" s="332">
        <v>35.625</v>
      </c>
      <c r="AS26" s="332">
        <v>27.375</v>
      </c>
      <c r="AT26" s="331">
        <v>71</v>
      </c>
      <c r="AU26" s="331">
        <v>0</v>
      </c>
      <c r="AV26" s="331">
        <v>21.125</v>
      </c>
      <c r="AW26" s="332">
        <v>0</v>
      </c>
      <c r="AX26" s="332">
        <v>21.125</v>
      </c>
      <c r="AY26" s="331">
        <v>1</v>
      </c>
      <c r="AZ26" s="331">
        <v>3.875</v>
      </c>
      <c r="BA26" s="331">
        <v>0</v>
      </c>
      <c r="BB26" s="331">
        <v>0.625</v>
      </c>
      <c r="BC26" s="331">
        <v>2</v>
      </c>
      <c r="BD26" s="331">
        <v>213</v>
      </c>
      <c r="BE26" s="331">
        <v>0</v>
      </c>
      <c r="BF26" s="331">
        <v>61.875</v>
      </c>
      <c r="BG26" s="331">
        <v>149.125</v>
      </c>
      <c r="BH26" s="331">
        <v>91.875</v>
      </c>
      <c r="BI26" s="333">
        <v>535.375</v>
      </c>
      <c r="BJ26" s="334">
        <v>160.125</v>
      </c>
      <c r="BK26" s="334">
        <v>44</v>
      </c>
      <c r="BL26" s="334">
        <v>291.625</v>
      </c>
      <c r="BM26" s="334">
        <v>0</v>
      </c>
      <c r="BN26" s="334">
        <v>0</v>
      </c>
      <c r="BO26" s="334">
        <v>0</v>
      </c>
      <c r="BP26" s="334">
        <v>39.625</v>
      </c>
      <c r="BQ26" s="335">
        <v>549.875</v>
      </c>
      <c r="BR26" s="335">
        <v>9.75</v>
      </c>
      <c r="BS26" s="335">
        <v>81.375</v>
      </c>
      <c r="BT26" s="335">
        <v>80</v>
      </c>
      <c r="BU26" s="335">
        <v>0</v>
      </c>
      <c r="BV26" s="335">
        <v>378.75</v>
      </c>
      <c r="BW26" s="336">
        <v>343.5</v>
      </c>
      <c r="BX26" s="336">
        <v>0</v>
      </c>
      <c r="BY26" s="336">
        <v>0</v>
      </c>
      <c r="BZ26" s="336">
        <v>0</v>
      </c>
      <c r="CA26" s="336">
        <v>0</v>
      </c>
      <c r="CB26" s="336">
        <v>35.25</v>
      </c>
      <c r="CC26" s="337">
        <v>447.125</v>
      </c>
      <c r="CD26" s="338">
        <v>20828.4841547012</v>
      </c>
    </row>
    <row r="27" spans="1:82" x14ac:dyDescent="0.25">
      <c r="A27" s="179" t="s">
        <v>153</v>
      </c>
      <c r="B27" s="179" t="s">
        <v>404</v>
      </c>
      <c r="C27" s="179" t="s">
        <v>405</v>
      </c>
      <c r="D27" s="179" t="s">
        <v>124</v>
      </c>
      <c r="E27" s="331">
        <v>8799.125</v>
      </c>
      <c r="F27" s="332">
        <v>8688.75</v>
      </c>
      <c r="G27" s="332">
        <v>36.375</v>
      </c>
      <c r="H27" s="332">
        <v>74</v>
      </c>
      <c r="I27" s="332">
        <v>545.875</v>
      </c>
      <c r="J27" s="332">
        <v>486.625</v>
      </c>
      <c r="K27" s="332">
        <v>490.5</v>
      </c>
      <c r="L27" s="332">
        <v>1239.125</v>
      </c>
      <c r="M27" s="332">
        <v>2344.25</v>
      </c>
      <c r="N27" s="332">
        <v>2007.375</v>
      </c>
      <c r="O27" s="332">
        <v>1685.375</v>
      </c>
      <c r="P27" s="331">
        <v>816.875</v>
      </c>
      <c r="Q27" s="332">
        <v>21.875</v>
      </c>
      <c r="R27" s="332">
        <v>36</v>
      </c>
      <c r="S27" s="331">
        <v>184.375</v>
      </c>
      <c r="T27" s="331">
        <v>324.125</v>
      </c>
      <c r="U27" s="331">
        <v>597.875</v>
      </c>
      <c r="V27" s="331">
        <v>2184.25</v>
      </c>
      <c r="W27" s="332">
        <v>435.75</v>
      </c>
      <c r="X27" s="332">
        <v>215.375</v>
      </c>
      <c r="Y27" s="332">
        <v>261</v>
      </c>
      <c r="Z27" s="332">
        <v>386.5</v>
      </c>
      <c r="AA27" s="332">
        <v>0</v>
      </c>
      <c r="AB27" s="332">
        <v>49.125</v>
      </c>
      <c r="AC27" s="332">
        <v>81.625</v>
      </c>
      <c r="AD27" s="332">
        <v>583</v>
      </c>
      <c r="AE27" s="332">
        <v>171.875</v>
      </c>
      <c r="AF27" s="331">
        <v>3301.75</v>
      </c>
      <c r="AG27" s="332">
        <v>786.25</v>
      </c>
      <c r="AH27" s="332">
        <v>39.125</v>
      </c>
      <c r="AI27" s="332">
        <v>960.25</v>
      </c>
      <c r="AJ27" s="332">
        <v>106.5</v>
      </c>
      <c r="AK27" s="332">
        <v>164.625</v>
      </c>
      <c r="AL27" s="332">
        <v>18.25</v>
      </c>
      <c r="AM27" s="332">
        <v>1226.75</v>
      </c>
      <c r="AN27" s="331">
        <v>194.75</v>
      </c>
      <c r="AO27" s="331">
        <v>191.625</v>
      </c>
      <c r="AP27" s="332">
        <v>121.5</v>
      </c>
      <c r="AQ27" s="332">
        <v>5.125</v>
      </c>
      <c r="AR27" s="332">
        <v>35.5</v>
      </c>
      <c r="AS27" s="332">
        <v>29.5</v>
      </c>
      <c r="AT27" s="331">
        <v>40.375</v>
      </c>
      <c r="AU27" s="331">
        <v>16.375</v>
      </c>
      <c r="AV27" s="331">
        <v>20.125</v>
      </c>
      <c r="AW27" s="332">
        <v>0.125</v>
      </c>
      <c r="AX27" s="332">
        <v>20</v>
      </c>
      <c r="AY27" s="331">
        <v>47.875</v>
      </c>
      <c r="AZ27" s="331">
        <v>41</v>
      </c>
      <c r="BA27" s="331">
        <v>34.625</v>
      </c>
      <c r="BB27" s="331">
        <v>2</v>
      </c>
      <c r="BC27" s="331">
        <v>4</v>
      </c>
      <c r="BD27" s="331">
        <v>400.75</v>
      </c>
      <c r="BE27" s="331">
        <v>22.5</v>
      </c>
      <c r="BF27" s="331">
        <v>45.625</v>
      </c>
      <c r="BG27" s="331">
        <v>209.375</v>
      </c>
      <c r="BH27" s="331">
        <v>118.875</v>
      </c>
      <c r="BI27" s="333">
        <v>2322.75</v>
      </c>
      <c r="BJ27" s="334">
        <v>757.75</v>
      </c>
      <c r="BK27" s="334">
        <v>71.375</v>
      </c>
      <c r="BL27" s="334">
        <v>1189.875</v>
      </c>
      <c r="BM27" s="334">
        <v>157.625</v>
      </c>
      <c r="BN27" s="334">
        <v>52.25</v>
      </c>
      <c r="BO27" s="334">
        <v>0</v>
      </c>
      <c r="BP27" s="334">
        <v>93.875</v>
      </c>
      <c r="BQ27" s="335">
        <v>414.5</v>
      </c>
      <c r="BR27" s="335">
        <v>39.875</v>
      </c>
      <c r="BS27" s="335">
        <v>228.375</v>
      </c>
      <c r="BT27" s="335">
        <v>0</v>
      </c>
      <c r="BU27" s="335">
        <v>0</v>
      </c>
      <c r="BV27" s="335">
        <v>146.25</v>
      </c>
      <c r="BW27" s="336">
        <v>0</v>
      </c>
      <c r="BX27" s="336">
        <v>0</v>
      </c>
      <c r="BY27" s="336">
        <v>0</v>
      </c>
      <c r="BZ27" s="336">
        <v>0</v>
      </c>
      <c r="CA27" s="336">
        <v>0</v>
      </c>
      <c r="CB27" s="336">
        <v>126.875</v>
      </c>
      <c r="CC27" s="337">
        <v>1523.625</v>
      </c>
      <c r="CD27" s="338">
        <v>90152.816133081898</v>
      </c>
    </row>
    <row r="28" spans="1:82" x14ac:dyDescent="0.25">
      <c r="A28" s="179" t="s">
        <v>406</v>
      </c>
      <c r="B28" s="179" t="s">
        <v>407</v>
      </c>
      <c r="C28" s="179" t="s">
        <v>408</v>
      </c>
      <c r="D28" s="179" t="s">
        <v>116</v>
      </c>
      <c r="E28" s="331">
        <v>16458.75</v>
      </c>
      <c r="F28" s="332">
        <v>16093</v>
      </c>
      <c r="G28" s="332">
        <v>204.625</v>
      </c>
      <c r="H28" s="332">
        <v>161.125</v>
      </c>
      <c r="I28" s="332">
        <v>740.5</v>
      </c>
      <c r="J28" s="332">
        <v>974.25</v>
      </c>
      <c r="K28" s="332">
        <v>1401.875</v>
      </c>
      <c r="L28" s="332">
        <v>3446.125</v>
      </c>
      <c r="M28" s="332">
        <v>4122.5</v>
      </c>
      <c r="N28" s="332">
        <v>2645</v>
      </c>
      <c r="O28" s="332">
        <v>3128.5</v>
      </c>
      <c r="P28" s="331">
        <v>1669.5</v>
      </c>
      <c r="Q28" s="332">
        <v>24.75</v>
      </c>
      <c r="R28" s="332">
        <v>149.875</v>
      </c>
      <c r="S28" s="331">
        <v>721.875</v>
      </c>
      <c r="T28" s="331">
        <v>542.5</v>
      </c>
      <c r="U28" s="331">
        <v>373.375</v>
      </c>
      <c r="V28" s="331">
        <v>2829.5</v>
      </c>
      <c r="W28" s="332">
        <v>266.875</v>
      </c>
      <c r="X28" s="332">
        <v>716.125</v>
      </c>
      <c r="Y28" s="332">
        <v>399.75</v>
      </c>
      <c r="Z28" s="332">
        <v>544.75</v>
      </c>
      <c r="AA28" s="332">
        <v>46.25</v>
      </c>
      <c r="AB28" s="332">
        <v>145.875</v>
      </c>
      <c r="AC28" s="332">
        <v>78.125</v>
      </c>
      <c r="AD28" s="332">
        <v>336.125</v>
      </c>
      <c r="AE28" s="332">
        <v>295.625</v>
      </c>
      <c r="AF28" s="331">
        <v>5601.625</v>
      </c>
      <c r="AG28" s="332">
        <v>1832.25</v>
      </c>
      <c r="AH28" s="332">
        <v>281.75</v>
      </c>
      <c r="AI28" s="332">
        <v>1361</v>
      </c>
      <c r="AJ28" s="332">
        <v>193.625</v>
      </c>
      <c r="AK28" s="332">
        <v>450.125</v>
      </c>
      <c r="AL28" s="332">
        <v>159.875</v>
      </c>
      <c r="AM28" s="332">
        <v>1323</v>
      </c>
      <c r="AN28" s="331">
        <v>175.25</v>
      </c>
      <c r="AO28" s="331">
        <v>844.75</v>
      </c>
      <c r="AP28" s="332">
        <v>185.625</v>
      </c>
      <c r="AQ28" s="332">
        <v>5.375</v>
      </c>
      <c r="AR28" s="332">
        <v>625.75</v>
      </c>
      <c r="AS28" s="332">
        <v>28</v>
      </c>
      <c r="AT28" s="331">
        <v>224.875</v>
      </c>
      <c r="AU28" s="331">
        <v>37</v>
      </c>
      <c r="AV28" s="331">
        <v>90.125</v>
      </c>
      <c r="AW28" s="332">
        <v>4.5</v>
      </c>
      <c r="AX28" s="332">
        <v>85.625</v>
      </c>
      <c r="AY28" s="331">
        <v>90.25</v>
      </c>
      <c r="AZ28" s="331">
        <v>159</v>
      </c>
      <c r="BA28" s="331">
        <v>84.875</v>
      </c>
      <c r="BB28" s="331">
        <v>3</v>
      </c>
      <c r="BC28" s="331">
        <v>0</v>
      </c>
      <c r="BD28" s="331">
        <v>1699.25</v>
      </c>
      <c r="BE28" s="331">
        <v>38.125</v>
      </c>
      <c r="BF28" s="331">
        <v>75.25</v>
      </c>
      <c r="BG28" s="331">
        <v>1104.375</v>
      </c>
      <c r="BH28" s="331">
        <v>94.25</v>
      </c>
      <c r="BI28" s="333">
        <v>4130.25</v>
      </c>
      <c r="BJ28" s="334">
        <v>1097.75</v>
      </c>
      <c r="BK28" s="334">
        <v>100.25</v>
      </c>
      <c r="BL28" s="334">
        <v>2796.375</v>
      </c>
      <c r="BM28" s="334">
        <v>4.75</v>
      </c>
      <c r="BN28" s="334">
        <v>15.5</v>
      </c>
      <c r="BO28" s="334">
        <v>0</v>
      </c>
      <c r="BP28" s="334">
        <v>115.625</v>
      </c>
      <c r="BQ28" s="335">
        <v>1657.375</v>
      </c>
      <c r="BR28" s="335">
        <v>68.75</v>
      </c>
      <c r="BS28" s="335">
        <v>264.875</v>
      </c>
      <c r="BT28" s="335">
        <v>77.5</v>
      </c>
      <c r="BU28" s="335">
        <v>0</v>
      </c>
      <c r="BV28" s="335">
        <v>1246.25</v>
      </c>
      <c r="BW28" s="336">
        <v>382.25</v>
      </c>
      <c r="BX28" s="336">
        <v>0</v>
      </c>
      <c r="BY28" s="336">
        <v>0</v>
      </c>
      <c r="BZ28" s="336">
        <v>531.625</v>
      </c>
      <c r="CA28" s="336">
        <v>0</v>
      </c>
      <c r="CB28" s="336">
        <v>208</v>
      </c>
      <c r="CC28" s="337">
        <v>241.875</v>
      </c>
      <c r="CD28" s="338">
        <v>144776.18568520001</v>
      </c>
    </row>
    <row r="29" spans="1:82" x14ac:dyDescent="0.25">
      <c r="A29" s="179" t="s">
        <v>409</v>
      </c>
      <c r="B29" s="179" t="s">
        <v>410</v>
      </c>
      <c r="C29" s="179" t="s">
        <v>355</v>
      </c>
      <c r="D29" s="179" t="s">
        <v>55</v>
      </c>
      <c r="E29" s="331">
        <v>15085.3532608696</v>
      </c>
      <c r="F29" s="332">
        <v>14964.8532608696</v>
      </c>
      <c r="G29" s="332">
        <v>19.875</v>
      </c>
      <c r="H29" s="332">
        <v>100.625</v>
      </c>
      <c r="I29" s="332">
        <v>937.875</v>
      </c>
      <c r="J29" s="332">
        <v>985.625</v>
      </c>
      <c r="K29" s="332">
        <v>994.375</v>
      </c>
      <c r="L29" s="332">
        <v>2016.875</v>
      </c>
      <c r="M29" s="332">
        <v>4391.4782608695696</v>
      </c>
      <c r="N29" s="332">
        <v>3169.375</v>
      </c>
      <c r="O29" s="332">
        <v>2589.75</v>
      </c>
      <c r="P29" s="331">
        <v>1620.75</v>
      </c>
      <c r="Q29" s="332">
        <v>7.375</v>
      </c>
      <c r="R29" s="332">
        <v>152.5</v>
      </c>
      <c r="S29" s="331">
        <v>1648.75</v>
      </c>
      <c r="T29" s="331">
        <v>550.625</v>
      </c>
      <c r="U29" s="331">
        <v>467.85326086956502</v>
      </c>
      <c r="V29" s="331">
        <v>3166.625</v>
      </c>
      <c r="W29" s="332">
        <v>514.875</v>
      </c>
      <c r="X29" s="332">
        <v>407.125</v>
      </c>
      <c r="Y29" s="332">
        <v>187.75</v>
      </c>
      <c r="Z29" s="332">
        <v>839.5</v>
      </c>
      <c r="AA29" s="332">
        <v>48.875</v>
      </c>
      <c r="AB29" s="332">
        <v>340.5</v>
      </c>
      <c r="AC29" s="332">
        <v>267.5</v>
      </c>
      <c r="AD29" s="332">
        <v>393.625</v>
      </c>
      <c r="AE29" s="332">
        <v>166.875</v>
      </c>
      <c r="AF29" s="331">
        <v>4314.125</v>
      </c>
      <c r="AG29" s="332">
        <v>1423.375</v>
      </c>
      <c r="AH29" s="332">
        <v>51.375</v>
      </c>
      <c r="AI29" s="332">
        <v>1036.125</v>
      </c>
      <c r="AJ29" s="332">
        <v>243.75</v>
      </c>
      <c r="AK29" s="332">
        <v>222.875</v>
      </c>
      <c r="AL29" s="332">
        <v>208.75</v>
      </c>
      <c r="AM29" s="332">
        <v>1127.875</v>
      </c>
      <c r="AN29" s="331">
        <v>55.875</v>
      </c>
      <c r="AO29" s="331">
        <v>350.375</v>
      </c>
      <c r="AP29" s="332">
        <v>246</v>
      </c>
      <c r="AQ29" s="332">
        <v>5.75</v>
      </c>
      <c r="AR29" s="332">
        <v>58</v>
      </c>
      <c r="AS29" s="332">
        <v>40.625</v>
      </c>
      <c r="AT29" s="331">
        <v>177.75</v>
      </c>
      <c r="AU29" s="331">
        <v>102</v>
      </c>
      <c r="AV29" s="331">
        <v>58.5</v>
      </c>
      <c r="AW29" s="332">
        <v>8</v>
      </c>
      <c r="AX29" s="332">
        <v>50.5</v>
      </c>
      <c r="AY29" s="331">
        <v>30.25</v>
      </c>
      <c r="AZ29" s="331">
        <v>46</v>
      </c>
      <c r="BA29" s="331">
        <v>91.375</v>
      </c>
      <c r="BB29" s="331">
        <v>3.125</v>
      </c>
      <c r="BC29" s="331">
        <v>1.375</v>
      </c>
      <c r="BD29" s="331">
        <v>1599.875</v>
      </c>
      <c r="BE29" s="331">
        <v>54.5</v>
      </c>
      <c r="BF29" s="331">
        <v>136.625</v>
      </c>
      <c r="BG29" s="331">
        <v>469</v>
      </c>
      <c r="BH29" s="331">
        <v>140</v>
      </c>
      <c r="BI29" s="333">
        <v>2600.5</v>
      </c>
      <c r="BJ29" s="334">
        <v>1110.875</v>
      </c>
      <c r="BK29" s="334">
        <v>425</v>
      </c>
      <c r="BL29" s="334">
        <v>539.875</v>
      </c>
      <c r="BM29" s="334">
        <v>5.125</v>
      </c>
      <c r="BN29" s="334">
        <v>8.75</v>
      </c>
      <c r="BO29" s="334">
        <v>0</v>
      </c>
      <c r="BP29" s="334">
        <v>510.875</v>
      </c>
      <c r="BQ29" s="335">
        <v>2936.25</v>
      </c>
      <c r="BR29" s="335">
        <v>238.625</v>
      </c>
      <c r="BS29" s="335">
        <v>221.5</v>
      </c>
      <c r="BT29" s="335">
        <v>210.125</v>
      </c>
      <c r="BU29" s="335">
        <v>0</v>
      </c>
      <c r="BV29" s="335">
        <v>2266</v>
      </c>
      <c r="BW29" s="336">
        <v>0</v>
      </c>
      <c r="BX29" s="336">
        <v>635.375</v>
      </c>
      <c r="BY29" s="336">
        <v>260.375</v>
      </c>
      <c r="BZ29" s="336">
        <v>383.625</v>
      </c>
      <c r="CA29" s="336">
        <v>0</v>
      </c>
      <c r="CB29" s="336">
        <v>437.5</v>
      </c>
      <c r="CC29" s="337">
        <v>435.25</v>
      </c>
      <c r="CD29" s="338">
        <v>165720.72106111</v>
      </c>
    </row>
    <row r="30" spans="1:82" x14ac:dyDescent="0.25">
      <c r="A30" s="179" t="s">
        <v>151</v>
      </c>
      <c r="B30" s="179" t="s">
        <v>411</v>
      </c>
      <c r="C30" s="179" t="s">
        <v>412</v>
      </c>
      <c r="D30" s="179" t="s">
        <v>123</v>
      </c>
      <c r="E30" s="331">
        <v>10807.875</v>
      </c>
      <c r="F30" s="332">
        <v>10547.375</v>
      </c>
      <c r="G30" s="332">
        <v>16.875</v>
      </c>
      <c r="H30" s="332">
        <v>243.625</v>
      </c>
      <c r="I30" s="332">
        <v>564</v>
      </c>
      <c r="J30" s="332">
        <v>610.375</v>
      </c>
      <c r="K30" s="332">
        <v>616.75</v>
      </c>
      <c r="L30" s="332">
        <v>1407.75</v>
      </c>
      <c r="M30" s="332">
        <v>2864.375</v>
      </c>
      <c r="N30" s="332">
        <v>2526.125</v>
      </c>
      <c r="O30" s="332">
        <v>2218.5</v>
      </c>
      <c r="P30" s="331">
        <v>954</v>
      </c>
      <c r="Q30" s="332">
        <v>11.625</v>
      </c>
      <c r="R30" s="332">
        <v>89.375</v>
      </c>
      <c r="S30" s="331">
        <v>321.625</v>
      </c>
      <c r="T30" s="331">
        <v>527.125</v>
      </c>
      <c r="U30" s="331">
        <v>734.625</v>
      </c>
      <c r="V30" s="331">
        <v>2781.875</v>
      </c>
      <c r="W30" s="332">
        <v>10.75</v>
      </c>
      <c r="X30" s="332">
        <v>642.125</v>
      </c>
      <c r="Y30" s="332">
        <v>510.5</v>
      </c>
      <c r="Z30" s="332">
        <v>964.75</v>
      </c>
      <c r="AA30" s="332">
        <v>40</v>
      </c>
      <c r="AB30" s="332">
        <v>7.5</v>
      </c>
      <c r="AC30" s="332">
        <v>2.875</v>
      </c>
      <c r="AD30" s="332">
        <v>326.75</v>
      </c>
      <c r="AE30" s="332">
        <v>276.625</v>
      </c>
      <c r="AF30" s="331">
        <v>3376.25</v>
      </c>
      <c r="AG30" s="332">
        <v>808.625</v>
      </c>
      <c r="AH30" s="332">
        <v>30</v>
      </c>
      <c r="AI30" s="332">
        <v>1691.875</v>
      </c>
      <c r="AJ30" s="332">
        <v>84.875</v>
      </c>
      <c r="AK30" s="332">
        <v>286.625</v>
      </c>
      <c r="AL30" s="332">
        <v>32.625</v>
      </c>
      <c r="AM30" s="332">
        <v>441.625</v>
      </c>
      <c r="AN30" s="331">
        <v>129.625</v>
      </c>
      <c r="AO30" s="331">
        <v>162.375</v>
      </c>
      <c r="AP30" s="332">
        <v>108.625</v>
      </c>
      <c r="AQ30" s="332">
        <v>0</v>
      </c>
      <c r="AR30" s="332">
        <v>34.125</v>
      </c>
      <c r="AS30" s="332">
        <v>19.625</v>
      </c>
      <c r="AT30" s="331">
        <v>28</v>
      </c>
      <c r="AU30" s="331">
        <v>7.125</v>
      </c>
      <c r="AV30" s="331">
        <v>12.875</v>
      </c>
      <c r="AW30" s="332">
        <v>0</v>
      </c>
      <c r="AX30" s="332">
        <v>12.875</v>
      </c>
      <c r="AY30" s="331">
        <v>27.25</v>
      </c>
      <c r="AZ30" s="331">
        <v>50.5</v>
      </c>
      <c r="BA30" s="331">
        <v>48.5</v>
      </c>
      <c r="BB30" s="331">
        <v>0</v>
      </c>
      <c r="BC30" s="331">
        <v>0</v>
      </c>
      <c r="BD30" s="331">
        <v>961</v>
      </c>
      <c r="BE30" s="331">
        <v>0</v>
      </c>
      <c r="BF30" s="331">
        <v>59.75</v>
      </c>
      <c r="BG30" s="331">
        <v>356.75</v>
      </c>
      <c r="BH30" s="331">
        <v>268.625</v>
      </c>
      <c r="BI30" s="333">
        <v>1688.375</v>
      </c>
      <c r="BJ30" s="334">
        <v>415.375</v>
      </c>
      <c r="BK30" s="334">
        <v>13.625</v>
      </c>
      <c r="BL30" s="334">
        <v>1133.75</v>
      </c>
      <c r="BM30" s="334">
        <v>41</v>
      </c>
      <c r="BN30" s="334">
        <v>14.625</v>
      </c>
      <c r="BO30" s="334">
        <v>0</v>
      </c>
      <c r="BP30" s="334">
        <v>70</v>
      </c>
      <c r="BQ30" s="335">
        <v>356.125</v>
      </c>
      <c r="BR30" s="335">
        <v>77</v>
      </c>
      <c r="BS30" s="335">
        <v>113.5</v>
      </c>
      <c r="BT30" s="335">
        <v>0</v>
      </c>
      <c r="BU30" s="335">
        <v>1</v>
      </c>
      <c r="BV30" s="335">
        <v>164.625</v>
      </c>
      <c r="BW30" s="336">
        <v>0</v>
      </c>
      <c r="BX30" s="336">
        <v>0</v>
      </c>
      <c r="BY30" s="336">
        <v>0</v>
      </c>
      <c r="BZ30" s="336">
        <v>0</v>
      </c>
      <c r="CA30" s="336">
        <v>0</v>
      </c>
      <c r="CB30" s="336">
        <v>92.125</v>
      </c>
      <c r="CC30" s="337">
        <v>980.75</v>
      </c>
      <c r="CD30" s="338">
        <v>131045.71006158</v>
      </c>
    </row>
    <row r="31" spans="1:82" x14ac:dyDescent="0.25">
      <c r="A31" s="179" t="s">
        <v>158</v>
      </c>
      <c r="B31" s="179" t="s">
        <v>413</v>
      </c>
      <c r="C31" s="179" t="s">
        <v>392</v>
      </c>
      <c r="D31" s="179" t="s">
        <v>118</v>
      </c>
      <c r="E31" s="331">
        <v>7336.875</v>
      </c>
      <c r="F31" s="332">
        <v>7148.125</v>
      </c>
      <c r="G31" s="332">
        <v>63.125</v>
      </c>
      <c r="H31" s="332">
        <v>125.625</v>
      </c>
      <c r="I31" s="332">
        <v>496.75</v>
      </c>
      <c r="J31" s="332">
        <v>445.375</v>
      </c>
      <c r="K31" s="332">
        <v>425.75</v>
      </c>
      <c r="L31" s="332">
        <v>1199.875</v>
      </c>
      <c r="M31" s="332">
        <v>2044.5</v>
      </c>
      <c r="N31" s="332">
        <v>1614</v>
      </c>
      <c r="O31" s="332">
        <v>1110.625</v>
      </c>
      <c r="P31" s="331">
        <v>779.625</v>
      </c>
      <c r="Q31" s="332">
        <v>3.875</v>
      </c>
      <c r="R31" s="332">
        <v>15.5</v>
      </c>
      <c r="S31" s="331">
        <v>285.75</v>
      </c>
      <c r="T31" s="331">
        <v>556.25</v>
      </c>
      <c r="U31" s="331">
        <v>388.25</v>
      </c>
      <c r="V31" s="331">
        <v>1337.875</v>
      </c>
      <c r="W31" s="332">
        <v>236.25</v>
      </c>
      <c r="X31" s="332">
        <v>246.875</v>
      </c>
      <c r="Y31" s="332">
        <v>230.375</v>
      </c>
      <c r="Z31" s="332">
        <v>367.5</v>
      </c>
      <c r="AA31" s="332">
        <v>0</v>
      </c>
      <c r="AB31" s="332">
        <v>0</v>
      </c>
      <c r="AC31" s="332">
        <v>0</v>
      </c>
      <c r="AD31" s="332">
        <v>112.5</v>
      </c>
      <c r="AE31" s="332">
        <v>144.375</v>
      </c>
      <c r="AF31" s="331">
        <v>2786.625</v>
      </c>
      <c r="AG31" s="332">
        <v>929</v>
      </c>
      <c r="AH31" s="332">
        <v>4</v>
      </c>
      <c r="AI31" s="332">
        <v>617.5</v>
      </c>
      <c r="AJ31" s="332">
        <v>5</v>
      </c>
      <c r="AK31" s="332">
        <v>136.375</v>
      </c>
      <c r="AL31" s="332">
        <v>132.875</v>
      </c>
      <c r="AM31" s="332">
        <v>961.875</v>
      </c>
      <c r="AN31" s="331">
        <v>30.25</v>
      </c>
      <c r="AO31" s="331">
        <v>164.875</v>
      </c>
      <c r="AP31" s="332">
        <v>92.75</v>
      </c>
      <c r="AQ31" s="332">
        <v>5.5</v>
      </c>
      <c r="AR31" s="332">
        <v>50.75</v>
      </c>
      <c r="AS31" s="332">
        <v>15.875</v>
      </c>
      <c r="AT31" s="331">
        <v>35.625</v>
      </c>
      <c r="AU31" s="331">
        <v>8</v>
      </c>
      <c r="AV31" s="331">
        <v>6.625</v>
      </c>
      <c r="AW31" s="332">
        <v>4.125</v>
      </c>
      <c r="AX31" s="332">
        <v>2.5</v>
      </c>
      <c r="AY31" s="331">
        <v>1</v>
      </c>
      <c r="AZ31" s="331">
        <v>12.75</v>
      </c>
      <c r="BA31" s="331">
        <v>54.375</v>
      </c>
      <c r="BB31" s="331">
        <v>0</v>
      </c>
      <c r="BC31" s="331">
        <v>0</v>
      </c>
      <c r="BD31" s="331">
        <v>482.625</v>
      </c>
      <c r="BE31" s="331">
        <v>0</v>
      </c>
      <c r="BF31" s="331">
        <v>41.125</v>
      </c>
      <c r="BG31" s="331">
        <v>148.125</v>
      </c>
      <c r="BH31" s="331">
        <v>217.125</v>
      </c>
      <c r="BI31" s="333">
        <v>2322.375</v>
      </c>
      <c r="BJ31" s="334">
        <v>790.5</v>
      </c>
      <c r="BK31" s="334">
        <v>161</v>
      </c>
      <c r="BL31" s="334">
        <v>1304</v>
      </c>
      <c r="BM31" s="334">
        <v>0</v>
      </c>
      <c r="BN31" s="334">
        <v>25.375</v>
      </c>
      <c r="BO31" s="334">
        <v>0</v>
      </c>
      <c r="BP31" s="334">
        <v>41.5</v>
      </c>
      <c r="BQ31" s="335">
        <v>1633.375</v>
      </c>
      <c r="BR31" s="335">
        <v>56.125</v>
      </c>
      <c r="BS31" s="335">
        <v>77.5</v>
      </c>
      <c r="BT31" s="335">
        <v>1380.75</v>
      </c>
      <c r="BU31" s="335">
        <v>0</v>
      </c>
      <c r="BV31" s="335">
        <v>119</v>
      </c>
      <c r="BW31" s="336">
        <v>0</v>
      </c>
      <c r="BX31" s="336">
        <v>0</v>
      </c>
      <c r="BY31" s="336">
        <v>0</v>
      </c>
      <c r="BZ31" s="336">
        <v>0</v>
      </c>
      <c r="CA31" s="336">
        <v>0</v>
      </c>
      <c r="CB31" s="336">
        <v>93.625</v>
      </c>
      <c r="CC31" s="337">
        <v>1545.25</v>
      </c>
      <c r="CD31" s="338">
        <v>100583.158225894</v>
      </c>
    </row>
    <row r="32" spans="1:82" x14ac:dyDescent="0.25">
      <c r="A32" s="179" t="s">
        <v>414</v>
      </c>
      <c r="B32" s="179" t="s">
        <v>415</v>
      </c>
      <c r="C32" s="179" t="s">
        <v>117</v>
      </c>
      <c r="D32" s="179" t="s">
        <v>117</v>
      </c>
      <c r="E32" s="331">
        <v>25134.5</v>
      </c>
      <c r="F32" s="332">
        <v>25109.25</v>
      </c>
      <c r="G32" s="332">
        <v>0</v>
      </c>
      <c r="H32" s="332">
        <v>25.25</v>
      </c>
      <c r="I32" s="332">
        <v>1204.75</v>
      </c>
      <c r="J32" s="332">
        <v>1516</v>
      </c>
      <c r="K32" s="332">
        <v>1795.5</v>
      </c>
      <c r="L32" s="332">
        <v>3091.125</v>
      </c>
      <c r="M32" s="332">
        <v>6956.75</v>
      </c>
      <c r="N32" s="332">
        <v>5741.625</v>
      </c>
      <c r="O32" s="332">
        <v>4828.75</v>
      </c>
      <c r="P32" s="331">
        <v>4037.125</v>
      </c>
      <c r="Q32" s="332">
        <v>42.125</v>
      </c>
      <c r="R32" s="332">
        <v>176.75</v>
      </c>
      <c r="S32" s="331">
        <v>716.5</v>
      </c>
      <c r="T32" s="331">
        <v>1027.375</v>
      </c>
      <c r="U32" s="331">
        <v>673.375</v>
      </c>
      <c r="V32" s="331">
        <v>4499.625</v>
      </c>
      <c r="W32" s="332">
        <v>1220.5</v>
      </c>
      <c r="X32" s="332">
        <v>653.625</v>
      </c>
      <c r="Y32" s="332">
        <v>641.375</v>
      </c>
      <c r="Z32" s="332">
        <v>1336.625</v>
      </c>
      <c r="AA32" s="332">
        <v>0</v>
      </c>
      <c r="AB32" s="332">
        <v>241.875</v>
      </c>
      <c r="AC32" s="332">
        <v>33</v>
      </c>
      <c r="AD32" s="332">
        <v>212.75</v>
      </c>
      <c r="AE32" s="332">
        <v>159.875</v>
      </c>
      <c r="AF32" s="331">
        <v>8037.875</v>
      </c>
      <c r="AG32" s="332">
        <v>3327</v>
      </c>
      <c r="AH32" s="332">
        <v>189</v>
      </c>
      <c r="AI32" s="332">
        <v>2352.375</v>
      </c>
      <c r="AJ32" s="332">
        <v>459.25</v>
      </c>
      <c r="AK32" s="332">
        <v>172.125</v>
      </c>
      <c r="AL32" s="332">
        <v>231.25</v>
      </c>
      <c r="AM32" s="332">
        <v>1306.875</v>
      </c>
      <c r="AN32" s="331">
        <v>556.625</v>
      </c>
      <c r="AO32" s="331">
        <v>608.25</v>
      </c>
      <c r="AP32" s="332">
        <v>298.375</v>
      </c>
      <c r="AQ32" s="332">
        <v>6.5</v>
      </c>
      <c r="AR32" s="332">
        <v>207</v>
      </c>
      <c r="AS32" s="332">
        <v>96.375</v>
      </c>
      <c r="AT32" s="331">
        <v>385.125</v>
      </c>
      <c r="AU32" s="331">
        <v>71.625</v>
      </c>
      <c r="AV32" s="331">
        <v>77.625</v>
      </c>
      <c r="AW32" s="332">
        <v>14.875</v>
      </c>
      <c r="AX32" s="332">
        <v>62.75</v>
      </c>
      <c r="AY32" s="331">
        <v>66.375</v>
      </c>
      <c r="AZ32" s="331">
        <v>54</v>
      </c>
      <c r="BA32" s="331">
        <v>122.75</v>
      </c>
      <c r="BB32" s="331">
        <v>2</v>
      </c>
      <c r="BC32" s="331">
        <v>3</v>
      </c>
      <c r="BD32" s="331">
        <v>1986.125</v>
      </c>
      <c r="BE32" s="331">
        <v>199.25</v>
      </c>
      <c r="BF32" s="331">
        <v>42.125</v>
      </c>
      <c r="BG32" s="331">
        <v>1181.25</v>
      </c>
      <c r="BH32" s="331">
        <v>786.5</v>
      </c>
      <c r="BI32" s="333">
        <v>8788.625</v>
      </c>
      <c r="BJ32" s="334">
        <v>1866</v>
      </c>
      <c r="BK32" s="334">
        <v>777</v>
      </c>
      <c r="BL32" s="334">
        <v>4864.75</v>
      </c>
      <c r="BM32" s="334">
        <v>137.375</v>
      </c>
      <c r="BN32" s="334">
        <v>131.625</v>
      </c>
      <c r="BO32" s="334">
        <v>0</v>
      </c>
      <c r="BP32" s="334">
        <v>1011.875</v>
      </c>
      <c r="BQ32" s="335">
        <v>2599</v>
      </c>
      <c r="BR32" s="335">
        <v>184.5</v>
      </c>
      <c r="BS32" s="335">
        <v>340.25</v>
      </c>
      <c r="BT32" s="335">
        <v>587.375</v>
      </c>
      <c r="BU32" s="335">
        <v>0</v>
      </c>
      <c r="BV32" s="335">
        <v>1486.875</v>
      </c>
      <c r="BW32" s="336">
        <v>0</v>
      </c>
      <c r="BX32" s="336">
        <v>267.125</v>
      </c>
      <c r="BY32" s="336">
        <v>78</v>
      </c>
      <c r="BZ32" s="336">
        <v>81.75</v>
      </c>
      <c r="CA32" s="336">
        <v>66.125</v>
      </c>
      <c r="CB32" s="336">
        <v>399.875</v>
      </c>
      <c r="CC32" s="337">
        <v>2569.875</v>
      </c>
      <c r="CD32" s="338">
        <v>235936.23725312899</v>
      </c>
    </row>
    <row r="33" spans="1:82" x14ac:dyDescent="0.25">
      <c r="A33" s="179" t="s">
        <v>416</v>
      </c>
      <c r="B33" s="179" t="s">
        <v>417</v>
      </c>
      <c r="C33" s="179" t="s">
        <v>375</v>
      </c>
      <c r="D33" s="179" t="s">
        <v>125</v>
      </c>
      <c r="E33" s="331">
        <v>17819.976851851898</v>
      </c>
      <c r="F33" s="332">
        <v>17775.476851851898</v>
      </c>
      <c r="G33" s="332">
        <v>32.375</v>
      </c>
      <c r="H33" s="332">
        <v>12.125</v>
      </c>
      <c r="I33" s="332">
        <v>1039.75</v>
      </c>
      <c r="J33" s="332">
        <v>867.25</v>
      </c>
      <c r="K33" s="332">
        <v>1063</v>
      </c>
      <c r="L33" s="332">
        <v>2478.875</v>
      </c>
      <c r="M33" s="332">
        <v>4155.5</v>
      </c>
      <c r="N33" s="332">
        <v>4318.3518518518504</v>
      </c>
      <c r="O33" s="332">
        <v>3897.25</v>
      </c>
      <c r="P33" s="331">
        <v>1819.5</v>
      </c>
      <c r="Q33" s="332">
        <v>25.875</v>
      </c>
      <c r="R33" s="332">
        <v>112.375</v>
      </c>
      <c r="S33" s="331">
        <v>650.125</v>
      </c>
      <c r="T33" s="331">
        <v>654.75</v>
      </c>
      <c r="U33" s="331">
        <v>288</v>
      </c>
      <c r="V33" s="331">
        <v>4223.875</v>
      </c>
      <c r="W33" s="332">
        <v>1085.5</v>
      </c>
      <c r="X33" s="332">
        <v>699.75</v>
      </c>
      <c r="Y33" s="332">
        <v>370.625</v>
      </c>
      <c r="Z33" s="332">
        <v>739.875</v>
      </c>
      <c r="AA33" s="332">
        <v>2.25</v>
      </c>
      <c r="AB33" s="332">
        <v>111</v>
      </c>
      <c r="AC33" s="332">
        <v>13.375</v>
      </c>
      <c r="AD33" s="332">
        <v>800.75</v>
      </c>
      <c r="AE33" s="332">
        <v>400.75</v>
      </c>
      <c r="AF33" s="331">
        <v>6575.8518518518504</v>
      </c>
      <c r="AG33" s="332">
        <v>3226</v>
      </c>
      <c r="AH33" s="332">
        <v>428.375</v>
      </c>
      <c r="AI33" s="332">
        <v>1122.875</v>
      </c>
      <c r="AJ33" s="332">
        <v>549.625</v>
      </c>
      <c r="AK33" s="332">
        <v>231.625</v>
      </c>
      <c r="AL33" s="332">
        <v>31.875</v>
      </c>
      <c r="AM33" s="332">
        <v>985.47685185185196</v>
      </c>
      <c r="AN33" s="331">
        <v>217.75</v>
      </c>
      <c r="AO33" s="331">
        <v>491.125</v>
      </c>
      <c r="AP33" s="332">
        <v>350.625</v>
      </c>
      <c r="AQ33" s="332">
        <v>11</v>
      </c>
      <c r="AR33" s="332">
        <v>95.125</v>
      </c>
      <c r="AS33" s="332">
        <v>34.375</v>
      </c>
      <c r="AT33" s="331">
        <v>156.375</v>
      </c>
      <c r="AU33" s="331">
        <v>26.75</v>
      </c>
      <c r="AV33" s="331">
        <v>44.875</v>
      </c>
      <c r="AW33" s="332">
        <v>5.625</v>
      </c>
      <c r="AX33" s="332">
        <v>39.25</v>
      </c>
      <c r="AY33" s="331">
        <v>68.25</v>
      </c>
      <c r="AZ33" s="331">
        <v>59.625</v>
      </c>
      <c r="BA33" s="331">
        <v>90.25</v>
      </c>
      <c r="BB33" s="331">
        <v>1.875</v>
      </c>
      <c r="BC33" s="331">
        <v>1</v>
      </c>
      <c r="BD33" s="331">
        <v>1780.875</v>
      </c>
      <c r="BE33" s="331">
        <v>26.875</v>
      </c>
      <c r="BF33" s="331">
        <v>66</v>
      </c>
      <c r="BG33" s="331">
        <v>390.25</v>
      </c>
      <c r="BH33" s="331">
        <v>186</v>
      </c>
      <c r="BI33" s="333">
        <v>3025.875</v>
      </c>
      <c r="BJ33" s="334">
        <v>1086.5</v>
      </c>
      <c r="BK33" s="334">
        <v>149.25</v>
      </c>
      <c r="BL33" s="334">
        <v>1671</v>
      </c>
      <c r="BM33" s="334">
        <v>32.25</v>
      </c>
      <c r="BN33" s="334">
        <v>0.375</v>
      </c>
      <c r="BO33" s="334">
        <v>0</v>
      </c>
      <c r="BP33" s="334">
        <v>86.5</v>
      </c>
      <c r="BQ33" s="335">
        <v>1072.125</v>
      </c>
      <c r="BR33" s="335">
        <v>89.75</v>
      </c>
      <c r="BS33" s="335">
        <v>268.625</v>
      </c>
      <c r="BT33" s="335">
        <v>0</v>
      </c>
      <c r="BU33" s="335">
        <v>2.125</v>
      </c>
      <c r="BV33" s="335">
        <v>711.625</v>
      </c>
      <c r="BW33" s="336">
        <v>0</v>
      </c>
      <c r="BX33" s="336">
        <v>0</v>
      </c>
      <c r="BY33" s="336">
        <v>0</v>
      </c>
      <c r="BZ33" s="336">
        <v>119.125</v>
      </c>
      <c r="CA33" s="336">
        <v>0</v>
      </c>
      <c r="CB33" s="336">
        <v>295.875</v>
      </c>
      <c r="CC33" s="337">
        <v>642.125</v>
      </c>
      <c r="CD33" s="338">
        <v>159651.716935098</v>
      </c>
    </row>
    <row r="34" spans="1:82" x14ac:dyDescent="0.25">
      <c r="A34" s="179" t="s">
        <v>418</v>
      </c>
      <c r="B34" s="179" t="s">
        <v>419</v>
      </c>
      <c r="C34" s="179" t="s">
        <v>371</v>
      </c>
      <c r="D34" s="179" t="s">
        <v>125</v>
      </c>
      <c r="E34" s="331">
        <v>37539.125</v>
      </c>
      <c r="F34" s="332">
        <v>37068.75</v>
      </c>
      <c r="G34" s="332">
        <v>0</v>
      </c>
      <c r="H34" s="332">
        <v>470.375</v>
      </c>
      <c r="I34" s="332">
        <v>2034.625</v>
      </c>
      <c r="J34" s="332">
        <v>2034.625</v>
      </c>
      <c r="K34" s="332">
        <v>2028.625</v>
      </c>
      <c r="L34" s="332">
        <v>4762.5</v>
      </c>
      <c r="M34" s="332">
        <v>8051.125</v>
      </c>
      <c r="N34" s="332">
        <v>7902.75</v>
      </c>
      <c r="O34" s="332">
        <v>10724.875</v>
      </c>
      <c r="P34" s="331">
        <v>4498</v>
      </c>
      <c r="Q34" s="332">
        <v>45.5</v>
      </c>
      <c r="R34" s="332">
        <v>364.5</v>
      </c>
      <c r="S34" s="331">
        <v>1815.625</v>
      </c>
      <c r="T34" s="331">
        <v>1914.5</v>
      </c>
      <c r="U34" s="331">
        <v>1270.375</v>
      </c>
      <c r="V34" s="331">
        <v>8133.75</v>
      </c>
      <c r="W34" s="332">
        <v>1562.625</v>
      </c>
      <c r="X34" s="332">
        <v>2680.5</v>
      </c>
      <c r="Y34" s="332">
        <v>796.75</v>
      </c>
      <c r="Z34" s="332">
        <v>1195.75</v>
      </c>
      <c r="AA34" s="332">
        <v>68.625</v>
      </c>
      <c r="AB34" s="332">
        <v>295.75</v>
      </c>
      <c r="AC34" s="332">
        <v>189.25</v>
      </c>
      <c r="AD34" s="332">
        <v>758.375</v>
      </c>
      <c r="AE34" s="332">
        <v>586.125</v>
      </c>
      <c r="AF34" s="331">
        <v>9465.125</v>
      </c>
      <c r="AG34" s="332">
        <v>2846.5</v>
      </c>
      <c r="AH34" s="332">
        <v>132.5</v>
      </c>
      <c r="AI34" s="332">
        <v>2240.5</v>
      </c>
      <c r="AJ34" s="332">
        <v>1739.625</v>
      </c>
      <c r="AK34" s="332">
        <v>99.875</v>
      </c>
      <c r="AL34" s="332">
        <v>139.875</v>
      </c>
      <c r="AM34" s="332">
        <v>2266.25</v>
      </c>
      <c r="AN34" s="331">
        <v>1827.5</v>
      </c>
      <c r="AO34" s="331">
        <v>1247.5</v>
      </c>
      <c r="AP34" s="332">
        <v>860.125</v>
      </c>
      <c r="AQ34" s="332">
        <v>27.375</v>
      </c>
      <c r="AR34" s="332">
        <v>270.25</v>
      </c>
      <c r="AS34" s="332">
        <v>89.75</v>
      </c>
      <c r="AT34" s="331">
        <v>167.25</v>
      </c>
      <c r="AU34" s="331">
        <v>85.375</v>
      </c>
      <c r="AV34" s="331">
        <v>71.625</v>
      </c>
      <c r="AW34" s="332">
        <v>3</v>
      </c>
      <c r="AX34" s="332">
        <v>68.625</v>
      </c>
      <c r="AY34" s="331">
        <v>86.25</v>
      </c>
      <c r="AZ34" s="331">
        <v>301.75</v>
      </c>
      <c r="BA34" s="331">
        <v>177.125</v>
      </c>
      <c r="BB34" s="331">
        <v>6.625</v>
      </c>
      <c r="BC34" s="331">
        <v>0</v>
      </c>
      <c r="BD34" s="331">
        <v>4883.625</v>
      </c>
      <c r="BE34" s="331">
        <v>73.75</v>
      </c>
      <c r="BF34" s="331">
        <v>47.75</v>
      </c>
      <c r="BG34" s="331">
        <v>1239</v>
      </c>
      <c r="BH34" s="331">
        <v>226.625</v>
      </c>
      <c r="BI34" s="333">
        <v>5075.25</v>
      </c>
      <c r="BJ34" s="334">
        <v>435.5</v>
      </c>
      <c r="BK34" s="334">
        <v>564.875</v>
      </c>
      <c r="BL34" s="334">
        <v>3052.625</v>
      </c>
      <c r="BM34" s="334">
        <v>28</v>
      </c>
      <c r="BN34" s="334">
        <v>18.25</v>
      </c>
      <c r="BO34" s="334">
        <v>4</v>
      </c>
      <c r="BP34" s="334">
        <v>972</v>
      </c>
      <c r="BQ34" s="335">
        <v>2798.625</v>
      </c>
      <c r="BR34" s="335">
        <v>614.625</v>
      </c>
      <c r="BS34" s="335">
        <v>190.25</v>
      </c>
      <c r="BT34" s="335">
        <v>419.75</v>
      </c>
      <c r="BU34" s="335">
        <v>2.375</v>
      </c>
      <c r="BV34" s="335">
        <v>1571.625</v>
      </c>
      <c r="BW34" s="336">
        <v>30.25</v>
      </c>
      <c r="BX34" s="336">
        <v>0</v>
      </c>
      <c r="BY34" s="336">
        <v>0</v>
      </c>
      <c r="BZ34" s="336">
        <v>53</v>
      </c>
      <c r="CA34" s="336">
        <v>0</v>
      </c>
      <c r="CB34" s="336">
        <v>926.625</v>
      </c>
      <c r="CC34" s="337">
        <v>1003.25</v>
      </c>
      <c r="CD34" s="338">
        <v>476775.03508019401</v>
      </c>
    </row>
    <row r="35" spans="1:82" x14ac:dyDescent="0.25">
      <c r="A35" s="179" t="s">
        <v>156</v>
      </c>
      <c r="B35" s="179" t="s">
        <v>420</v>
      </c>
      <c r="C35" s="179" t="s">
        <v>371</v>
      </c>
      <c r="D35" s="179" t="s">
        <v>125</v>
      </c>
      <c r="E35" s="331">
        <v>4985.875</v>
      </c>
      <c r="F35" s="332">
        <v>4878.375</v>
      </c>
      <c r="G35" s="332">
        <v>0</v>
      </c>
      <c r="H35" s="332">
        <v>107.5</v>
      </c>
      <c r="I35" s="332">
        <v>334.375</v>
      </c>
      <c r="J35" s="332">
        <v>306.875</v>
      </c>
      <c r="K35" s="332">
        <v>270.625</v>
      </c>
      <c r="L35" s="332">
        <v>858.75</v>
      </c>
      <c r="M35" s="332">
        <v>1520.625</v>
      </c>
      <c r="N35" s="332">
        <v>1318.125</v>
      </c>
      <c r="O35" s="332">
        <v>376.5</v>
      </c>
      <c r="P35" s="331">
        <v>426.375</v>
      </c>
      <c r="Q35" s="332">
        <v>7</v>
      </c>
      <c r="R35" s="332">
        <v>72.25</v>
      </c>
      <c r="S35" s="331">
        <v>124.75</v>
      </c>
      <c r="T35" s="331">
        <v>134.375</v>
      </c>
      <c r="U35" s="331">
        <v>163</v>
      </c>
      <c r="V35" s="331">
        <v>1438.875</v>
      </c>
      <c r="W35" s="332">
        <v>263</v>
      </c>
      <c r="X35" s="332">
        <v>340.375</v>
      </c>
      <c r="Y35" s="332">
        <v>114.375</v>
      </c>
      <c r="Z35" s="332">
        <v>427.375</v>
      </c>
      <c r="AA35" s="332">
        <v>5.125</v>
      </c>
      <c r="AB35" s="332">
        <v>61.125</v>
      </c>
      <c r="AC35" s="332">
        <v>62.25</v>
      </c>
      <c r="AD35" s="332">
        <v>125.5</v>
      </c>
      <c r="AE35" s="332">
        <v>39.75</v>
      </c>
      <c r="AF35" s="331">
        <v>1495</v>
      </c>
      <c r="AG35" s="332">
        <v>542.75</v>
      </c>
      <c r="AH35" s="332">
        <v>0</v>
      </c>
      <c r="AI35" s="332">
        <v>350.625</v>
      </c>
      <c r="AJ35" s="332">
        <v>72.25</v>
      </c>
      <c r="AK35" s="332">
        <v>19.375</v>
      </c>
      <c r="AL35" s="332">
        <v>10.25</v>
      </c>
      <c r="AM35" s="332">
        <v>499.75</v>
      </c>
      <c r="AN35" s="331">
        <v>12.625</v>
      </c>
      <c r="AO35" s="331">
        <v>180.875</v>
      </c>
      <c r="AP35" s="332">
        <v>120.375</v>
      </c>
      <c r="AQ35" s="332">
        <v>4.875</v>
      </c>
      <c r="AR35" s="332">
        <v>3.625</v>
      </c>
      <c r="AS35" s="332">
        <v>52</v>
      </c>
      <c r="AT35" s="331">
        <v>18.625</v>
      </c>
      <c r="AU35" s="331">
        <v>2.375</v>
      </c>
      <c r="AV35" s="331">
        <v>9.125</v>
      </c>
      <c r="AW35" s="332">
        <v>0</v>
      </c>
      <c r="AX35" s="332">
        <v>9.125</v>
      </c>
      <c r="AY35" s="331">
        <v>0</v>
      </c>
      <c r="AZ35" s="331">
        <v>43.625</v>
      </c>
      <c r="BA35" s="331">
        <v>26</v>
      </c>
      <c r="BB35" s="331">
        <v>0</v>
      </c>
      <c r="BC35" s="331">
        <v>0</v>
      </c>
      <c r="BD35" s="331">
        <v>517.5</v>
      </c>
      <c r="BE35" s="331">
        <v>3.5</v>
      </c>
      <c r="BF35" s="331">
        <v>74.625</v>
      </c>
      <c r="BG35" s="331">
        <v>94.875</v>
      </c>
      <c r="BH35" s="331">
        <v>219.75</v>
      </c>
      <c r="BI35" s="333">
        <v>1880.125</v>
      </c>
      <c r="BJ35" s="334">
        <v>1027.375</v>
      </c>
      <c r="BK35" s="334">
        <v>225</v>
      </c>
      <c r="BL35" s="334">
        <v>539.75</v>
      </c>
      <c r="BM35" s="334">
        <v>0</v>
      </c>
      <c r="BN35" s="334">
        <v>2.625</v>
      </c>
      <c r="BO35" s="334">
        <v>0</v>
      </c>
      <c r="BP35" s="334">
        <v>85.375</v>
      </c>
      <c r="BQ35" s="335">
        <v>403.125</v>
      </c>
      <c r="BR35" s="335">
        <v>15.375</v>
      </c>
      <c r="BS35" s="335">
        <v>158.125</v>
      </c>
      <c r="BT35" s="335">
        <v>158.625</v>
      </c>
      <c r="BU35" s="335">
        <v>0</v>
      </c>
      <c r="BV35" s="335">
        <v>71</v>
      </c>
      <c r="BW35" s="336">
        <v>0</v>
      </c>
      <c r="BX35" s="336">
        <v>0</v>
      </c>
      <c r="BY35" s="336">
        <v>0</v>
      </c>
      <c r="BZ35" s="336">
        <v>0</v>
      </c>
      <c r="CA35" s="336">
        <v>0</v>
      </c>
      <c r="CB35" s="336">
        <v>67.75</v>
      </c>
      <c r="CC35" s="337">
        <v>48.875</v>
      </c>
      <c r="CD35" s="338">
        <v>44520</v>
      </c>
    </row>
    <row r="36" spans="1:82" x14ac:dyDescent="0.25">
      <c r="A36" s="179" t="s">
        <v>421</v>
      </c>
      <c r="B36" s="179" t="s">
        <v>422</v>
      </c>
      <c r="C36" s="179" t="s">
        <v>405</v>
      </c>
      <c r="D36" s="179" t="s">
        <v>124</v>
      </c>
      <c r="E36" s="331">
        <v>43431.709685598398</v>
      </c>
      <c r="F36" s="332">
        <v>42963.584685598398</v>
      </c>
      <c r="G36" s="332">
        <v>281</v>
      </c>
      <c r="H36" s="332">
        <v>187.125</v>
      </c>
      <c r="I36" s="332">
        <v>2362.5</v>
      </c>
      <c r="J36" s="332">
        <v>2007.75</v>
      </c>
      <c r="K36" s="332">
        <v>2459.625</v>
      </c>
      <c r="L36" s="332">
        <v>5241.1508620689701</v>
      </c>
      <c r="M36" s="332">
        <v>9665.8088235294108</v>
      </c>
      <c r="N36" s="332">
        <v>10345.75</v>
      </c>
      <c r="O36" s="332">
        <v>11349.125</v>
      </c>
      <c r="P36" s="331">
        <v>4514</v>
      </c>
      <c r="Q36" s="332">
        <v>111</v>
      </c>
      <c r="R36" s="332">
        <v>463.875</v>
      </c>
      <c r="S36" s="331">
        <v>3262.5</v>
      </c>
      <c r="T36" s="331">
        <v>2976.5</v>
      </c>
      <c r="U36" s="331">
        <v>1460.75</v>
      </c>
      <c r="V36" s="331">
        <v>8388</v>
      </c>
      <c r="W36" s="332">
        <v>1581.625</v>
      </c>
      <c r="X36" s="332">
        <v>1790</v>
      </c>
      <c r="Y36" s="332">
        <v>679.5</v>
      </c>
      <c r="Z36" s="332">
        <v>932.125</v>
      </c>
      <c r="AA36" s="332">
        <v>0</v>
      </c>
      <c r="AB36" s="332">
        <v>536.125</v>
      </c>
      <c r="AC36" s="332">
        <v>81.625</v>
      </c>
      <c r="AD36" s="332">
        <v>2224.625</v>
      </c>
      <c r="AE36" s="332">
        <v>562.375</v>
      </c>
      <c r="AF36" s="331">
        <v>13795.4596855984</v>
      </c>
      <c r="AG36" s="332">
        <v>2951</v>
      </c>
      <c r="AH36" s="332">
        <v>538.625</v>
      </c>
      <c r="AI36" s="332">
        <v>2957.125</v>
      </c>
      <c r="AJ36" s="332">
        <v>1329.375</v>
      </c>
      <c r="AK36" s="332">
        <v>537.5</v>
      </c>
      <c r="AL36" s="332">
        <v>203.625</v>
      </c>
      <c r="AM36" s="332">
        <v>5278.20968559838</v>
      </c>
      <c r="AN36" s="331">
        <v>695.375</v>
      </c>
      <c r="AO36" s="331">
        <v>1058.375</v>
      </c>
      <c r="AP36" s="332">
        <v>758.75</v>
      </c>
      <c r="AQ36" s="332">
        <v>24.875</v>
      </c>
      <c r="AR36" s="332">
        <v>183.25</v>
      </c>
      <c r="AS36" s="332">
        <v>91.5</v>
      </c>
      <c r="AT36" s="331">
        <v>344</v>
      </c>
      <c r="AU36" s="331">
        <v>199</v>
      </c>
      <c r="AV36" s="331">
        <v>192.25</v>
      </c>
      <c r="AW36" s="332">
        <v>18.75</v>
      </c>
      <c r="AX36" s="332">
        <v>173.5</v>
      </c>
      <c r="AY36" s="331">
        <v>61.25</v>
      </c>
      <c r="AZ36" s="331">
        <v>388.125</v>
      </c>
      <c r="BA36" s="331">
        <v>154.625</v>
      </c>
      <c r="BB36" s="331">
        <v>6</v>
      </c>
      <c r="BC36" s="331">
        <v>4.75</v>
      </c>
      <c r="BD36" s="331">
        <v>3943.25</v>
      </c>
      <c r="BE36" s="331">
        <v>277.5</v>
      </c>
      <c r="BF36" s="331">
        <v>75.875</v>
      </c>
      <c r="BG36" s="331">
        <v>1197.875</v>
      </c>
      <c r="BH36" s="331">
        <v>436.25</v>
      </c>
      <c r="BI36" s="333">
        <v>8145.625</v>
      </c>
      <c r="BJ36" s="334">
        <v>1179.625</v>
      </c>
      <c r="BK36" s="334">
        <v>469.5</v>
      </c>
      <c r="BL36" s="334">
        <v>5322.25</v>
      </c>
      <c r="BM36" s="334">
        <v>0</v>
      </c>
      <c r="BN36" s="334">
        <v>30.125</v>
      </c>
      <c r="BO36" s="334">
        <v>128.625</v>
      </c>
      <c r="BP36" s="334">
        <v>1015.5</v>
      </c>
      <c r="BQ36" s="335">
        <v>4445.75</v>
      </c>
      <c r="BR36" s="335">
        <v>621.75</v>
      </c>
      <c r="BS36" s="335">
        <v>479.875</v>
      </c>
      <c r="BT36" s="335">
        <v>0</v>
      </c>
      <c r="BU36" s="335">
        <v>639.25</v>
      </c>
      <c r="BV36" s="335">
        <v>2704.875</v>
      </c>
      <c r="BW36" s="336">
        <v>791.625</v>
      </c>
      <c r="BX36" s="336">
        <v>86.625</v>
      </c>
      <c r="BY36" s="336">
        <v>0</v>
      </c>
      <c r="BZ36" s="336">
        <v>81.875</v>
      </c>
      <c r="CA36" s="336">
        <v>0</v>
      </c>
      <c r="CB36" s="336">
        <v>1396.5</v>
      </c>
      <c r="CC36" s="337">
        <v>2506.25</v>
      </c>
      <c r="CD36" s="338">
        <v>511626.14528828103</v>
      </c>
    </row>
    <row r="37" spans="1:82" x14ac:dyDescent="0.25">
      <c r="A37" s="179" t="s">
        <v>423</v>
      </c>
      <c r="B37" s="179" t="s">
        <v>424</v>
      </c>
      <c r="C37" s="179" t="s">
        <v>375</v>
      </c>
      <c r="D37" s="179" t="s">
        <v>125</v>
      </c>
      <c r="E37" s="331">
        <v>29271.852459016402</v>
      </c>
      <c r="F37" s="332">
        <v>28607.977459016402</v>
      </c>
      <c r="G37" s="332">
        <v>578.25</v>
      </c>
      <c r="H37" s="332">
        <v>85.625</v>
      </c>
      <c r="I37" s="332">
        <v>1774.375</v>
      </c>
      <c r="J37" s="332">
        <v>1625.5</v>
      </c>
      <c r="K37" s="332">
        <v>1798.625</v>
      </c>
      <c r="L37" s="332">
        <v>3572.375</v>
      </c>
      <c r="M37" s="332">
        <v>6770.375</v>
      </c>
      <c r="N37" s="332">
        <v>5990.8524590163897</v>
      </c>
      <c r="O37" s="332">
        <v>7739.75</v>
      </c>
      <c r="P37" s="331">
        <v>3222.75</v>
      </c>
      <c r="Q37" s="332">
        <v>72.5</v>
      </c>
      <c r="R37" s="332">
        <v>272.625</v>
      </c>
      <c r="S37" s="331">
        <v>1288.875</v>
      </c>
      <c r="T37" s="331">
        <v>1388.75</v>
      </c>
      <c r="U37" s="331">
        <v>579.125</v>
      </c>
      <c r="V37" s="331">
        <v>5810</v>
      </c>
      <c r="W37" s="332">
        <v>891.125</v>
      </c>
      <c r="X37" s="332">
        <v>864.125</v>
      </c>
      <c r="Y37" s="332">
        <v>932.5</v>
      </c>
      <c r="Z37" s="332">
        <v>1114.875</v>
      </c>
      <c r="AA37" s="332">
        <v>42.625</v>
      </c>
      <c r="AB37" s="332">
        <v>269.625</v>
      </c>
      <c r="AC37" s="332">
        <v>47.125</v>
      </c>
      <c r="AD37" s="332">
        <v>908.625</v>
      </c>
      <c r="AE37" s="332">
        <v>739.375</v>
      </c>
      <c r="AF37" s="331">
        <v>10781.602459016391</v>
      </c>
      <c r="AG37" s="332">
        <v>5348</v>
      </c>
      <c r="AH37" s="332">
        <v>186.25</v>
      </c>
      <c r="AI37" s="332">
        <v>1772</v>
      </c>
      <c r="AJ37" s="332">
        <v>785.625</v>
      </c>
      <c r="AK37" s="332">
        <v>208</v>
      </c>
      <c r="AL37" s="332">
        <v>207.375</v>
      </c>
      <c r="AM37" s="332">
        <v>2274.3524590163902</v>
      </c>
      <c r="AN37" s="331">
        <v>304.25</v>
      </c>
      <c r="AO37" s="331">
        <v>1017.375</v>
      </c>
      <c r="AP37" s="332">
        <v>735.125</v>
      </c>
      <c r="AQ37" s="332">
        <v>16.25</v>
      </c>
      <c r="AR37" s="332">
        <v>204</v>
      </c>
      <c r="AS37" s="332">
        <v>62</v>
      </c>
      <c r="AT37" s="331">
        <v>317.625</v>
      </c>
      <c r="AU37" s="331">
        <v>23.625</v>
      </c>
      <c r="AV37" s="331">
        <v>79.875</v>
      </c>
      <c r="AW37" s="332">
        <v>5.625</v>
      </c>
      <c r="AX37" s="332">
        <v>74.25</v>
      </c>
      <c r="AY37" s="331">
        <v>39.75</v>
      </c>
      <c r="AZ37" s="331">
        <v>216.375</v>
      </c>
      <c r="BA37" s="331">
        <v>162</v>
      </c>
      <c r="BB37" s="331">
        <v>2</v>
      </c>
      <c r="BC37" s="331">
        <v>1.125</v>
      </c>
      <c r="BD37" s="331">
        <v>2985.125</v>
      </c>
      <c r="BE37" s="331">
        <v>17.375</v>
      </c>
      <c r="BF37" s="331">
        <v>33.125</v>
      </c>
      <c r="BG37" s="331">
        <v>941.625</v>
      </c>
      <c r="BH37" s="331">
        <v>59.5</v>
      </c>
      <c r="BI37" s="333">
        <v>5701.25</v>
      </c>
      <c r="BJ37" s="334">
        <v>1322.75</v>
      </c>
      <c r="BK37" s="334">
        <v>200.125</v>
      </c>
      <c r="BL37" s="334">
        <v>3092.125</v>
      </c>
      <c r="BM37" s="334">
        <v>55.875</v>
      </c>
      <c r="BN37" s="334">
        <v>24.5</v>
      </c>
      <c r="BO37" s="334">
        <v>1.625</v>
      </c>
      <c r="BP37" s="334">
        <v>1004.25</v>
      </c>
      <c r="BQ37" s="335">
        <v>4913.125</v>
      </c>
      <c r="BR37" s="335">
        <v>657.25</v>
      </c>
      <c r="BS37" s="335">
        <v>294.75</v>
      </c>
      <c r="BT37" s="335">
        <v>545.375</v>
      </c>
      <c r="BU37" s="335">
        <v>712.625</v>
      </c>
      <c r="BV37" s="335">
        <v>2703.125</v>
      </c>
      <c r="BW37" s="336">
        <v>655.75</v>
      </c>
      <c r="BX37" s="336">
        <v>0</v>
      </c>
      <c r="BY37" s="336">
        <v>0</v>
      </c>
      <c r="BZ37" s="336">
        <v>561.375</v>
      </c>
      <c r="CA37" s="336">
        <v>188.375</v>
      </c>
      <c r="CB37" s="336">
        <v>761.375</v>
      </c>
      <c r="CC37" s="337">
        <v>240</v>
      </c>
      <c r="CD37" s="338">
        <v>296716.47713828098</v>
      </c>
    </row>
    <row r="38" spans="1:82" x14ac:dyDescent="0.25">
      <c r="A38" s="179" t="s">
        <v>425</v>
      </c>
      <c r="B38" s="179" t="s">
        <v>426</v>
      </c>
      <c r="C38" s="179" t="s">
        <v>117</v>
      </c>
      <c r="D38" s="179" t="s">
        <v>117</v>
      </c>
      <c r="E38" s="331">
        <v>35012.145000000004</v>
      </c>
      <c r="F38" s="332">
        <v>34546.770000000004</v>
      </c>
      <c r="G38" s="332">
        <v>40.25</v>
      </c>
      <c r="H38" s="332">
        <v>425.125</v>
      </c>
      <c r="I38" s="332">
        <v>1712.125</v>
      </c>
      <c r="J38" s="332">
        <v>2250.125</v>
      </c>
      <c r="K38" s="332">
        <v>2094.625</v>
      </c>
      <c r="L38" s="332">
        <v>4314.5</v>
      </c>
      <c r="M38" s="332">
        <v>9600.1450000000004</v>
      </c>
      <c r="N38" s="332">
        <v>8091.75</v>
      </c>
      <c r="O38" s="332">
        <v>6948.875</v>
      </c>
      <c r="P38" s="331">
        <v>5642.5</v>
      </c>
      <c r="Q38" s="332">
        <v>76.125</v>
      </c>
      <c r="R38" s="332">
        <v>370.125</v>
      </c>
      <c r="S38" s="331">
        <v>1531.875</v>
      </c>
      <c r="T38" s="331">
        <v>2004.125</v>
      </c>
      <c r="U38" s="331">
        <v>1126.77</v>
      </c>
      <c r="V38" s="331">
        <v>6336.625</v>
      </c>
      <c r="W38" s="332">
        <v>1932</v>
      </c>
      <c r="X38" s="332">
        <v>967.75</v>
      </c>
      <c r="Y38" s="332">
        <v>684.125</v>
      </c>
      <c r="Z38" s="332">
        <v>698.125</v>
      </c>
      <c r="AA38" s="332">
        <v>0</v>
      </c>
      <c r="AB38" s="332">
        <v>718.25</v>
      </c>
      <c r="AC38" s="332">
        <v>355</v>
      </c>
      <c r="AD38" s="332">
        <v>372.375</v>
      </c>
      <c r="AE38" s="332">
        <v>609</v>
      </c>
      <c r="AF38" s="331">
        <v>9588.125</v>
      </c>
      <c r="AG38" s="332">
        <v>2927</v>
      </c>
      <c r="AH38" s="332">
        <v>176.125</v>
      </c>
      <c r="AI38" s="332">
        <v>2800.25</v>
      </c>
      <c r="AJ38" s="332">
        <v>549.875</v>
      </c>
      <c r="AK38" s="332">
        <v>440.375</v>
      </c>
      <c r="AL38" s="332">
        <v>301.25</v>
      </c>
      <c r="AM38" s="332">
        <v>2393.25</v>
      </c>
      <c r="AN38" s="331">
        <v>334.25</v>
      </c>
      <c r="AO38" s="331">
        <v>865.375</v>
      </c>
      <c r="AP38" s="332">
        <v>555</v>
      </c>
      <c r="AQ38" s="332">
        <v>17.75</v>
      </c>
      <c r="AR38" s="332">
        <v>174.125</v>
      </c>
      <c r="AS38" s="332">
        <v>118.5</v>
      </c>
      <c r="AT38" s="331">
        <v>288.5</v>
      </c>
      <c r="AU38" s="331">
        <v>43.875</v>
      </c>
      <c r="AV38" s="331">
        <v>45.875</v>
      </c>
      <c r="AW38" s="332">
        <v>3.625</v>
      </c>
      <c r="AX38" s="332">
        <v>42.25</v>
      </c>
      <c r="AY38" s="331">
        <v>415.875</v>
      </c>
      <c r="AZ38" s="331">
        <v>232.25</v>
      </c>
      <c r="BA38" s="331">
        <v>231.75</v>
      </c>
      <c r="BB38" s="331">
        <v>2.375</v>
      </c>
      <c r="BC38" s="331">
        <v>3.25</v>
      </c>
      <c r="BD38" s="331">
        <v>3637.25</v>
      </c>
      <c r="BE38" s="331">
        <v>106.125</v>
      </c>
      <c r="BF38" s="331">
        <v>32.75</v>
      </c>
      <c r="BG38" s="331">
        <v>1625.375</v>
      </c>
      <c r="BH38" s="331">
        <v>917.25</v>
      </c>
      <c r="BI38" s="333">
        <v>7897.375</v>
      </c>
      <c r="BJ38" s="334">
        <v>2712.5</v>
      </c>
      <c r="BK38" s="334">
        <v>352.125</v>
      </c>
      <c r="BL38" s="334">
        <v>3823.125</v>
      </c>
      <c r="BM38" s="334">
        <v>259.125</v>
      </c>
      <c r="BN38" s="334">
        <v>145</v>
      </c>
      <c r="BO38" s="334">
        <v>0</v>
      </c>
      <c r="BP38" s="334">
        <v>605.5</v>
      </c>
      <c r="BQ38" s="335">
        <v>2856.25</v>
      </c>
      <c r="BR38" s="335">
        <v>405.25</v>
      </c>
      <c r="BS38" s="335">
        <v>315.375</v>
      </c>
      <c r="BT38" s="335">
        <v>491.625</v>
      </c>
      <c r="BU38" s="335">
        <v>1</v>
      </c>
      <c r="BV38" s="335">
        <v>1643</v>
      </c>
      <c r="BW38" s="336">
        <v>546.75</v>
      </c>
      <c r="BX38" s="336">
        <v>0</v>
      </c>
      <c r="BY38" s="336">
        <v>0</v>
      </c>
      <c r="BZ38" s="336">
        <v>59.875</v>
      </c>
      <c r="CA38" s="336">
        <v>0</v>
      </c>
      <c r="CB38" s="336">
        <v>725.125</v>
      </c>
      <c r="CC38" s="337">
        <v>1560.125</v>
      </c>
      <c r="CD38" s="338">
        <v>338481.58313792897</v>
      </c>
    </row>
    <row r="39" spans="1:82" x14ac:dyDescent="0.25">
      <c r="A39" s="179" t="s">
        <v>427</v>
      </c>
      <c r="B39" s="179" t="s">
        <v>428</v>
      </c>
      <c r="C39" s="179" t="s">
        <v>392</v>
      </c>
      <c r="D39" s="179" t="s">
        <v>118</v>
      </c>
      <c r="E39" s="331">
        <v>6168.5</v>
      </c>
      <c r="F39" s="332">
        <v>5775.125</v>
      </c>
      <c r="G39" s="332">
        <v>202.75</v>
      </c>
      <c r="H39" s="332">
        <v>190.625</v>
      </c>
      <c r="I39" s="332">
        <v>371.25</v>
      </c>
      <c r="J39" s="332">
        <v>486.125</v>
      </c>
      <c r="K39" s="332">
        <v>525.75</v>
      </c>
      <c r="L39" s="332">
        <v>972.75</v>
      </c>
      <c r="M39" s="332">
        <v>2094.875</v>
      </c>
      <c r="N39" s="332">
        <v>960.5</v>
      </c>
      <c r="O39" s="332">
        <v>757.25</v>
      </c>
      <c r="P39" s="331">
        <v>371.5</v>
      </c>
      <c r="Q39" s="332">
        <v>3.25</v>
      </c>
      <c r="R39" s="332">
        <v>30.25</v>
      </c>
      <c r="S39" s="331">
        <v>128.375</v>
      </c>
      <c r="T39" s="331">
        <v>176.375</v>
      </c>
      <c r="U39" s="331">
        <v>306.25</v>
      </c>
      <c r="V39" s="331">
        <v>1664.5</v>
      </c>
      <c r="W39" s="332">
        <v>394.5</v>
      </c>
      <c r="X39" s="332">
        <v>270.5</v>
      </c>
      <c r="Y39" s="332">
        <v>300.75</v>
      </c>
      <c r="Z39" s="332">
        <v>215.25</v>
      </c>
      <c r="AA39" s="332">
        <v>0</v>
      </c>
      <c r="AB39" s="332">
        <v>142.25</v>
      </c>
      <c r="AC39" s="332">
        <v>47</v>
      </c>
      <c r="AD39" s="332">
        <v>117.75</v>
      </c>
      <c r="AE39" s="332">
        <v>176.5</v>
      </c>
      <c r="AF39" s="331">
        <v>1994.125</v>
      </c>
      <c r="AG39" s="332">
        <v>1051.5</v>
      </c>
      <c r="AH39" s="332">
        <v>9.875</v>
      </c>
      <c r="AI39" s="332">
        <v>447.375</v>
      </c>
      <c r="AJ39" s="332">
        <v>15.375</v>
      </c>
      <c r="AK39" s="332">
        <v>179.125</v>
      </c>
      <c r="AL39" s="332">
        <v>27.375</v>
      </c>
      <c r="AM39" s="332">
        <v>263.5</v>
      </c>
      <c r="AN39" s="331">
        <v>105.875</v>
      </c>
      <c r="AO39" s="331">
        <v>108.5</v>
      </c>
      <c r="AP39" s="332">
        <v>98.625</v>
      </c>
      <c r="AQ39" s="332">
        <v>0</v>
      </c>
      <c r="AR39" s="332">
        <v>4.625</v>
      </c>
      <c r="AS39" s="332">
        <v>5.25</v>
      </c>
      <c r="AT39" s="331">
        <v>16.375</v>
      </c>
      <c r="AU39" s="331">
        <v>52.875</v>
      </c>
      <c r="AV39" s="331">
        <v>23.25</v>
      </c>
      <c r="AW39" s="332">
        <v>4</v>
      </c>
      <c r="AX39" s="332">
        <v>19.25</v>
      </c>
      <c r="AY39" s="331">
        <v>3</v>
      </c>
      <c r="AZ39" s="331">
        <v>20.375</v>
      </c>
      <c r="BA39" s="331">
        <v>8.75</v>
      </c>
      <c r="BB39" s="331">
        <v>2</v>
      </c>
      <c r="BC39" s="331">
        <v>0</v>
      </c>
      <c r="BD39" s="331">
        <v>765.125</v>
      </c>
      <c r="BE39" s="331">
        <v>0</v>
      </c>
      <c r="BF39" s="331">
        <v>25.375</v>
      </c>
      <c r="BG39" s="331">
        <v>238</v>
      </c>
      <c r="BH39" s="331">
        <v>157.875</v>
      </c>
      <c r="BI39" s="333">
        <v>1052.5</v>
      </c>
      <c r="BJ39" s="334">
        <v>225.5</v>
      </c>
      <c r="BK39" s="334">
        <v>112.75</v>
      </c>
      <c r="BL39" s="334">
        <v>619.125</v>
      </c>
      <c r="BM39" s="334">
        <v>37.125</v>
      </c>
      <c r="BN39" s="334">
        <v>13.875</v>
      </c>
      <c r="BO39" s="334">
        <v>0</v>
      </c>
      <c r="BP39" s="334">
        <v>44.125</v>
      </c>
      <c r="BQ39" s="335">
        <v>243.125</v>
      </c>
      <c r="BR39" s="335">
        <v>57.125</v>
      </c>
      <c r="BS39" s="335">
        <v>85.875</v>
      </c>
      <c r="BT39" s="335">
        <v>0</v>
      </c>
      <c r="BU39" s="335">
        <v>0</v>
      </c>
      <c r="BV39" s="335">
        <v>100.125</v>
      </c>
      <c r="BW39" s="336">
        <v>0</v>
      </c>
      <c r="BX39" s="336">
        <v>0</v>
      </c>
      <c r="BY39" s="336">
        <v>0</v>
      </c>
      <c r="BZ39" s="336">
        <v>0</v>
      </c>
      <c r="CA39" s="336">
        <v>0</v>
      </c>
      <c r="CB39" s="336">
        <v>29</v>
      </c>
      <c r="CC39" s="337">
        <v>0</v>
      </c>
      <c r="CD39" s="338">
        <v>51999.028977394097</v>
      </c>
    </row>
    <row r="40" spans="1:82" x14ac:dyDescent="0.25">
      <c r="A40" s="179" t="s">
        <v>429</v>
      </c>
      <c r="B40" s="179" t="s">
        <v>430</v>
      </c>
      <c r="C40" s="179" t="s">
        <v>392</v>
      </c>
      <c r="D40" s="179" t="s">
        <v>118</v>
      </c>
      <c r="E40" s="331">
        <v>16045.75</v>
      </c>
      <c r="F40" s="332">
        <v>15504.125</v>
      </c>
      <c r="G40" s="332">
        <v>113</v>
      </c>
      <c r="H40" s="332">
        <v>428.625</v>
      </c>
      <c r="I40" s="332">
        <v>939.75</v>
      </c>
      <c r="J40" s="332">
        <v>869.25</v>
      </c>
      <c r="K40" s="332">
        <v>1090.375</v>
      </c>
      <c r="L40" s="332">
        <v>2150.75</v>
      </c>
      <c r="M40" s="332">
        <v>4629.875</v>
      </c>
      <c r="N40" s="332">
        <v>2930.375</v>
      </c>
      <c r="O40" s="332">
        <v>3435.375</v>
      </c>
      <c r="P40" s="331">
        <v>2042.625</v>
      </c>
      <c r="Q40" s="332">
        <v>35.375</v>
      </c>
      <c r="R40" s="332">
        <v>277.625</v>
      </c>
      <c r="S40" s="331">
        <v>684.375</v>
      </c>
      <c r="T40" s="331">
        <v>740.875</v>
      </c>
      <c r="U40" s="331">
        <v>645.375</v>
      </c>
      <c r="V40" s="331">
        <v>3112.5</v>
      </c>
      <c r="W40" s="332">
        <v>213.75</v>
      </c>
      <c r="X40" s="332">
        <v>759.375</v>
      </c>
      <c r="Y40" s="332">
        <v>471.5</v>
      </c>
      <c r="Z40" s="332">
        <v>508.375</v>
      </c>
      <c r="AA40" s="332">
        <v>0</v>
      </c>
      <c r="AB40" s="332">
        <v>255</v>
      </c>
      <c r="AC40" s="332">
        <v>57.25</v>
      </c>
      <c r="AD40" s="332">
        <v>365.75</v>
      </c>
      <c r="AE40" s="332">
        <v>481.5</v>
      </c>
      <c r="AF40" s="331">
        <v>5584.375</v>
      </c>
      <c r="AG40" s="332">
        <v>2132</v>
      </c>
      <c r="AH40" s="332">
        <v>179.875</v>
      </c>
      <c r="AI40" s="332">
        <v>1438.25</v>
      </c>
      <c r="AJ40" s="332">
        <v>256.25</v>
      </c>
      <c r="AK40" s="332">
        <v>282.25</v>
      </c>
      <c r="AL40" s="332">
        <v>243.625</v>
      </c>
      <c r="AM40" s="332">
        <v>1052.125</v>
      </c>
      <c r="AN40" s="331">
        <v>194.875</v>
      </c>
      <c r="AO40" s="331">
        <v>354.875</v>
      </c>
      <c r="AP40" s="332">
        <v>251</v>
      </c>
      <c r="AQ40" s="332">
        <v>0.875</v>
      </c>
      <c r="AR40" s="332">
        <v>50</v>
      </c>
      <c r="AS40" s="332">
        <v>53</v>
      </c>
      <c r="AT40" s="331">
        <v>115.75</v>
      </c>
      <c r="AU40" s="331">
        <v>96.375</v>
      </c>
      <c r="AV40" s="331">
        <v>31.5</v>
      </c>
      <c r="AW40" s="332">
        <v>0</v>
      </c>
      <c r="AX40" s="332">
        <v>31.5</v>
      </c>
      <c r="AY40" s="331">
        <v>20.5</v>
      </c>
      <c r="AZ40" s="331">
        <v>213</v>
      </c>
      <c r="BA40" s="331">
        <v>56.5</v>
      </c>
      <c r="BB40" s="331">
        <v>0</v>
      </c>
      <c r="BC40" s="331">
        <v>0</v>
      </c>
      <c r="BD40" s="331">
        <v>1398.875</v>
      </c>
      <c r="BE40" s="331">
        <v>37.375</v>
      </c>
      <c r="BF40" s="331">
        <v>232.5</v>
      </c>
      <c r="BG40" s="331">
        <v>470.75</v>
      </c>
      <c r="BH40" s="331">
        <v>12.75</v>
      </c>
      <c r="BI40" s="333">
        <v>2775.25</v>
      </c>
      <c r="BJ40" s="334">
        <v>609.5</v>
      </c>
      <c r="BK40" s="334">
        <v>134.5</v>
      </c>
      <c r="BL40" s="334">
        <v>1343.75</v>
      </c>
      <c r="BM40" s="334">
        <v>102.5</v>
      </c>
      <c r="BN40" s="334">
        <v>91</v>
      </c>
      <c r="BO40" s="334">
        <v>0</v>
      </c>
      <c r="BP40" s="334">
        <v>494</v>
      </c>
      <c r="BQ40" s="335">
        <v>2347.5</v>
      </c>
      <c r="BR40" s="335">
        <v>541.625</v>
      </c>
      <c r="BS40" s="335">
        <v>154.875</v>
      </c>
      <c r="BT40" s="335">
        <v>151</v>
      </c>
      <c r="BU40" s="335">
        <v>0</v>
      </c>
      <c r="BV40" s="335">
        <v>1500</v>
      </c>
      <c r="BW40" s="336">
        <v>155.25</v>
      </c>
      <c r="BX40" s="336">
        <v>0</v>
      </c>
      <c r="BY40" s="336">
        <v>0</v>
      </c>
      <c r="BZ40" s="336">
        <v>156.25</v>
      </c>
      <c r="CA40" s="336">
        <v>97.875</v>
      </c>
      <c r="CB40" s="336">
        <v>546.25</v>
      </c>
      <c r="CC40" s="337">
        <v>1147.125</v>
      </c>
      <c r="CD40" s="338">
        <v>170369.071554542</v>
      </c>
    </row>
    <row r="41" spans="1:82" x14ac:dyDescent="0.25">
      <c r="A41" s="179" t="s">
        <v>431</v>
      </c>
      <c r="B41" s="179" t="s">
        <v>432</v>
      </c>
      <c r="C41" s="179" t="s">
        <v>355</v>
      </c>
      <c r="D41" s="179" t="s">
        <v>55</v>
      </c>
      <c r="E41" s="331">
        <v>29160.625</v>
      </c>
      <c r="F41" s="332">
        <v>28789.875</v>
      </c>
      <c r="G41" s="332">
        <v>234.875</v>
      </c>
      <c r="H41" s="332">
        <v>135.875</v>
      </c>
      <c r="I41" s="332">
        <v>1758.25</v>
      </c>
      <c r="J41" s="332">
        <v>1799.625</v>
      </c>
      <c r="K41" s="332">
        <v>2060.625</v>
      </c>
      <c r="L41" s="332">
        <v>4729.625</v>
      </c>
      <c r="M41" s="332">
        <v>7607.75</v>
      </c>
      <c r="N41" s="332">
        <v>5270.625</v>
      </c>
      <c r="O41" s="332">
        <v>5934.125</v>
      </c>
      <c r="P41" s="331">
        <v>3323.75</v>
      </c>
      <c r="Q41" s="332">
        <v>56.625</v>
      </c>
      <c r="R41" s="332">
        <v>408.75</v>
      </c>
      <c r="S41" s="331">
        <v>1852.5</v>
      </c>
      <c r="T41" s="331">
        <v>1576.5</v>
      </c>
      <c r="U41" s="331">
        <v>1485.125</v>
      </c>
      <c r="V41" s="331">
        <v>4553.5</v>
      </c>
      <c r="W41" s="332">
        <v>1019.875</v>
      </c>
      <c r="X41" s="332">
        <v>868.25</v>
      </c>
      <c r="Y41" s="332">
        <v>321.5</v>
      </c>
      <c r="Z41" s="332">
        <v>1012.875</v>
      </c>
      <c r="AA41" s="332">
        <v>17.375</v>
      </c>
      <c r="AB41" s="332">
        <v>216.375</v>
      </c>
      <c r="AC41" s="332">
        <v>149.5</v>
      </c>
      <c r="AD41" s="332">
        <v>493.25</v>
      </c>
      <c r="AE41" s="332">
        <v>454.5</v>
      </c>
      <c r="AF41" s="331">
        <v>9706.75</v>
      </c>
      <c r="AG41" s="332">
        <v>3506</v>
      </c>
      <c r="AH41" s="332">
        <v>215.25</v>
      </c>
      <c r="AI41" s="332">
        <v>2829.75</v>
      </c>
      <c r="AJ41" s="332">
        <v>526</v>
      </c>
      <c r="AK41" s="332">
        <v>423.875</v>
      </c>
      <c r="AL41" s="332">
        <v>373.375</v>
      </c>
      <c r="AM41" s="332">
        <v>1832.5</v>
      </c>
      <c r="AN41" s="331">
        <v>498</v>
      </c>
      <c r="AO41" s="331">
        <v>728.5</v>
      </c>
      <c r="AP41" s="332">
        <v>575.75</v>
      </c>
      <c r="AQ41" s="332">
        <v>20.875</v>
      </c>
      <c r="AR41" s="332">
        <v>78.125</v>
      </c>
      <c r="AS41" s="332">
        <v>53.75</v>
      </c>
      <c r="AT41" s="331">
        <v>299.625</v>
      </c>
      <c r="AU41" s="331">
        <v>48.625</v>
      </c>
      <c r="AV41" s="331">
        <v>44.625</v>
      </c>
      <c r="AW41" s="332">
        <v>10.25</v>
      </c>
      <c r="AX41" s="332">
        <v>34.375</v>
      </c>
      <c r="AY41" s="331">
        <v>69.625</v>
      </c>
      <c r="AZ41" s="331">
        <v>156.875</v>
      </c>
      <c r="BA41" s="331">
        <v>174.875</v>
      </c>
      <c r="BB41" s="331">
        <v>6.875</v>
      </c>
      <c r="BC41" s="331">
        <v>5.25</v>
      </c>
      <c r="BD41" s="331">
        <v>3510.625</v>
      </c>
      <c r="BE41" s="331">
        <v>67.625</v>
      </c>
      <c r="BF41" s="331">
        <v>75.25</v>
      </c>
      <c r="BG41" s="331">
        <v>817</v>
      </c>
      <c r="BH41" s="331">
        <v>159.125</v>
      </c>
      <c r="BI41" s="333">
        <v>5750.25</v>
      </c>
      <c r="BJ41" s="334">
        <v>562.875</v>
      </c>
      <c r="BK41" s="334">
        <v>468.5</v>
      </c>
      <c r="BL41" s="334">
        <v>3373.25</v>
      </c>
      <c r="BM41" s="334">
        <v>26.125</v>
      </c>
      <c r="BN41" s="334">
        <v>16.125</v>
      </c>
      <c r="BO41" s="334">
        <v>22.875</v>
      </c>
      <c r="BP41" s="334">
        <v>1280.5</v>
      </c>
      <c r="BQ41" s="335">
        <v>4228.75</v>
      </c>
      <c r="BR41" s="335">
        <v>439.375</v>
      </c>
      <c r="BS41" s="335">
        <v>135.375</v>
      </c>
      <c r="BT41" s="335">
        <v>131.875</v>
      </c>
      <c r="BU41" s="335">
        <v>1</v>
      </c>
      <c r="BV41" s="335">
        <v>3521.125</v>
      </c>
      <c r="BW41" s="336">
        <v>1269.125</v>
      </c>
      <c r="BX41" s="336">
        <v>0</v>
      </c>
      <c r="BY41" s="336">
        <v>0</v>
      </c>
      <c r="BZ41" s="336">
        <v>524.75</v>
      </c>
      <c r="CA41" s="336">
        <v>0</v>
      </c>
      <c r="CB41" s="336">
        <v>568.75</v>
      </c>
      <c r="CC41" s="337">
        <v>2315</v>
      </c>
      <c r="CD41" s="338">
        <v>355892.94398467202</v>
      </c>
    </row>
    <row r="42" spans="1:82" x14ac:dyDescent="0.25">
      <c r="A42" s="179" t="s">
        <v>433</v>
      </c>
      <c r="B42" s="179" t="s">
        <v>434</v>
      </c>
      <c r="C42" s="179" t="s">
        <v>408</v>
      </c>
      <c r="D42" s="179" t="s">
        <v>116</v>
      </c>
      <c r="E42" s="331">
        <v>6924.875</v>
      </c>
      <c r="F42" s="332">
        <v>6771.75</v>
      </c>
      <c r="G42" s="332">
        <v>105.5</v>
      </c>
      <c r="H42" s="332">
        <v>47.625</v>
      </c>
      <c r="I42" s="332">
        <v>394.125</v>
      </c>
      <c r="J42" s="332">
        <v>324</v>
      </c>
      <c r="K42" s="332">
        <v>418.375</v>
      </c>
      <c r="L42" s="332">
        <v>1153.25</v>
      </c>
      <c r="M42" s="332">
        <v>2184.25</v>
      </c>
      <c r="N42" s="332">
        <v>1299.25</v>
      </c>
      <c r="O42" s="332">
        <v>1151.625</v>
      </c>
      <c r="P42" s="331">
        <v>632.25</v>
      </c>
      <c r="Q42" s="332">
        <v>10</v>
      </c>
      <c r="R42" s="332">
        <v>23</v>
      </c>
      <c r="S42" s="331">
        <v>229.125</v>
      </c>
      <c r="T42" s="331">
        <v>192.125</v>
      </c>
      <c r="U42" s="331">
        <v>187.25</v>
      </c>
      <c r="V42" s="331">
        <v>1507.75</v>
      </c>
      <c r="W42" s="332">
        <v>283.375</v>
      </c>
      <c r="X42" s="332">
        <v>172.75</v>
      </c>
      <c r="Y42" s="332">
        <v>188.875</v>
      </c>
      <c r="Z42" s="332">
        <v>339.875</v>
      </c>
      <c r="AA42" s="332">
        <v>109.75</v>
      </c>
      <c r="AB42" s="332">
        <v>47</v>
      </c>
      <c r="AC42" s="332">
        <v>32.125</v>
      </c>
      <c r="AD42" s="332">
        <v>275.125</v>
      </c>
      <c r="AE42" s="332">
        <v>58.875</v>
      </c>
      <c r="AF42" s="331">
        <v>2210.25</v>
      </c>
      <c r="AG42" s="332">
        <v>1058.875</v>
      </c>
      <c r="AH42" s="332">
        <v>46.25</v>
      </c>
      <c r="AI42" s="332">
        <v>653.125</v>
      </c>
      <c r="AJ42" s="332">
        <v>27.625</v>
      </c>
      <c r="AK42" s="332">
        <v>36.125</v>
      </c>
      <c r="AL42" s="332">
        <v>136.75</v>
      </c>
      <c r="AM42" s="332">
        <v>251.5</v>
      </c>
      <c r="AN42" s="331">
        <v>16.375</v>
      </c>
      <c r="AO42" s="331">
        <v>143.875</v>
      </c>
      <c r="AP42" s="332">
        <v>101.375</v>
      </c>
      <c r="AQ42" s="332">
        <v>0</v>
      </c>
      <c r="AR42" s="332">
        <v>38.75</v>
      </c>
      <c r="AS42" s="332">
        <v>3.75</v>
      </c>
      <c r="AT42" s="331">
        <v>220.875</v>
      </c>
      <c r="AU42" s="331">
        <v>1</v>
      </c>
      <c r="AV42" s="331">
        <v>9.625</v>
      </c>
      <c r="AW42" s="332">
        <v>0</v>
      </c>
      <c r="AX42" s="332">
        <v>9.625</v>
      </c>
      <c r="AY42" s="331">
        <v>40.5</v>
      </c>
      <c r="AZ42" s="331">
        <v>24.125</v>
      </c>
      <c r="BA42" s="331">
        <v>40.375</v>
      </c>
      <c r="BB42" s="331">
        <v>1</v>
      </c>
      <c r="BC42" s="331">
        <v>1</v>
      </c>
      <c r="BD42" s="331">
        <v>740.5</v>
      </c>
      <c r="BE42" s="331">
        <v>64.625</v>
      </c>
      <c r="BF42" s="331">
        <v>53.75</v>
      </c>
      <c r="BG42" s="331">
        <v>335.875</v>
      </c>
      <c r="BH42" s="331">
        <v>272.625</v>
      </c>
      <c r="BI42" s="333">
        <v>1280.25</v>
      </c>
      <c r="BJ42" s="334">
        <v>588</v>
      </c>
      <c r="BK42" s="334">
        <v>170</v>
      </c>
      <c r="BL42" s="334">
        <v>416.75</v>
      </c>
      <c r="BM42" s="334">
        <v>0</v>
      </c>
      <c r="BN42" s="334">
        <v>68.375</v>
      </c>
      <c r="BO42" s="334">
        <v>0</v>
      </c>
      <c r="BP42" s="334">
        <v>37.125</v>
      </c>
      <c r="BQ42" s="335">
        <v>545.25</v>
      </c>
      <c r="BR42" s="335">
        <v>29.75</v>
      </c>
      <c r="BS42" s="335">
        <v>0</v>
      </c>
      <c r="BT42" s="335">
        <v>48.625</v>
      </c>
      <c r="BU42" s="335">
        <v>0</v>
      </c>
      <c r="BV42" s="335">
        <v>466.875</v>
      </c>
      <c r="BW42" s="336">
        <v>102.625</v>
      </c>
      <c r="BX42" s="336">
        <v>0</v>
      </c>
      <c r="BY42" s="336">
        <v>0</v>
      </c>
      <c r="BZ42" s="336">
        <v>34.75</v>
      </c>
      <c r="CA42" s="336">
        <v>52.875</v>
      </c>
      <c r="CB42" s="336">
        <v>87</v>
      </c>
      <c r="CC42" s="337">
        <v>237.125</v>
      </c>
      <c r="CD42" s="338">
        <v>62877.765496730797</v>
      </c>
    </row>
    <row r="43" spans="1:82" x14ac:dyDescent="0.25">
      <c r="A43" s="179" t="s">
        <v>435</v>
      </c>
      <c r="B43" s="179" t="s">
        <v>436</v>
      </c>
      <c r="C43" s="179" t="s">
        <v>405</v>
      </c>
      <c r="D43" s="179" t="s">
        <v>124</v>
      </c>
      <c r="E43" s="331">
        <v>7983.25396825397</v>
      </c>
      <c r="F43" s="332">
        <v>7839.5</v>
      </c>
      <c r="G43" s="332">
        <v>88.25</v>
      </c>
      <c r="H43" s="332">
        <v>55.503968253968303</v>
      </c>
      <c r="I43" s="332">
        <v>603.5</v>
      </c>
      <c r="J43" s="332">
        <v>534.375</v>
      </c>
      <c r="K43" s="332">
        <v>637.875</v>
      </c>
      <c r="L43" s="332">
        <v>1069.25</v>
      </c>
      <c r="M43" s="332">
        <v>2193.875</v>
      </c>
      <c r="N43" s="332">
        <v>1269.62896825397</v>
      </c>
      <c r="O43" s="332">
        <v>1674.75</v>
      </c>
      <c r="P43" s="331">
        <v>708.75</v>
      </c>
      <c r="Q43" s="332">
        <v>22.625</v>
      </c>
      <c r="R43" s="332">
        <v>100.5</v>
      </c>
      <c r="S43" s="331">
        <v>821.25</v>
      </c>
      <c r="T43" s="331">
        <v>566.25</v>
      </c>
      <c r="U43" s="331">
        <v>800.87896825396797</v>
      </c>
      <c r="V43" s="331">
        <v>1442.875</v>
      </c>
      <c r="W43" s="332">
        <v>241.625</v>
      </c>
      <c r="X43" s="332">
        <v>119.875</v>
      </c>
      <c r="Y43" s="332">
        <v>94.125</v>
      </c>
      <c r="Z43" s="332">
        <v>449</v>
      </c>
      <c r="AA43" s="332">
        <v>52</v>
      </c>
      <c r="AB43" s="332">
        <v>0</v>
      </c>
      <c r="AC43" s="332">
        <v>219.875</v>
      </c>
      <c r="AD43" s="332">
        <v>146.375</v>
      </c>
      <c r="AE43" s="332">
        <v>120</v>
      </c>
      <c r="AF43" s="331">
        <v>2208.875</v>
      </c>
      <c r="AG43" s="332">
        <v>461</v>
      </c>
      <c r="AH43" s="332">
        <v>30</v>
      </c>
      <c r="AI43" s="332">
        <v>797</v>
      </c>
      <c r="AJ43" s="332">
        <v>44.125</v>
      </c>
      <c r="AK43" s="332">
        <v>89.75</v>
      </c>
      <c r="AL43" s="332">
        <v>261</v>
      </c>
      <c r="AM43" s="332">
        <v>526</v>
      </c>
      <c r="AN43" s="331">
        <v>117.375</v>
      </c>
      <c r="AO43" s="331">
        <v>166.5</v>
      </c>
      <c r="AP43" s="332">
        <v>129.75</v>
      </c>
      <c r="AQ43" s="332">
        <v>1.625</v>
      </c>
      <c r="AR43" s="332">
        <v>18.125</v>
      </c>
      <c r="AS43" s="332">
        <v>17</v>
      </c>
      <c r="AT43" s="331">
        <v>106.625</v>
      </c>
      <c r="AU43" s="331">
        <v>10.125</v>
      </c>
      <c r="AV43" s="331">
        <v>58.375</v>
      </c>
      <c r="AW43" s="332">
        <v>2</v>
      </c>
      <c r="AX43" s="332">
        <v>56.375</v>
      </c>
      <c r="AY43" s="331">
        <v>17.125</v>
      </c>
      <c r="AZ43" s="331">
        <v>176.25</v>
      </c>
      <c r="BA43" s="331">
        <v>44.75</v>
      </c>
      <c r="BB43" s="331">
        <v>2.125</v>
      </c>
      <c r="BC43" s="331">
        <v>2</v>
      </c>
      <c r="BD43" s="331">
        <v>440.875</v>
      </c>
      <c r="BE43" s="331">
        <v>9.125</v>
      </c>
      <c r="BF43" s="331">
        <v>14</v>
      </c>
      <c r="BG43" s="331">
        <v>180.125</v>
      </c>
      <c r="BH43" s="331">
        <v>89</v>
      </c>
      <c r="BI43" s="333">
        <v>3325</v>
      </c>
      <c r="BJ43" s="334">
        <v>1057.375</v>
      </c>
      <c r="BK43" s="334">
        <v>298.75</v>
      </c>
      <c r="BL43" s="334">
        <v>1154.875</v>
      </c>
      <c r="BM43" s="334">
        <v>0</v>
      </c>
      <c r="BN43" s="334">
        <v>32.25</v>
      </c>
      <c r="BO43" s="334">
        <v>399.625</v>
      </c>
      <c r="BP43" s="334">
        <v>382.125</v>
      </c>
      <c r="BQ43" s="335">
        <v>449.625</v>
      </c>
      <c r="BR43" s="335">
        <v>39.625</v>
      </c>
      <c r="BS43" s="335">
        <v>191.5</v>
      </c>
      <c r="BT43" s="335">
        <v>0</v>
      </c>
      <c r="BU43" s="335">
        <v>4.875</v>
      </c>
      <c r="BV43" s="335">
        <v>213.625</v>
      </c>
      <c r="BW43" s="336">
        <v>0</v>
      </c>
      <c r="BX43" s="336">
        <v>0</v>
      </c>
      <c r="BY43" s="336">
        <v>0</v>
      </c>
      <c r="BZ43" s="336">
        <v>0</v>
      </c>
      <c r="CA43" s="336">
        <v>0</v>
      </c>
      <c r="CB43" s="336">
        <v>105.25</v>
      </c>
      <c r="CC43" s="337">
        <v>121</v>
      </c>
      <c r="CD43" s="338">
        <v>98135.265471816107</v>
      </c>
    </row>
    <row r="44" spans="1:82" x14ac:dyDescent="0.25">
      <c r="A44" s="179" t="s">
        <v>437</v>
      </c>
      <c r="B44" s="179" t="s">
        <v>438</v>
      </c>
      <c r="C44" s="179" t="s">
        <v>392</v>
      </c>
      <c r="D44" s="179" t="s">
        <v>118</v>
      </c>
      <c r="E44" s="331">
        <v>8567.875</v>
      </c>
      <c r="F44" s="332">
        <v>8323.25</v>
      </c>
      <c r="G44" s="332">
        <v>99</v>
      </c>
      <c r="H44" s="332">
        <v>145.625</v>
      </c>
      <c r="I44" s="332">
        <v>488.875</v>
      </c>
      <c r="J44" s="332">
        <v>515.125</v>
      </c>
      <c r="K44" s="332">
        <v>577.625</v>
      </c>
      <c r="L44" s="332">
        <v>1102.875</v>
      </c>
      <c r="M44" s="332">
        <v>2447.875</v>
      </c>
      <c r="N44" s="332">
        <v>1806</v>
      </c>
      <c r="O44" s="332">
        <v>1629.5</v>
      </c>
      <c r="P44" s="331">
        <v>772.625</v>
      </c>
      <c r="Q44" s="332">
        <v>41.875</v>
      </c>
      <c r="R44" s="332">
        <v>61.25</v>
      </c>
      <c r="S44" s="331">
        <v>98.875</v>
      </c>
      <c r="T44" s="331">
        <v>605.25</v>
      </c>
      <c r="U44" s="331">
        <v>257.375</v>
      </c>
      <c r="V44" s="331">
        <v>1253</v>
      </c>
      <c r="W44" s="332">
        <v>175.25</v>
      </c>
      <c r="X44" s="332">
        <v>132.875</v>
      </c>
      <c r="Y44" s="332">
        <v>309.75</v>
      </c>
      <c r="Z44" s="332">
        <v>207.125</v>
      </c>
      <c r="AA44" s="332">
        <v>20.25</v>
      </c>
      <c r="AB44" s="332">
        <v>45.875</v>
      </c>
      <c r="AC44" s="332">
        <v>74.125</v>
      </c>
      <c r="AD44" s="332">
        <v>166</v>
      </c>
      <c r="AE44" s="332">
        <v>121.75</v>
      </c>
      <c r="AF44" s="331">
        <v>3030</v>
      </c>
      <c r="AG44" s="332">
        <v>1149.875</v>
      </c>
      <c r="AH44" s="332">
        <v>98.875</v>
      </c>
      <c r="AI44" s="332">
        <v>1094.5</v>
      </c>
      <c r="AJ44" s="332">
        <v>79</v>
      </c>
      <c r="AK44" s="332">
        <v>58.875</v>
      </c>
      <c r="AL44" s="332">
        <v>38.375</v>
      </c>
      <c r="AM44" s="332">
        <v>510.5</v>
      </c>
      <c r="AN44" s="331">
        <v>66.5</v>
      </c>
      <c r="AO44" s="331">
        <v>179.125</v>
      </c>
      <c r="AP44" s="332">
        <v>118.5</v>
      </c>
      <c r="AQ44" s="332">
        <v>4</v>
      </c>
      <c r="AR44" s="332">
        <v>45.625</v>
      </c>
      <c r="AS44" s="332">
        <v>11</v>
      </c>
      <c r="AT44" s="331">
        <v>111</v>
      </c>
      <c r="AU44" s="331">
        <v>25.5</v>
      </c>
      <c r="AV44" s="331">
        <v>50.5</v>
      </c>
      <c r="AW44" s="332">
        <v>3.125</v>
      </c>
      <c r="AX44" s="332">
        <v>47.375</v>
      </c>
      <c r="AY44" s="331">
        <v>11.375</v>
      </c>
      <c r="AZ44" s="331">
        <v>77.75</v>
      </c>
      <c r="BA44" s="331">
        <v>19.25</v>
      </c>
      <c r="BB44" s="331">
        <v>0</v>
      </c>
      <c r="BC44" s="331">
        <v>0</v>
      </c>
      <c r="BD44" s="331">
        <v>675.375</v>
      </c>
      <c r="BE44" s="331">
        <v>26.375</v>
      </c>
      <c r="BF44" s="331">
        <v>95.75</v>
      </c>
      <c r="BG44" s="331">
        <v>867.875</v>
      </c>
      <c r="BH44" s="331">
        <v>344.375</v>
      </c>
      <c r="BI44" s="333">
        <v>1578.375</v>
      </c>
      <c r="BJ44" s="334">
        <v>306.5</v>
      </c>
      <c r="BK44" s="334">
        <v>72.5</v>
      </c>
      <c r="BL44" s="334">
        <v>994.5</v>
      </c>
      <c r="BM44" s="334">
        <v>24.375</v>
      </c>
      <c r="BN44" s="334">
        <v>4.875</v>
      </c>
      <c r="BO44" s="334">
        <v>32.625</v>
      </c>
      <c r="BP44" s="334">
        <v>143</v>
      </c>
      <c r="BQ44" s="335">
        <v>753.25</v>
      </c>
      <c r="BR44" s="335">
        <v>35.25</v>
      </c>
      <c r="BS44" s="335">
        <v>141.875</v>
      </c>
      <c r="BT44" s="335">
        <v>127.625</v>
      </c>
      <c r="BU44" s="335">
        <v>0</v>
      </c>
      <c r="BV44" s="335">
        <v>448.5</v>
      </c>
      <c r="BW44" s="336">
        <v>136.25</v>
      </c>
      <c r="BX44" s="336">
        <v>0</v>
      </c>
      <c r="BY44" s="336">
        <v>0</v>
      </c>
      <c r="BZ44" s="336">
        <v>60.875</v>
      </c>
      <c r="CA44" s="336">
        <v>0</v>
      </c>
      <c r="CB44" s="336">
        <v>122.5</v>
      </c>
      <c r="CC44" s="337">
        <v>266.25</v>
      </c>
      <c r="CD44" s="338">
        <v>86864.443352937698</v>
      </c>
    </row>
    <row r="45" spans="1:82" x14ac:dyDescent="0.25">
      <c r="A45" s="179" t="s">
        <v>439</v>
      </c>
      <c r="B45" s="179" t="s">
        <v>440</v>
      </c>
      <c r="C45" s="179" t="s">
        <v>355</v>
      </c>
      <c r="D45" s="179" t="s">
        <v>55</v>
      </c>
      <c r="E45" s="331">
        <v>22388.6349206349</v>
      </c>
      <c r="F45" s="332">
        <v>22240.0099206349</v>
      </c>
      <c r="G45" s="332">
        <v>63.125</v>
      </c>
      <c r="H45" s="332">
        <v>85.5</v>
      </c>
      <c r="I45" s="332">
        <v>966.25</v>
      </c>
      <c r="J45" s="332">
        <v>1312.625</v>
      </c>
      <c r="K45" s="332">
        <v>1343.875</v>
      </c>
      <c r="L45" s="332">
        <v>3193.125</v>
      </c>
      <c r="M45" s="332">
        <v>6918.375</v>
      </c>
      <c r="N45" s="332">
        <v>4877.6349206349196</v>
      </c>
      <c r="O45" s="332">
        <v>3776.75</v>
      </c>
      <c r="P45" s="331">
        <v>3105.625</v>
      </c>
      <c r="Q45" s="332">
        <v>18.25</v>
      </c>
      <c r="R45" s="332">
        <v>290.75</v>
      </c>
      <c r="S45" s="331">
        <v>1037.25</v>
      </c>
      <c r="T45" s="331">
        <v>845</v>
      </c>
      <c r="U45" s="331">
        <v>780.50992063492095</v>
      </c>
      <c r="V45" s="331">
        <v>4113.625</v>
      </c>
      <c r="W45" s="332">
        <v>1269.625</v>
      </c>
      <c r="X45" s="332">
        <v>377</v>
      </c>
      <c r="Y45" s="332">
        <v>504.125</v>
      </c>
      <c r="Z45" s="332">
        <v>604.75</v>
      </c>
      <c r="AA45" s="332">
        <v>46.875</v>
      </c>
      <c r="AB45" s="332">
        <v>177.125</v>
      </c>
      <c r="AC45" s="332">
        <v>47.25</v>
      </c>
      <c r="AD45" s="332">
        <v>696.75</v>
      </c>
      <c r="AE45" s="332">
        <v>390.125</v>
      </c>
      <c r="AF45" s="331">
        <v>8491.25</v>
      </c>
      <c r="AG45" s="332">
        <v>2809.5</v>
      </c>
      <c r="AH45" s="332">
        <v>453</v>
      </c>
      <c r="AI45" s="332">
        <v>1671.625</v>
      </c>
      <c r="AJ45" s="332">
        <v>935.25</v>
      </c>
      <c r="AK45" s="332">
        <v>555.25</v>
      </c>
      <c r="AL45" s="332">
        <v>1</v>
      </c>
      <c r="AM45" s="332">
        <v>2065.625</v>
      </c>
      <c r="AN45" s="331">
        <v>339.75</v>
      </c>
      <c r="AO45" s="331">
        <v>316.25</v>
      </c>
      <c r="AP45" s="332">
        <v>175.125</v>
      </c>
      <c r="AQ45" s="332">
        <v>3</v>
      </c>
      <c r="AR45" s="332">
        <v>97.25</v>
      </c>
      <c r="AS45" s="332">
        <v>40.875</v>
      </c>
      <c r="AT45" s="331">
        <v>182.5</v>
      </c>
      <c r="AU45" s="331">
        <v>105</v>
      </c>
      <c r="AV45" s="331">
        <v>31.75</v>
      </c>
      <c r="AW45" s="332">
        <v>19</v>
      </c>
      <c r="AX45" s="332">
        <v>12.75</v>
      </c>
      <c r="AY45" s="331">
        <v>12.5</v>
      </c>
      <c r="AZ45" s="331">
        <v>96</v>
      </c>
      <c r="BA45" s="331">
        <v>124.75</v>
      </c>
      <c r="BB45" s="331">
        <v>0</v>
      </c>
      <c r="BC45" s="331">
        <v>0</v>
      </c>
      <c r="BD45" s="331">
        <v>1912.5</v>
      </c>
      <c r="BE45" s="331">
        <v>73.5</v>
      </c>
      <c r="BF45" s="331">
        <v>67.125</v>
      </c>
      <c r="BG45" s="331">
        <v>602.625</v>
      </c>
      <c r="BH45" s="331">
        <v>151.125</v>
      </c>
      <c r="BI45" s="333">
        <v>2977</v>
      </c>
      <c r="BJ45" s="334">
        <v>565</v>
      </c>
      <c r="BK45" s="334">
        <v>244.625</v>
      </c>
      <c r="BL45" s="334">
        <v>1746.375</v>
      </c>
      <c r="BM45" s="334">
        <v>5.625</v>
      </c>
      <c r="BN45" s="334">
        <v>13.625</v>
      </c>
      <c r="BO45" s="334">
        <v>0</v>
      </c>
      <c r="BP45" s="334">
        <v>401.75</v>
      </c>
      <c r="BQ45" s="335">
        <v>3030</v>
      </c>
      <c r="BR45" s="335">
        <v>337.25</v>
      </c>
      <c r="BS45" s="335">
        <v>128.125</v>
      </c>
      <c r="BT45" s="335">
        <v>162.75</v>
      </c>
      <c r="BU45" s="335">
        <v>0</v>
      </c>
      <c r="BV45" s="335">
        <v>2401.875</v>
      </c>
      <c r="BW45" s="336">
        <v>555.375</v>
      </c>
      <c r="BX45" s="336">
        <v>4.625</v>
      </c>
      <c r="BY45" s="336">
        <v>0</v>
      </c>
      <c r="BZ45" s="336">
        <v>216.375</v>
      </c>
      <c r="CA45" s="336">
        <v>209.75</v>
      </c>
      <c r="CB45" s="336">
        <v>390.25</v>
      </c>
      <c r="CC45" s="337">
        <v>419</v>
      </c>
      <c r="CD45" s="338">
        <v>197707.801039696</v>
      </c>
    </row>
    <row r="46" spans="1:82" x14ac:dyDescent="0.25">
      <c r="A46" s="179" t="s">
        <v>441</v>
      </c>
      <c r="B46" s="179" t="s">
        <v>442</v>
      </c>
      <c r="C46" s="179" t="s">
        <v>359</v>
      </c>
      <c r="D46" s="179" t="s">
        <v>55</v>
      </c>
      <c r="E46" s="331">
        <v>9359.75</v>
      </c>
      <c r="F46" s="332">
        <v>9304.25</v>
      </c>
      <c r="G46" s="332">
        <v>55.5</v>
      </c>
      <c r="H46" s="332">
        <v>0</v>
      </c>
      <c r="I46" s="332">
        <v>411.375</v>
      </c>
      <c r="J46" s="332">
        <v>458.625</v>
      </c>
      <c r="K46" s="332">
        <v>720.5</v>
      </c>
      <c r="L46" s="332">
        <v>1408.25</v>
      </c>
      <c r="M46" s="332">
        <v>2520.125</v>
      </c>
      <c r="N46" s="332">
        <v>2421.875</v>
      </c>
      <c r="O46" s="332">
        <v>1419</v>
      </c>
      <c r="P46" s="331">
        <v>822.125</v>
      </c>
      <c r="Q46" s="332">
        <v>2.75</v>
      </c>
      <c r="R46" s="332">
        <v>80.25</v>
      </c>
      <c r="S46" s="331">
        <v>1336.25</v>
      </c>
      <c r="T46" s="331">
        <v>259.75</v>
      </c>
      <c r="U46" s="331">
        <v>252.625</v>
      </c>
      <c r="V46" s="331">
        <v>2540.75</v>
      </c>
      <c r="W46" s="332">
        <v>831.125</v>
      </c>
      <c r="X46" s="332">
        <v>349.875</v>
      </c>
      <c r="Y46" s="332">
        <v>354</v>
      </c>
      <c r="Z46" s="332">
        <v>387</v>
      </c>
      <c r="AA46" s="332">
        <v>0</v>
      </c>
      <c r="AB46" s="332">
        <v>211.5</v>
      </c>
      <c r="AC46" s="332">
        <v>0</v>
      </c>
      <c r="AD46" s="332">
        <v>258</v>
      </c>
      <c r="AE46" s="332">
        <v>149.25</v>
      </c>
      <c r="AF46" s="331">
        <v>2838.625</v>
      </c>
      <c r="AG46" s="332">
        <v>1113.625</v>
      </c>
      <c r="AH46" s="332">
        <v>19.5</v>
      </c>
      <c r="AI46" s="332">
        <v>539.375</v>
      </c>
      <c r="AJ46" s="332">
        <v>205</v>
      </c>
      <c r="AK46" s="332">
        <v>107.125</v>
      </c>
      <c r="AL46" s="332">
        <v>24.5</v>
      </c>
      <c r="AM46" s="332">
        <v>829.5</v>
      </c>
      <c r="AN46" s="331">
        <v>118.75</v>
      </c>
      <c r="AO46" s="331">
        <v>56.625</v>
      </c>
      <c r="AP46" s="332">
        <v>31.875</v>
      </c>
      <c r="AQ46" s="332">
        <v>0</v>
      </c>
      <c r="AR46" s="332">
        <v>12</v>
      </c>
      <c r="AS46" s="332">
        <v>12.75</v>
      </c>
      <c r="AT46" s="331">
        <v>96.625</v>
      </c>
      <c r="AU46" s="331">
        <v>62</v>
      </c>
      <c r="AV46" s="331">
        <v>42.25</v>
      </c>
      <c r="AW46" s="332">
        <v>0.375</v>
      </c>
      <c r="AX46" s="332">
        <v>41.875</v>
      </c>
      <c r="AY46" s="331">
        <v>56</v>
      </c>
      <c r="AZ46" s="331">
        <v>56.5</v>
      </c>
      <c r="BA46" s="331">
        <v>44.375</v>
      </c>
      <c r="BB46" s="331">
        <v>0</v>
      </c>
      <c r="BC46" s="331">
        <v>0</v>
      </c>
      <c r="BD46" s="331">
        <v>489.25</v>
      </c>
      <c r="BE46" s="331">
        <v>0</v>
      </c>
      <c r="BF46" s="331">
        <v>42.875</v>
      </c>
      <c r="BG46" s="331">
        <v>98</v>
      </c>
      <c r="BH46" s="331">
        <v>146.375</v>
      </c>
      <c r="BI46" s="333">
        <v>1135.25</v>
      </c>
      <c r="BJ46" s="334">
        <v>221</v>
      </c>
      <c r="BK46" s="334">
        <v>78.25</v>
      </c>
      <c r="BL46" s="334">
        <v>678.875</v>
      </c>
      <c r="BM46" s="334">
        <v>0</v>
      </c>
      <c r="BN46" s="334">
        <v>18.25</v>
      </c>
      <c r="BO46" s="334">
        <v>0</v>
      </c>
      <c r="BP46" s="334">
        <v>138.875</v>
      </c>
      <c r="BQ46" s="335">
        <v>327.125</v>
      </c>
      <c r="BR46" s="335">
        <v>22.125</v>
      </c>
      <c r="BS46" s="335">
        <v>99.375</v>
      </c>
      <c r="BT46" s="335">
        <v>56.875</v>
      </c>
      <c r="BU46" s="335">
        <v>0</v>
      </c>
      <c r="BV46" s="335">
        <v>148.75</v>
      </c>
      <c r="BW46" s="336">
        <v>0</v>
      </c>
      <c r="BX46" s="336">
        <v>27.625</v>
      </c>
      <c r="BY46" s="336">
        <v>0</v>
      </c>
      <c r="BZ46" s="336">
        <v>43.625</v>
      </c>
      <c r="CA46" s="336">
        <v>0</v>
      </c>
      <c r="CB46" s="336">
        <v>54.625</v>
      </c>
      <c r="CC46" s="337">
        <v>25.25</v>
      </c>
      <c r="CD46" s="338">
        <v>52135.268258571603</v>
      </c>
    </row>
    <row r="47" spans="1:82" x14ac:dyDescent="0.25">
      <c r="A47" s="179" t="s">
        <v>155</v>
      </c>
      <c r="B47" s="179" t="s">
        <v>443</v>
      </c>
      <c r="C47" s="179" t="s">
        <v>126</v>
      </c>
      <c r="D47" s="179" t="s">
        <v>126</v>
      </c>
      <c r="E47" s="331">
        <v>43679.5</v>
      </c>
      <c r="F47" s="332">
        <v>42859.875</v>
      </c>
      <c r="G47" s="332">
        <v>100.75</v>
      </c>
      <c r="H47" s="332">
        <v>718.875</v>
      </c>
      <c r="I47" s="332">
        <v>2651.375</v>
      </c>
      <c r="J47" s="332">
        <v>2416.625</v>
      </c>
      <c r="K47" s="332">
        <v>2560.625</v>
      </c>
      <c r="L47" s="332">
        <v>6311.125</v>
      </c>
      <c r="M47" s="332">
        <v>9973.75</v>
      </c>
      <c r="N47" s="332">
        <v>10798</v>
      </c>
      <c r="O47" s="332">
        <v>8968</v>
      </c>
      <c r="P47" s="331">
        <v>6602.125</v>
      </c>
      <c r="Q47" s="332">
        <v>63.125</v>
      </c>
      <c r="R47" s="332">
        <v>450.375</v>
      </c>
      <c r="S47" s="331">
        <v>2223.375</v>
      </c>
      <c r="T47" s="331">
        <v>2309.75</v>
      </c>
      <c r="U47" s="331">
        <v>1300.625</v>
      </c>
      <c r="V47" s="331">
        <v>10814.625</v>
      </c>
      <c r="W47" s="332">
        <v>4863.875</v>
      </c>
      <c r="X47" s="332">
        <v>1407.125</v>
      </c>
      <c r="Y47" s="332">
        <v>149.5</v>
      </c>
      <c r="Z47" s="332">
        <v>1648.75</v>
      </c>
      <c r="AA47" s="332">
        <v>58.875</v>
      </c>
      <c r="AB47" s="332">
        <v>516.375</v>
      </c>
      <c r="AC47" s="332">
        <v>160.25</v>
      </c>
      <c r="AD47" s="332">
        <v>905.375</v>
      </c>
      <c r="AE47" s="332">
        <v>1104.5</v>
      </c>
      <c r="AF47" s="331">
        <v>11126.125</v>
      </c>
      <c r="AG47" s="332">
        <v>2889.625</v>
      </c>
      <c r="AH47" s="332">
        <v>238.875</v>
      </c>
      <c r="AI47" s="332">
        <v>2447.5</v>
      </c>
      <c r="AJ47" s="332">
        <v>2070.125</v>
      </c>
      <c r="AK47" s="332">
        <v>377.375</v>
      </c>
      <c r="AL47" s="332">
        <v>111.5</v>
      </c>
      <c r="AM47" s="332">
        <v>2991.125</v>
      </c>
      <c r="AN47" s="331">
        <v>1189.25</v>
      </c>
      <c r="AO47" s="331">
        <v>921</v>
      </c>
      <c r="AP47" s="332">
        <v>672.25</v>
      </c>
      <c r="AQ47" s="332">
        <v>56.125</v>
      </c>
      <c r="AR47" s="332">
        <v>132.5</v>
      </c>
      <c r="AS47" s="332">
        <v>60.125</v>
      </c>
      <c r="AT47" s="331">
        <v>520.375</v>
      </c>
      <c r="AU47" s="331">
        <v>434.125</v>
      </c>
      <c r="AV47" s="331">
        <v>14.375</v>
      </c>
      <c r="AW47" s="332">
        <v>0</v>
      </c>
      <c r="AX47" s="332">
        <v>14.375</v>
      </c>
      <c r="AY47" s="331">
        <v>104.875</v>
      </c>
      <c r="AZ47" s="331">
        <v>339</v>
      </c>
      <c r="BA47" s="331">
        <v>210.5</v>
      </c>
      <c r="BB47" s="331">
        <v>10</v>
      </c>
      <c r="BC47" s="331">
        <v>9.5</v>
      </c>
      <c r="BD47" s="331">
        <v>3869</v>
      </c>
      <c r="BE47" s="331">
        <v>72.375</v>
      </c>
      <c r="BF47" s="331">
        <v>31.375</v>
      </c>
      <c r="BG47" s="331">
        <v>1251.125</v>
      </c>
      <c r="BH47" s="331">
        <v>326</v>
      </c>
      <c r="BI47" s="333">
        <v>11584.25</v>
      </c>
      <c r="BJ47" s="334">
        <v>1592.625</v>
      </c>
      <c r="BK47" s="334">
        <v>1495.25</v>
      </c>
      <c r="BL47" s="334">
        <v>5860.125</v>
      </c>
      <c r="BM47" s="334">
        <v>29.5</v>
      </c>
      <c r="BN47" s="334">
        <v>303</v>
      </c>
      <c r="BO47" s="334">
        <v>751</v>
      </c>
      <c r="BP47" s="334">
        <v>1552.75</v>
      </c>
      <c r="BQ47" s="335">
        <v>4647.625</v>
      </c>
      <c r="BR47" s="335">
        <v>564.875</v>
      </c>
      <c r="BS47" s="335">
        <v>266.5</v>
      </c>
      <c r="BT47" s="335">
        <v>331.25</v>
      </c>
      <c r="BU47" s="335">
        <v>41.625</v>
      </c>
      <c r="BV47" s="335">
        <v>3443.375</v>
      </c>
      <c r="BW47" s="336">
        <v>511.25</v>
      </c>
      <c r="BX47" s="336">
        <v>69</v>
      </c>
      <c r="BY47" s="336">
        <v>189.75</v>
      </c>
      <c r="BZ47" s="336">
        <v>655.75</v>
      </c>
      <c r="CA47" s="336">
        <v>509.375</v>
      </c>
      <c r="CB47" s="336">
        <v>1128.75</v>
      </c>
      <c r="CC47" s="337">
        <v>1053.625</v>
      </c>
      <c r="CD47" s="338">
        <v>478181.51580501301</v>
      </c>
    </row>
    <row r="48" spans="1:82" x14ac:dyDescent="0.25">
      <c r="A48" s="179" t="s">
        <v>444</v>
      </c>
      <c r="B48" s="179" t="s">
        <v>445</v>
      </c>
      <c r="C48" s="179" t="s">
        <v>392</v>
      </c>
      <c r="D48" s="179" t="s">
        <v>118</v>
      </c>
      <c r="E48" s="331">
        <v>15924.125</v>
      </c>
      <c r="F48" s="332">
        <v>15815</v>
      </c>
      <c r="G48" s="332">
        <v>80.625</v>
      </c>
      <c r="H48" s="332">
        <v>28.5</v>
      </c>
      <c r="I48" s="332">
        <v>863.875</v>
      </c>
      <c r="J48" s="332">
        <v>1078.5</v>
      </c>
      <c r="K48" s="332">
        <v>996.875</v>
      </c>
      <c r="L48" s="332">
        <v>2186.5</v>
      </c>
      <c r="M48" s="332">
        <v>3511.5</v>
      </c>
      <c r="N48" s="332">
        <v>3857.875</v>
      </c>
      <c r="O48" s="332">
        <v>3429</v>
      </c>
      <c r="P48" s="331">
        <v>1674.875</v>
      </c>
      <c r="Q48" s="332">
        <v>28.75</v>
      </c>
      <c r="R48" s="332">
        <v>153.375</v>
      </c>
      <c r="S48" s="331">
        <v>808.75</v>
      </c>
      <c r="T48" s="331">
        <v>1059.5</v>
      </c>
      <c r="U48" s="331">
        <v>424.75</v>
      </c>
      <c r="V48" s="331">
        <v>3004.375</v>
      </c>
      <c r="W48" s="332">
        <v>401.375</v>
      </c>
      <c r="X48" s="332">
        <v>854</v>
      </c>
      <c r="Y48" s="332">
        <v>334.25</v>
      </c>
      <c r="Z48" s="332">
        <v>873</v>
      </c>
      <c r="AA48" s="332">
        <v>34.875</v>
      </c>
      <c r="AB48" s="332">
        <v>160.625</v>
      </c>
      <c r="AC48" s="332">
        <v>77.875</v>
      </c>
      <c r="AD48" s="332">
        <v>155.5</v>
      </c>
      <c r="AE48" s="332">
        <v>112.875</v>
      </c>
      <c r="AF48" s="331">
        <v>4490.375</v>
      </c>
      <c r="AG48" s="332">
        <v>1042.75</v>
      </c>
      <c r="AH48" s="332">
        <v>47.625</v>
      </c>
      <c r="AI48" s="332">
        <v>1224.125</v>
      </c>
      <c r="AJ48" s="332">
        <v>51</v>
      </c>
      <c r="AK48" s="332">
        <v>191.375</v>
      </c>
      <c r="AL48" s="332">
        <v>55.125</v>
      </c>
      <c r="AM48" s="332">
        <v>1878.375</v>
      </c>
      <c r="AN48" s="331">
        <v>42.25</v>
      </c>
      <c r="AO48" s="331">
        <v>411.125</v>
      </c>
      <c r="AP48" s="332">
        <v>280.625</v>
      </c>
      <c r="AQ48" s="332">
        <v>1.875</v>
      </c>
      <c r="AR48" s="332">
        <v>109.5</v>
      </c>
      <c r="AS48" s="332">
        <v>19.125</v>
      </c>
      <c r="AT48" s="331">
        <v>110.5</v>
      </c>
      <c r="AU48" s="331">
        <v>5.625</v>
      </c>
      <c r="AV48" s="331">
        <v>21.25</v>
      </c>
      <c r="AW48" s="332">
        <v>3.625</v>
      </c>
      <c r="AX48" s="332">
        <v>17.625</v>
      </c>
      <c r="AY48" s="331">
        <v>16.25</v>
      </c>
      <c r="AZ48" s="331">
        <v>73.75</v>
      </c>
      <c r="BA48" s="331">
        <v>60.5</v>
      </c>
      <c r="BB48" s="331">
        <v>0</v>
      </c>
      <c r="BC48" s="331">
        <v>0</v>
      </c>
      <c r="BD48" s="331">
        <v>1406.5</v>
      </c>
      <c r="BE48" s="331">
        <v>37.5</v>
      </c>
      <c r="BF48" s="331">
        <v>139.375</v>
      </c>
      <c r="BG48" s="331">
        <v>1842.875</v>
      </c>
      <c r="BH48" s="331">
        <v>294</v>
      </c>
      <c r="BI48" s="333">
        <v>4035.75</v>
      </c>
      <c r="BJ48" s="334">
        <v>1260.875</v>
      </c>
      <c r="BK48" s="334">
        <v>333</v>
      </c>
      <c r="BL48" s="334">
        <v>2079.875</v>
      </c>
      <c r="BM48" s="334">
        <v>6</v>
      </c>
      <c r="BN48" s="334">
        <v>10.75</v>
      </c>
      <c r="BO48" s="334">
        <v>0</v>
      </c>
      <c r="BP48" s="334">
        <v>345.25</v>
      </c>
      <c r="BQ48" s="335">
        <v>2509.875</v>
      </c>
      <c r="BR48" s="335">
        <v>595.125</v>
      </c>
      <c r="BS48" s="335">
        <v>171.75</v>
      </c>
      <c r="BT48" s="335">
        <v>626.875</v>
      </c>
      <c r="BU48" s="335">
        <v>24.625</v>
      </c>
      <c r="BV48" s="335">
        <v>1091.5</v>
      </c>
      <c r="BW48" s="336">
        <v>0</v>
      </c>
      <c r="BX48" s="336">
        <v>0</v>
      </c>
      <c r="BY48" s="336">
        <v>0</v>
      </c>
      <c r="BZ48" s="336">
        <v>132.25</v>
      </c>
      <c r="CA48" s="336">
        <v>0</v>
      </c>
      <c r="CB48" s="336">
        <v>818.125</v>
      </c>
      <c r="CC48" s="337">
        <v>435.25</v>
      </c>
      <c r="CD48" s="338">
        <v>196307.405649722</v>
      </c>
    </row>
    <row r="49" spans="1:82" x14ac:dyDescent="0.25">
      <c r="A49" s="179" t="s">
        <v>446</v>
      </c>
      <c r="B49" s="179" t="s">
        <v>447</v>
      </c>
      <c r="C49" s="179" t="s">
        <v>371</v>
      </c>
      <c r="D49" s="179" t="s">
        <v>125</v>
      </c>
      <c r="E49" s="331">
        <v>5313.75</v>
      </c>
      <c r="F49" s="332">
        <v>5018.5</v>
      </c>
      <c r="G49" s="332">
        <v>0</v>
      </c>
      <c r="H49" s="332">
        <v>295.25</v>
      </c>
      <c r="I49" s="332">
        <v>259</v>
      </c>
      <c r="J49" s="332">
        <v>316.625</v>
      </c>
      <c r="K49" s="332">
        <v>353.125</v>
      </c>
      <c r="L49" s="332">
        <v>862.625</v>
      </c>
      <c r="M49" s="332">
        <v>1548.75</v>
      </c>
      <c r="N49" s="332">
        <v>1017</v>
      </c>
      <c r="O49" s="332">
        <v>956.625</v>
      </c>
      <c r="P49" s="331">
        <v>246.375</v>
      </c>
      <c r="Q49" s="332">
        <v>10</v>
      </c>
      <c r="R49" s="332">
        <v>42.625</v>
      </c>
      <c r="S49" s="331">
        <v>906.875</v>
      </c>
      <c r="T49" s="331">
        <v>156</v>
      </c>
      <c r="U49" s="331">
        <v>377.125</v>
      </c>
      <c r="V49" s="331">
        <v>1306.625</v>
      </c>
      <c r="W49" s="332">
        <v>249.375</v>
      </c>
      <c r="X49" s="332">
        <v>218.625</v>
      </c>
      <c r="Y49" s="332">
        <v>188.625</v>
      </c>
      <c r="Z49" s="332">
        <v>471.625</v>
      </c>
      <c r="AA49" s="332">
        <v>5.625</v>
      </c>
      <c r="AB49" s="332">
        <v>47.625</v>
      </c>
      <c r="AC49" s="332">
        <v>0</v>
      </c>
      <c r="AD49" s="332">
        <v>82</v>
      </c>
      <c r="AE49" s="332">
        <v>43.125</v>
      </c>
      <c r="AF49" s="331">
        <v>1345</v>
      </c>
      <c r="AG49" s="332">
        <v>552.75</v>
      </c>
      <c r="AH49" s="332">
        <v>0</v>
      </c>
      <c r="AI49" s="332">
        <v>59.375</v>
      </c>
      <c r="AJ49" s="332">
        <v>229.375</v>
      </c>
      <c r="AK49" s="332">
        <v>64.875</v>
      </c>
      <c r="AL49" s="332">
        <v>31.125</v>
      </c>
      <c r="AM49" s="332">
        <v>407.5</v>
      </c>
      <c r="AN49" s="331">
        <v>24.625</v>
      </c>
      <c r="AO49" s="331">
        <v>98.5</v>
      </c>
      <c r="AP49" s="332">
        <v>81.125</v>
      </c>
      <c r="AQ49" s="332">
        <v>0</v>
      </c>
      <c r="AR49" s="332">
        <v>9.625</v>
      </c>
      <c r="AS49" s="332">
        <v>7.75</v>
      </c>
      <c r="AT49" s="331">
        <v>69.75</v>
      </c>
      <c r="AU49" s="331">
        <v>5.75</v>
      </c>
      <c r="AV49" s="331">
        <v>6</v>
      </c>
      <c r="AW49" s="332">
        <v>1</v>
      </c>
      <c r="AX49" s="332">
        <v>5</v>
      </c>
      <c r="AY49" s="331">
        <v>7</v>
      </c>
      <c r="AZ49" s="331">
        <v>91.25</v>
      </c>
      <c r="BA49" s="331">
        <v>13.375</v>
      </c>
      <c r="BB49" s="331">
        <v>1</v>
      </c>
      <c r="BC49" s="331">
        <v>0</v>
      </c>
      <c r="BD49" s="331">
        <v>420.375</v>
      </c>
      <c r="BE49" s="331">
        <v>2</v>
      </c>
      <c r="BF49" s="331">
        <v>45.375</v>
      </c>
      <c r="BG49" s="331">
        <v>89</v>
      </c>
      <c r="BH49" s="331">
        <v>101.75</v>
      </c>
      <c r="BI49" s="333">
        <v>1383.75</v>
      </c>
      <c r="BJ49" s="334">
        <v>700.125</v>
      </c>
      <c r="BK49" s="334">
        <v>4</v>
      </c>
      <c r="BL49" s="334">
        <v>651.625</v>
      </c>
      <c r="BM49" s="334">
        <v>0</v>
      </c>
      <c r="BN49" s="334">
        <v>0</v>
      </c>
      <c r="BO49" s="334">
        <v>0</v>
      </c>
      <c r="BP49" s="334">
        <v>28</v>
      </c>
      <c r="BQ49" s="335">
        <v>531.625</v>
      </c>
      <c r="BR49" s="335">
        <v>19.875</v>
      </c>
      <c r="BS49" s="335">
        <v>100.25</v>
      </c>
      <c r="BT49" s="335">
        <v>93.25</v>
      </c>
      <c r="BU49" s="335">
        <v>0</v>
      </c>
      <c r="BV49" s="335">
        <v>318.25</v>
      </c>
      <c r="BW49" s="336">
        <v>239.25</v>
      </c>
      <c r="BX49" s="336">
        <v>0</v>
      </c>
      <c r="BY49" s="336">
        <v>0</v>
      </c>
      <c r="BZ49" s="336">
        <v>0</v>
      </c>
      <c r="CA49" s="336">
        <v>0</v>
      </c>
      <c r="CB49" s="336">
        <v>43.125</v>
      </c>
      <c r="CC49" s="337">
        <v>87.375</v>
      </c>
      <c r="CD49" s="338">
        <v>40589.578125</v>
      </c>
    </row>
    <row r="50" spans="1:82" x14ac:dyDescent="0.25">
      <c r="A50" s="179" t="s">
        <v>448</v>
      </c>
      <c r="B50" s="179" t="s">
        <v>449</v>
      </c>
      <c r="C50" s="179" t="s">
        <v>405</v>
      </c>
      <c r="D50" s="179" t="s">
        <v>124</v>
      </c>
      <c r="E50" s="331">
        <v>9653.375</v>
      </c>
      <c r="F50" s="332">
        <v>9596.5</v>
      </c>
      <c r="G50" s="332">
        <v>3.125</v>
      </c>
      <c r="H50" s="332">
        <v>53.75</v>
      </c>
      <c r="I50" s="332">
        <v>534.125</v>
      </c>
      <c r="J50" s="332">
        <v>464.625</v>
      </c>
      <c r="K50" s="332">
        <v>518.375</v>
      </c>
      <c r="L50" s="332">
        <v>1601.625</v>
      </c>
      <c r="M50" s="332">
        <v>3678.375</v>
      </c>
      <c r="N50" s="332">
        <v>1625</v>
      </c>
      <c r="O50" s="332">
        <v>1231.25</v>
      </c>
      <c r="P50" s="331">
        <v>854.375</v>
      </c>
      <c r="Q50" s="332">
        <v>13.375</v>
      </c>
      <c r="R50" s="332">
        <v>74.25</v>
      </c>
      <c r="S50" s="331">
        <v>556</v>
      </c>
      <c r="T50" s="331">
        <v>335.25</v>
      </c>
      <c r="U50" s="331">
        <v>545.5</v>
      </c>
      <c r="V50" s="331">
        <v>2150.25</v>
      </c>
      <c r="W50" s="332">
        <v>37.875</v>
      </c>
      <c r="X50" s="332">
        <v>368.625</v>
      </c>
      <c r="Y50" s="332">
        <v>95.125</v>
      </c>
      <c r="Z50" s="332">
        <v>609.5</v>
      </c>
      <c r="AA50" s="332">
        <v>0</v>
      </c>
      <c r="AB50" s="332">
        <v>104.25</v>
      </c>
      <c r="AC50" s="332">
        <v>13.125</v>
      </c>
      <c r="AD50" s="332">
        <v>800.875</v>
      </c>
      <c r="AE50" s="332">
        <v>120.875</v>
      </c>
      <c r="AF50" s="331">
        <v>3544</v>
      </c>
      <c r="AG50" s="332">
        <v>1923.5</v>
      </c>
      <c r="AH50" s="332">
        <v>36.75</v>
      </c>
      <c r="AI50" s="332">
        <v>525.375</v>
      </c>
      <c r="AJ50" s="332">
        <v>207.125</v>
      </c>
      <c r="AK50" s="332">
        <v>174.375</v>
      </c>
      <c r="AL50" s="332">
        <v>25.75</v>
      </c>
      <c r="AM50" s="332">
        <v>651.125</v>
      </c>
      <c r="AN50" s="331">
        <v>163.375</v>
      </c>
      <c r="AO50" s="331">
        <v>149.75</v>
      </c>
      <c r="AP50" s="332">
        <v>86.125</v>
      </c>
      <c r="AQ50" s="332">
        <v>1.75</v>
      </c>
      <c r="AR50" s="332">
        <v>16.625</v>
      </c>
      <c r="AS50" s="332">
        <v>45.25</v>
      </c>
      <c r="AT50" s="331">
        <v>38.75</v>
      </c>
      <c r="AU50" s="331">
        <v>11</v>
      </c>
      <c r="AV50" s="331">
        <v>10.625</v>
      </c>
      <c r="AW50" s="332">
        <v>5.375</v>
      </c>
      <c r="AX50" s="332">
        <v>5.25</v>
      </c>
      <c r="AY50" s="331">
        <v>37.125</v>
      </c>
      <c r="AZ50" s="331">
        <v>51.625</v>
      </c>
      <c r="BA50" s="331">
        <v>36.5</v>
      </c>
      <c r="BB50" s="331">
        <v>0</v>
      </c>
      <c r="BC50" s="331">
        <v>2</v>
      </c>
      <c r="BD50" s="331">
        <v>439.375</v>
      </c>
      <c r="BE50" s="331">
        <v>30.5</v>
      </c>
      <c r="BF50" s="331">
        <v>23.125</v>
      </c>
      <c r="BG50" s="331">
        <v>374.75</v>
      </c>
      <c r="BH50" s="331">
        <v>299.5</v>
      </c>
      <c r="BI50" s="333">
        <v>2417.875</v>
      </c>
      <c r="BJ50" s="334">
        <v>1281.5</v>
      </c>
      <c r="BK50" s="334">
        <v>56.875</v>
      </c>
      <c r="BL50" s="334">
        <v>930.5</v>
      </c>
      <c r="BM50" s="334">
        <v>0.875</v>
      </c>
      <c r="BN50" s="334">
        <v>6.875</v>
      </c>
      <c r="BO50" s="334">
        <v>0</v>
      </c>
      <c r="BP50" s="334">
        <v>141.25</v>
      </c>
      <c r="BQ50" s="335">
        <v>741.25</v>
      </c>
      <c r="BR50" s="335">
        <v>286.25</v>
      </c>
      <c r="BS50" s="335">
        <v>209.5</v>
      </c>
      <c r="BT50" s="335">
        <v>0</v>
      </c>
      <c r="BU50" s="335">
        <v>0</v>
      </c>
      <c r="BV50" s="335">
        <v>245.5</v>
      </c>
      <c r="BW50" s="336">
        <v>0</v>
      </c>
      <c r="BX50" s="336">
        <v>0</v>
      </c>
      <c r="BY50" s="336">
        <v>0</v>
      </c>
      <c r="BZ50" s="336">
        <v>0</v>
      </c>
      <c r="CA50" s="336">
        <v>7</v>
      </c>
      <c r="CB50" s="336">
        <v>129.375</v>
      </c>
      <c r="CC50" s="337">
        <v>82.625</v>
      </c>
      <c r="CD50" s="338">
        <v>87030.182808756799</v>
      </c>
    </row>
    <row r="51" spans="1:82" x14ac:dyDescent="0.25">
      <c r="A51" s="179" t="s">
        <v>450</v>
      </c>
      <c r="B51" s="179" t="s">
        <v>451</v>
      </c>
      <c r="C51" s="179" t="s">
        <v>375</v>
      </c>
      <c r="D51" s="179" t="s">
        <v>125</v>
      </c>
      <c r="E51" s="331">
        <v>5997.125</v>
      </c>
      <c r="F51" s="332">
        <v>5995</v>
      </c>
      <c r="G51" s="332">
        <v>2.125</v>
      </c>
      <c r="H51" s="332">
        <v>0</v>
      </c>
      <c r="I51" s="332">
        <v>238</v>
      </c>
      <c r="J51" s="332">
        <v>259</v>
      </c>
      <c r="K51" s="332">
        <v>273.25</v>
      </c>
      <c r="L51" s="332">
        <v>625.25</v>
      </c>
      <c r="M51" s="332">
        <v>1440.75</v>
      </c>
      <c r="N51" s="332">
        <v>2107.875</v>
      </c>
      <c r="O51" s="332">
        <v>1053</v>
      </c>
      <c r="P51" s="331">
        <v>301.625</v>
      </c>
      <c r="Q51" s="332">
        <v>4.25</v>
      </c>
      <c r="R51" s="332">
        <v>7.25</v>
      </c>
      <c r="S51" s="331">
        <v>602.625</v>
      </c>
      <c r="T51" s="331">
        <v>126.25</v>
      </c>
      <c r="U51" s="331">
        <v>40.875</v>
      </c>
      <c r="V51" s="331">
        <v>2755.625</v>
      </c>
      <c r="W51" s="332">
        <v>309.5</v>
      </c>
      <c r="X51" s="332">
        <v>523.75</v>
      </c>
      <c r="Y51" s="332">
        <v>580.5</v>
      </c>
      <c r="Z51" s="332">
        <v>799</v>
      </c>
      <c r="AA51" s="332">
        <v>39.625</v>
      </c>
      <c r="AB51" s="332">
        <v>162.375</v>
      </c>
      <c r="AC51" s="332">
        <v>0</v>
      </c>
      <c r="AD51" s="332">
        <v>119.75</v>
      </c>
      <c r="AE51" s="332">
        <v>221.125</v>
      </c>
      <c r="AF51" s="331">
        <v>752.75</v>
      </c>
      <c r="AG51" s="332">
        <v>299.625</v>
      </c>
      <c r="AH51" s="332">
        <v>2.75</v>
      </c>
      <c r="AI51" s="332">
        <v>301</v>
      </c>
      <c r="AJ51" s="332">
        <v>60.75</v>
      </c>
      <c r="AK51" s="332">
        <v>0</v>
      </c>
      <c r="AL51" s="332">
        <v>0</v>
      </c>
      <c r="AM51" s="332">
        <v>88.625</v>
      </c>
      <c r="AN51" s="331">
        <v>10.625</v>
      </c>
      <c r="AO51" s="331">
        <v>54</v>
      </c>
      <c r="AP51" s="332">
        <v>25.5</v>
      </c>
      <c r="AQ51" s="332">
        <v>0</v>
      </c>
      <c r="AR51" s="332">
        <v>6</v>
      </c>
      <c r="AS51" s="332">
        <v>22.5</v>
      </c>
      <c r="AT51" s="331">
        <v>37.75</v>
      </c>
      <c r="AU51" s="331">
        <v>2</v>
      </c>
      <c r="AV51" s="331">
        <v>63.625</v>
      </c>
      <c r="AW51" s="332">
        <v>4</v>
      </c>
      <c r="AX51" s="332">
        <v>59.625</v>
      </c>
      <c r="AY51" s="331">
        <v>4.625</v>
      </c>
      <c r="AZ51" s="331">
        <v>9</v>
      </c>
      <c r="BA51" s="331">
        <v>17.875</v>
      </c>
      <c r="BB51" s="331">
        <v>0</v>
      </c>
      <c r="BC51" s="331">
        <v>1</v>
      </c>
      <c r="BD51" s="331">
        <v>738.5</v>
      </c>
      <c r="BE51" s="331">
        <v>0</v>
      </c>
      <c r="BF51" s="331">
        <v>21.25</v>
      </c>
      <c r="BG51" s="331">
        <v>371.125</v>
      </c>
      <c r="BH51" s="331">
        <v>86</v>
      </c>
      <c r="BI51" s="333">
        <v>340.75</v>
      </c>
      <c r="BJ51" s="334">
        <v>107.125</v>
      </c>
      <c r="BK51" s="334">
        <v>22</v>
      </c>
      <c r="BL51" s="334">
        <v>189.375</v>
      </c>
      <c r="BM51" s="334">
        <v>0</v>
      </c>
      <c r="BN51" s="334">
        <v>0</v>
      </c>
      <c r="BO51" s="334">
        <v>7</v>
      </c>
      <c r="BP51" s="334">
        <v>15.25</v>
      </c>
      <c r="BQ51" s="335">
        <v>115.25</v>
      </c>
      <c r="BR51" s="335">
        <v>10</v>
      </c>
      <c r="BS51" s="335">
        <v>69.875</v>
      </c>
      <c r="BT51" s="335">
        <v>0</v>
      </c>
      <c r="BU51" s="335">
        <v>0</v>
      </c>
      <c r="BV51" s="335">
        <v>35.375</v>
      </c>
      <c r="BW51" s="336">
        <v>0</v>
      </c>
      <c r="BX51" s="336">
        <v>0</v>
      </c>
      <c r="BY51" s="336">
        <v>0</v>
      </c>
      <c r="BZ51" s="336">
        <v>0</v>
      </c>
      <c r="CA51" s="336">
        <v>0</v>
      </c>
      <c r="CB51" s="336">
        <v>14.125</v>
      </c>
      <c r="CC51" s="337">
        <v>0</v>
      </c>
      <c r="CD51" s="338">
        <v>18232.5</v>
      </c>
    </row>
    <row r="52" spans="1:82" x14ac:dyDescent="0.25">
      <c r="A52" s="179" t="s">
        <v>452</v>
      </c>
      <c r="B52" s="179" t="s">
        <v>453</v>
      </c>
      <c r="C52" s="179" t="s">
        <v>126</v>
      </c>
      <c r="D52" s="179" t="s">
        <v>126</v>
      </c>
      <c r="E52" s="331">
        <v>29007.25</v>
      </c>
      <c r="F52" s="332">
        <v>28699.25</v>
      </c>
      <c r="G52" s="332">
        <v>184.5</v>
      </c>
      <c r="H52" s="332">
        <v>123.5</v>
      </c>
      <c r="I52" s="332">
        <v>1335.75</v>
      </c>
      <c r="J52" s="332">
        <v>1749.375</v>
      </c>
      <c r="K52" s="332">
        <v>1611.75</v>
      </c>
      <c r="L52" s="332">
        <v>3678.375</v>
      </c>
      <c r="M52" s="332">
        <v>8156.75</v>
      </c>
      <c r="N52" s="332">
        <v>5999.875</v>
      </c>
      <c r="O52" s="332">
        <v>6475.375</v>
      </c>
      <c r="P52" s="331">
        <v>5755.125</v>
      </c>
      <c r="Q52" s="332">
        <v>41.625</v>
      </c>
      <c r="R52" s="332">
        <v>248.75</v>
      </c>
      <c r="S52" s="331">
        <v>1782.75</v>
      </c>
      <c r="T52" s="331">
        <v>1313</v>
      </c>
      <c r="U52" s="331">
        <v>721.875</v>
      </c>
      <c r="V52" s="331">
        <v>5751.375</v>
      </c>
      <c r="W52" s="332">
        <v>2564.125</v>
      </c>
      <c r="X52" s="332">
        <v>1015.625</v>
      </c>
      <c r="Y52" s="332">
        <v>395</v>
      </c>
      <c r="Z52" s="332">
        <v>675.25</v>
      </c>
      <c r="AA52" s="332">
        <v>18.125</v>
      </c>
      <c r="AB52" s="332">
        <v>127.5</v>
      </c>
      <c r="AC52" s="332">
        <v>5</v>
      </c>
      <c r="AD52" s="332">
        <v>565.625</v>
      </c>
      <c r="AE52" s="332">
        <v>385.125</v>
      </c>
      <c r="AF52" s="331">
        <v>7807.125</v>
      </c>
      <c r="AG52" s="332">
        <v>2114.125</v>
      </c>
      <c r="AH52" s="332">
        <v>178.625</v>
      </c>
      <c r="AI52" s="332">
        <v>2166.125</v>
      </c>
      <c r="AJ52" s="332">
        <v>420.5</v>
      </c>
      <c r="AK52" s="332">
        <v>309.25</v>
      </c>
      <c r="AL52" s="332">
        <v>262.625</v>
      </c>
      <c r="AM52" s="332">
        <v>2355.875</v>
      </c>
      <c r="AN52" s="331">
        <v>338</v>
      </c>
      <c r="AO52" s="331">
        <v>434.5</v>
      </c>
      <c r="AP52" s="332">
        <v>256</v>
      </c>
      <c r="AQ52" s="332">
        <v>4.875</v>
      </c>
      <c r="AR52" s="332">
        <v>152</v>
      </c>
      <c r="AS52" s="332">
        <v>21.625</v>
      </c>
      <c r="AT52" s="331">
        <v>198.125</v>
      </c>
      <c r="AU52" s="331">
        <v>189.375</v>
      </c>
      <c r="AV52" s="331">
        <v>42.875</v>
      </c>
      <c r="AW52" s="332">
        <v>6.25</v>
      </c>
      <c r="AX52" s="332">
        <v>36.625</v>
      </c>
      <c r="AY52" s="331">
        <v>26.125</v>
      </c>
      <c r="AZ52" s="331">
        <v>204.625</v>
      </c>
      <c r="BA52" s="331">
        <v>159.75</v>
      </c>
      <c r="BB52" s="331">
        <v>3.125</v>
      </c>
      <c r="BC52" s="331">
        <v>0</v>
      </c>
      <c r="BD52" s="331">
        <v>2402.375</v>
      </c>
      <c r="BE52" s="331">
        <v>39</v>
      </c>
      <c r="BF52" s="331">
        <v>77</v>
      </c>
      <c r="BG52" s="331">
        <v>1379.875</v>
      </c>
      <c r="BH52" s="331">
        <v>381.25</v>
      </c>
      <c r="BI52" s="333">
        <v>6655.25</v>
      </c>
      <c r="BJ52" s="334">
        <v>2570.25</v>
      </c>
      <c r="BK52" s="334">
        <v>796.75</v>
      </c>
      <c r="BL52" s="334">
        <v>2438.25</v>
      </c>
      <c r="BM52" s="334">
        <v>89.25</v>
      </c>
      <c r="BN52" s="334">
        <v>144.75</v>
      </c>
      <c r="BO52" s="334">
        <v>0</v>
      </c>
      <c r="BP52" s="334">
        <v>616</v>
      </c>
      <c r="BQ52" s="335">
        <v>2821.625</v>
      </c>
      <c r="BR52" s="335">
        <v>157.375</v>
      </c>
      <c r="BS52" s="335">
        <v>345.375</v>
      </c>
      <c r="BT52" s="335">
        <v>250.875</v>
      </c>
      <c r="BU52" s="335">
        <v>0</v>
      </c>
      <c r="BV52" s="335">
        <v>2068</v>
      </c>
      <c r="BW52" s="336">
        <v>106.25</v>
      </c>
      <c r="BX52" s="336">
        <v>0</v>
      </c>
      <c r="BY52" s="336">
        <v>63.375</v>
      </c>
      <c r="BZ52" s="336">
        <v>180</v>
      </c>
      <c r="CA52" s="336">
        <v>99</v>
      </c>
      <c r="CB52" s="336">
        <v>492.875</v>
      </c>
      <c r="CC52" s="337">
        <v>749</v>
      </c>
      <c r="CD52" s="338">
        <v>243542.12812405801</v>
      </c>
    </row>
    <row r="53" spans="1:82" x14ac:dyDescent="0.25">
      <c r="A53" s="179" t="s">
        <v>454</v>
      </c>
      <c r="B53" s="179" t="s">
        <v>455</v>
      </c>
      <c r="C53" s="179" t="s">
        <v>382</v>
      </c>
      <c r="D53" s="179" t="s">
        <v>123</v>
      </c>
      <c r="E53" s="331">
        <v>12296.125</v>
      </c>
      <c r="F53" s="332">
        <v>12296.125</v>
      </c>
      <c r="G53" s="332">
        <v>0</v>
      </c>
      <c r="H53" s="332">
        <v>0</v>
      </c>
      <c r="I53" s="332">
        <v>617.75</v>
      </c>
      <c r="J53" s="332">
        <v>641</v>
      </c>
      <c r="K53" s="332">
        <v>674.375</v>
      </c>
      <c r="L53" s="332">
        <v>1538.625</v>
      </c>
      <c r="M53" s="332">
        <v>2791.625</v>
      </c>
      <c r="N53" s="332">
        <v>2086.75</v>
      </c>
      <c r="O53" s="332">
        <v>3946</v>
      </c>
      <c r="P53" s="331">
        <v>1080.625</v>
      </c>
      <c r="Q53" s="332">
        <v>28.25</v>
      </c>
      <c r="R53" s="332">
        <v>44.75</v>
      </c>
      <c r="S53" s="331">
        <v>343.875</v>
      </c>
      <c r="T53" s="331">
        <v>726.375</v>
      </c>
      <c r="U53" s="331">
        <v>352.75</v>
      </c>
      <c r="V53" s="331">
        <v>2783.625</v>
      </c>
      <c r="W53" s="332">
        <v>331.25</v>
      </c>
      <c r="X53" s="332">
        <v>1212.75</v>
      </c>
      <c r="Y53" s="332">
        <v>139</v>
      </c>
      <c r="Z53" s="332">
        <v>502.375</v>
      </c>
      <c r="AA53" s="332">
        <v>10.375</v>
      </c>
      <c r="AB53" s="332">
        <v>55.125</v>
      </c>
      <c r="AC53" s="332">
        <v>77.375</v>
      </c>
      <c r="AD53" s="332">
        <v>293.75</v>
      </c>
      <c r="AE53" s="332">
        <v>161.625</v>
      </c>
      <c r="AF53" s="331">
        <v>4220.875</v>
      </c>
      <c r="AG53" s="332">
        <v>1865.375</v>
      </c>
      <c r="AH53" s="332">
        <v>1.375</v>
      </c>
      <c r="AI53" s="332">
        <v>1277.375</v>
      </c>
      <c r="AJ53" s="332">
        <v>186.25</v>
      </c>
      <c r="AK53" s="332">
        <v>163.625</v>
      </c>
      <c r="AL53" s="332">
        <v>44.25</v>
      </c>
      <c r="AM53" s="332">
        <v>682.625</v>
      </c>
      <c r="AN53" s="331">
        <v>51.625</v>
      </c>
      <c r="AO53" s="331">
        <v>144.5</v>
      </c>
      <c r="AP53" s="332">
        <v>59.625</v>
      </c>
      <c r="AQ53" s="332">
        <v>0</v>
      </c>
      <c r="AR53" s="332">
        <v>59.875</v>
      </c>
      <c r="AS53" s="332">
        <v>25</v>
      </c>
      <c r="AT53" s="331">
        <v>277.375</v>
      </c>
      <c r="AU53" s="331">
        <v>65.625</v>
      </c>
      <c r="AV53" s="331">
        <v>43.375</v>
      </c>
      <c r="AW53" s="332">
        <v>42.875</v>
      </c>
      <c r="AX53" s="332">
        <v>0.5</v>
      </c>
      <c r="AY53" s="331">
        <v>197.875</v>
      </c>
      <c r="AZ53" s="331">
        <v>15.25</v>
      </c>
      <c r="BA53" s="331">
        <v>98.625</v>
      </c>
      <c r="BB53" s="331">
        <v>1</v>
      </c>
      <c r="BC53" s="331">
        <v>1</v>
      </c>
      <c r="BD53" s="331">
        <v>1275.5</v>
      </c>
      <c r="BE53" s="331">
        <v>33.125</v>
      </c>
      <c r="BF53" s="331">
        <v>79.375</v>
      </c>
      <c r="BG53" s="331">
        <v>295</v>
      </c>
      <c r="BH53" s="331">
        <v>208.75</v>
      </c>
      <c r="BI53" s="333">
        <v>4116.25</v>
      </c>
      <c r="BJ53" s="334">
        <v>1547.75</v>
      </c>
      <c r="BK53" s="334">
        <v>1052</v>
      </c>
      <c r="BL53" s="334">
        <v>1244.625</v>
      </c>
      <c r="BM53" s="334">
        <v>0</v>
      </c>
      <c r="BN53" s="334">
        <v>57.125</v>
      </c>
      <c r="BO53" s="334">
        <v>25</v>
      </c>
      <c r="BP53" s="334">
        <v>189.75</v>
      </c>
      <c r="BQ53" s="335">
        <v>408.75</v>
      </c>
      <c r="BR53" s="335">
        <v>34.625</v>
      </c>
      <c r="BS53" s="335">
        <v>229</v>
      </c>
      <c r="BT53" s="335">
        <v>0</v>
      </c>
      <c r="BU53" s="335">
        <v>0</v>
      </c>
      <c r="BV53" s="335">
        <v>145.125</v>
      </c>
      <c r="BW53" s="336">
        <v>0</v>
      </c>
      <c r="BX53" s="336">
        <v>0</v>
      </c>
      <c r="BY53" s="336">
        <v>0</v>
      </c>
      <c r="BZ53" s="336">
        <v>0</v>
      </c>
      <c r="CA53" s="336">
        <v>0</v>
      </c>
      <c r="CB53" s="336">
        <v>110.25</v>
      </c>
      <c r="CC53" s="337">
        <v>2178.625</v>
      </c>
      <c r="CD53" s="338">
        <v>127996.283936739</v>
      </c>
    </row>
    <row r="54" spans="1:82" x14ac:dyDescent="0.25">
      <c r="A54" s="179" t="s">
        <v>456</v>
      </c>
      <c r="B54" s="179" t="s">
        <v>457</v>
      </c>
      <c r="C54" s="179" t="s">
        <v>368</v>
      </c>
      <c r="D54" s="179" t="s">
        <v>120</v>
      </c>
      <c r="E54" s="331">
        <v>15574.375</v>
      </c>
      <c r="F54" s="332">
        <v>15562.25</v>
      </c>
      <c r="G54" s="332">
        <v>12.125</v>
      </c>
      <c r="H54" s="332">
        <v>0</v>
      </c>
      <c r="I54" s="332">
        <v>637.375</v>
      </c>
      <c r="J54" s="332">
        <v>803</v>
      </c>
      <c r="K54" s="332">
        <v>866.25</v>
      </c>
      <c r="L54" s="332">
        <v>1955</v>
      </c>
      <c r="M54" s="332">
        <v>4671.5</v>
      </c>
      <c r="N54" s="332">
        <v>3378</v>
      </c>
      <c r="O54" s="332">
        <v>3263.25</v>
      </c>
      <c r="P54" s="331">
        <v>1745.125</v>
      </c>
      <c r="Q54" s="332">
        <v>6.5</v>
      </c>
      <c r="R54" s="332">
        <v>39.375</v>
      </c>
      <c r="S54" s="331">
        <v>1282.625</v>
      </c>
      <c r="T54" s="331">
        <v>505.625</v>
      </c>
      <c r="U54" s="331">
        <v>612.5</v>
      </c>
      <c r="V54" s="331">
        <v>2879.625</v>
      </c>
      <c r="W54" s="332">
        <v>335.625</v>
      </c>
      <c r="X54" s="332">
        <v>630.25</v>
      </c>
      <c r="Y54" s="332">
        <v>371.25</v>
      </c>
      <c r="Z54" s="332">
        <v>442.625</v>
      </c>
      <c r="AA54" s="332">
        <v>33.125</v>
      </c>
      <c r="AB54" s="332">
        <v>239.625</v>
      </c>
      <c r="AC54" s="332">
        <v>64.625</v>
      </c>
      <c r="AD54" s="332">
        <v>527.625</v>
      </c>
      <c r="AE54" s="332">
        <v>234.875</v>
      </c>
      <c r="AF54" s="331">
        <v>5542.75</v>
      </c>
      <c r="AG54" s="332">
        <v>1610.25</v>
      </c>
      <c r="AH54" s="332">
        <v>34.5</v>
      </c>
      <c r="AI54" s="332">
        <v>1441.625</v>
      </c>
      <c r="AJ54" s="332">
        <v>507.125</v>
      </c>
      <c r="AK54" s="332">
        <v>160.125</v>
      </c>
      <c r="AL54" s="332">
        <v>26.75</v>
      </c>
      <c r="AM54" s="332">
        <v>1762.375</v>
      </c>
      <c r="AN54" s="331">
        <v>19.375</v>
      </c>
      <c r="AO54" s="331">
        <v>359.625</v>
      </c>
      <c r="AP54" s="332">
        <v>245.375</v>
      </c>
      <c r="AQ54" s="332">
        <v>0.75</v>
      </c>
      <c r="AR54" s="332">
        <v>85.875</v>
      </c>
      <c r="AS54" s="332">
        <v>27.625</v>
      </c>
      <c r="AT54" s="331">
        <v>75.25</v>
      </c>
      <c r="AU54" s="331">
        <v>17.125</v>
      </c>
      <c r="AV54" s="331">
        <v>79.5</v>
      </c>
      <c r="AW54" s="332">
        <v>16.625</v>
      </c>
      <c r="AX54" s="332">
        <v>62.875</v>
      </c>
      <c r="AY54" s="331">
        <v>137.375</v>
      </c>
      <c r="AZ54" s="331">
        <v>561.875</v>
      </c>
      <c r="BA54" s="331">
        <v>74.625</v>
      </c>
      <c r="BB54" s="331">
        <v>3.625</v>
      </c>
      <c r="BC54" s="331">
        <v>0</v>
      </c>
      <c r="BD54" s="331">
        <v>1230.5</v>
      </c>
      <c r="BE54" s="331">
        <v>7.625</v>
      </c>
      <c r="BF54" s="331">
        <v>46.75</v>
      </c>
      <c r="BG54" s="331">
        <v>306.5</v>
      </c>
      <c r="BH54" s="331">
        <v>86.375</v>
      </c>
      <c r="BI54" s="333">
        <v>6412.5</v>
      </c>
      <c r="BJ54" s="334">
        <v>3446.5</v>
      </c>
      <c r="BK54" s="334">
        <v>181.625</v>
      </c>
      <c r="BL54" s="334">
        <v>2104.75</v>
      </c>
      <c r="BM54" s="334">
        <v>0</v>
      </c>
      <c r="BN54" s="334">
        <v>24.25</v>
      </c>
      <c r="BO54" s="334">
        <v>89.125</v>
      </c>
      <c r="BP54" s="334">
        <v>566.25</v>
      </c>
      <c r="BQ54" s="335">
        <v>1453.5</v>
      </c>
      <c r="BR54" s="335">
        <v>183</v>
      </c>
      <c r="BS54" s="335">
        <v>434.5</v>
      </c>
      <c r="BT54" s="335">
        <v>583.625</v>
      </c>
      <c r="BU54" s="335">
        <v>9.5</v>
      </c>
      <c r="BV54" s="335">
        <v>242.875</v>
      </c>
      <c r="BW54" s="336">
        <v>0</v>
      </c>
      <c r="BX54" s="336">
        <v>0</v>
      </c>
      <c r="BY54" s="336">
        <v>0</v>
      </c>
      <c r="BZ54" s="336">
        <v>0</v>
      </c>
      <c r="CA54" s="336">
        <v>0</v>
      </c>
      <c r="CB54" s="336">
        <v>113.5</v>
      </c>
      <c r="CC54" s="337">
        <v>202.625</v>
      </c>
      <c r="CD54" s="338">
        <v>185084.70780146099</v>
      </c>
    </row>
    <row r="55" spans="1:82" x14ac:dyDescent="0.25">
      <c r="A55" s="179" t="s">
        <v>161</v>
      </c>
      <c r="B55" s="179" t="s">
        <v>458</v>
      </c>
      <c r="C55" s="179" t="s">
        <v>368</v>
      </c>
      <c r="D55" s="179" t="s">
        <v>120</v>
      </c>
      <c r="E55" s="331">
        <v>4384.25</v>
      </c>
      <c r="F55" s="332">
        <v>4206</v>
      </c>
      <c r="G55" s="332">
        <v>0</v>
      </c>
      <c r="H55" s="332">
        <v>178.25</v>
      </c>
      <c r="I55" s="332">
        <v>205.875</v>
      </c>
      <c r="J55" s="332">
        <v>209.25</v>
      </c>
      <c r="K55" s="332">
        <v>224.625</v>
      </c>
      <c r="L55" s="332">
        <v>792.5</v>
      </c>
      <c r="M55" s="332">
        <v>991.5</v>
      </c>
      <c r="N55" s="332">
        <v>895.125</v>
      </c>
      <c r="O55" s="332">
        <v>1065.375</v>
      </c>
      <c r="P55" s="331">
        <v>240.875</v>
      </c>
      <c r="Q55" s="332">
        <v>1.875</v>
      </c>
      <c r="R55" s="332">
        <v>10.75</v>
      </c>
      <c r="S55" s="331">
        <v>112.375</v>
      </c>
      <c r="T55" s="331">
        <v>127.375</v>
      </c>
      <c r="U55" s="331">
        <v>91.75</v>
      </c>
      <c r="V55" s="331">
        <v>790</v>
      </c>
      <c r="W55" s="332">
        <v>256.5</v>
      </c>
      <c r="X55" s="332">
        <v>98</v>
      </c>
      <c r="Y55" s="332">
        <v>0</v>
      </c>
      <c r="Z55" s="332">
        <v>224.875</v>
      </c>
      <c r="AA55" s="332">
        <v>0</v>
      </c>
      <c r="AB55" s="332">
        <v>27.875</v>
      </c>
      <c r="AC55" s="332">
        <v>0</v>
      </c>
      <c r="AD55" s="332">
        <v>75.375</v>
      </c>
      <c r="AE55" s="332">
        <v>107.375</v>
      </c>
      <c r="AF55" s="331">
        <v>1869.25</v>
      </c>
      <c r="AG55" s="332">
        <v>814.25</v>
      </c>
      <c r="AH55" s="332">
        <v>13.625</v>
      </c>
      <c r="AI55" s="332">
        <v>535.375</v>
      </c>
      <c r="AJ55" s="332">
        <v>46.25</v>
      </c>
      <c r="AK55" s="332">
        <v>222.75</v>
      </c>
      <c r="AL55" s="332">
        <v>0</v>
      </c>
      <c r="AM55" s="332">
        <v>237</v>
      </c>
      <c r="AN55" s="331">
        <v>45.375</v>
      </c>
      <c r="AO55" s="331">
        <v>29.25</v>
      </c>
      <c r="AP55" s="332">
        <v>20.375</v>
      </c>
      <c r="AQ55" s="332">
        <v>0</v>
      </c>
      <c r="AR55" s="332">
        <v>2.875</v>
      </c>
      <c r="AS55" s="332">
        <v>6</v>
      </c>
      <c r="AT55" s="331">
        <v>31.375</v>
      </c>
      <c r="AU55" s="331">
        <v>0</v>
      </c>
      <c r="AV55" s="331">
        <v>15.625</v>
      </c>
      <c r="AW55" s="332">
        <v>2</v>
      </c>
      <c r="AX55" s="332">
        <v>13.625</v>
      </c>
      <c r="AY55" s="331">
        <v>5</v>
      </c>
      <c r="AZ55" s="331">
        <v>12.875</v>
      </c>
      <c r="BA55" s="331">
        <v>26.625</v>
      </c>
      <c r="BB55" s="331">
        <v>1.75</v>
      </c>
      <c r="BC55" s="331">
        <v>0</v>
      </c>
      <c r="BD55" s="331">
        <v>711.125</v>
      </c>
      <c r="BE55" s="331">
        <v>0</v>
      </c>
      <c r="BF55" s="331">
        <v>0</v>
      </c>
      <c r="BG55" s="331">
        <v>183.375</v>
      </c>
      <c r="BH55" s="331">
        <v>90.25</v>
      </c>
      <c r="BI55" s="333">
        <v>408.5</v>
      </c>
      <c r="BJ55" s="334">
        <v>122.75</v>
      </c>
      <c r="BK55" s="334">
        <v>107.375</v>
      </c>
      <c r="BL55" s="334">
        <v>129</v>
      </c>
      <c r="BM55" s="334">
        <v>0</v>
      </c>
      <c r="BN55" s="334">
        <v>0</v>
      </c>
      <c r="BO55" s="334">
        <v>0</v>
      </c>
      <c r="BP55" s="334">
        <v>49.375</v>
      </c>
      <c r="BQ55" s="335">
        <v>451.5</v>
      </c>
      <c r="BR55" s="335">
        <v>19.875</v>
      </c>
      <c r="BS55" s="335">
        <v>78.875</v>
      </c>
      <c r="BT55" s="335">
        <v>104.25</v>
      </c>
      <c r="BU55" s="335">
        <v>190.5</v>
      </c>
      <c r="BV55" s="335">
        <v>58</v>
      </c>
      <c r="BW55" s="336">
        <v>0</v>
      </c>
      <c r="BX55" s="336">
        <v>0</v>
      </c>
      <c r="BY55" s="336">
        <v>0</v>
      </c>
      <c r="BZ55" s="336">
        <v>0</v>
      </c>
      <c r="CA55" s="336">
        <v>0</v>
      </c>
      <c r="CB55" s="336">
        <v>35.125</v>
      </c>
      <c r="CC55" s="337">
        <v>148.5</v>
      </c>
      <c r="CD55" s="338">
        <v>40933.359615325899</v>
      </c>
    </row>
    <row r="56" spans="1:82" x14ac:dyDescent="0.25">
      <c r="A56" s="179" t="s">
        <v>152</v>
      </c>
      <c r="B56" s="179" t="s">
        <v>459</v>
      </c>
      <c r="C56" s="179" t="s">
        <v>126</v>
      </c>
      <c r="D56" s="179" t="s">
        <v>126</v>
      </c>
      <c r="E56" s="331">
        <v>8464</v>
      </c>
      <c r="F56" s="332">
        <v>8350.5</v>
      </c>
      <c r="G56" s="332">
        <v>67.125</v>
      </c>
      <c r="H56" s="332">
        <v>46.375</v>
      </c>
      <c r="I56" s="332">
        <v>487.875</v>
      </c>
      <c r="J56" s="332">
        <v>542.75</v>
      </c>
      <c r="K56" s="332">
        <v>442.375</v>
      </c>
      <c r="L56" s="332">
        <v>1490.375</v>
      </c>
      <c r="M56" s="332">
        <v>2989.375</v>
      </c>
      <c r="N56" s="332">
        <v>1695.125</v>
      </c>
      <c r="O56" s="332">
        <v>816.125</v>
      </c>
      <c r="P56" s="331">
        <v>1268.5</v>
      </c>
      <c r="Q56" s="332">
        <v>13.25</v>
      </c>
      <c r="R56" s="332">
        <v>18.375</v>
      </c>
      <c r="S56" s="331">
        <v>221.75</v>
      </c>
      <c r="T56" s="331">
        <v>355.75</v>
      </c>
      <c r="U56" s="331">
        <v>70.25</v>
      </c>
      <c r="V56" s="331">
        <v>1473.125</v>
      </c>
      <c r="W56" s="332">
        <v>488.75</v>
      </c>
      <c r="X56" s="332">
        <v>159.875</v>
      </c>
      <c r="Y56" s="332">
        <v>305.75</v>
      </c>
      <c r="Z56" s="332">
        <v>104.5</v>
      </c>
      <c r="AA56" s="332">
        <v>19.5</v>
      </c>
      <c r="AB56" s="332">
        <v>39.625</v>
      </c>
      <c r="AC56" s="332">
        <v>41.625</v>
      </c>
      <c r="AD56" s="332">
        <v>180</v>
      </c>
      <c r="AE56" s="332">
        <v>133.5</v>
      </c>
      <c r="AF56" s="331">
        <v>3031.875</v>
      </c>
      <c r="AG56" s="332">
        <v>1124.625</v>
      </c>
      <c r="AH56" s="332">
        <v>83.625</v>
      </c>
      <c r="AI56" s="332">
        <v>961</v>
      </c>
      <c r="AJ56" s="332">
        <v>27.25</v>
      </c>
      <c r="AK56" s="332">
        <v>253</v>
      </c>
      <c r="AL56" s="332">
        <v>31.375</v>
      </c>
      <c r="AM56" s="332">
        <v>551</v>
      </c>
      <c r="AN56" s="331">
        <v>17.75</v>
      </c>
      <c r="AO56" s="331">
        <v>105.875</v>
      </c>
      <c r="AP56" s="332">
        <v>101.125</v>
      </c>
      <c r="AQ56" s="332">
        <v>0.75</v>
      </c>
      <c r="AR56" s="332">
        <v>4</v>
      </c>
      <c r="AS56" s="332">
        <v>0</v>
      </c>
      <c r="AT56" s="331">
        <v>118.75</v>
      </c>
      <c r="AU56" s="331">
        <v>13.375</v>
      </c>
      <c r="AV56" s="331">
        <v>66.625</v>
      </c>
      <c r="AW56" s="332">
        <v>37.25</v>
      </c>
      <c r="AX56" s="332">
        <v>29.375</v>
      </c>
      <c r="AY56" s="331">
        <v>47.5</v>
      </c>
      <c r="AZ56" s="331">
        <v>54.875</v>
      </c>
      <c r="BA56" s="331">
        <v>53.75</v>
      </c>
      <c r="BB56" s="331">
        <v>0</v>
      </c>
      <c r="BC56" s="331">
        <v>0</v>
      </c>
      <c r="BD56" s="331">
        <v>713.75</v>
      </c>
      <c r="BE56" s="331">
        <v>0</v>
      </c>
      <c r="BF56" s="331">
        <v>90</v>
      </c>
      <c r="BG56" s="331">
        <v>310.25</v>
      </c>
      <c r="BH56" s="331">
        <v>450.25</v>
      </c>
      <c r="BI56" s="333">
        <v>2455.5</v>
      </c>
      <c r="BJ56" s="334">
        <v>656.375</v>
      </c>
      <c r="BK56" s="334">
        <v>202.875</v>
      </c>
      <c r="BL56" s="334">
        <v>1294.75</v>
      </c>
      <c r="BM56" s="334">
        <v>62.25</v>
      </c>
      <c r="BN56" s="334">
        <v>39</v>
      </c>
      <c r="BO56" s="334">
        <v>0</v>
      </c>
      <c r="BP56" s="334">
        <v>200.25</v>
      </c>
      <c r="BQ56" s="335">
        <v>604.125</v>
      </c>
      <c r="BR56" s="335">
        <v>306.25</v>
      </c>
      <c r="BS56" s="335">
        <v>153.75</v>
      </c>
      <c r="BT56" s="335">
        <v>0</v>
      </c>
      <c r="BU56" s="335">
        <v>0</v>
      </c>
      <c r="BV56" s="335">
        <v>144.125</v>
      </c>
      <c r="BW56" s="336">
        <v>0</v>
      </c>
      <c r="BX56" s="336">
        <v>0</v>
      </c>
      <c r="BY56" s="336">
        <v>0</v>
      </c>
      <c r="BZ56" s="336">
        <v>0</v>
      </c>
      <c r="CA56" s="336">
        <v>0</v>
      </c>
      <c r="CB56" s="336">
        <v>84.125</v>
      </c>
      <c r="CC56" s="337">
        <v>28.375</v>
      </c>
      <c r="CD56" s="338">
        <v>86680.6547617912</v>
      </c>
    </row>
    <row r="57" spans="1:82" x14ac:dyDescent="0.25">
      <c r="A57" s="179" t="s">
        <v>460</v>
      </c>
      <c r="B57" s="179" t="s">
        <v>461</v>
      </c>
      <c r="C57" s="179" t="s">
        <v>462</v>
      </c>
      <c r="D57" s="179" t="s">
        <v>120</v>
      </c>
      <c r="E57" s="331">
        <v>23559.3618421053</v>
      </c>
      <c r="F57" s="332">
        <v>23472.6118421053</v>
      </c>
      <c r="G57" s="332">
        <v>86.75</v>
      </c>
      <c r="H57" s="332">
        <v>0</v>
      </c>
      <c r="I57" s="332">
        <v>812.75</v>
      </c>
      <c r="J57" s="332">
        <v>1046.625</v>
      </c>
      <c r="K57" s="332">
        <v>1297.75</v>
      </c>
      <c r="L57" s="332">
        <v>2442.125</v>
      </c>
      <c r="M57" s="332">
        <v>5215.9868421052597</v>
      </c>
      <c r="N57" s="332">
        <v>4685.125</v>
      </c>
      <c r="O57" s="332">
        <v>8059</v>
      </c>
      <c r="P57" s="331">
        <v>1687</v>
      </c>
      <c r="Q57" s="332">
        <v>22.625</v>
      </c>
      <c r="R57" s="332">
        <v>127.125</v>
      </c>
      <c r="S57" s="331">
        <v>2823</v>
      </c>
      <c r="T57" s="331">
        <v>887.125</v>
      </c>
      <c r="U57" s="331">
        <v>1016.125</v>
      </c>
      <c r="V57" s="331">
        <v>5420.625</v>
      </c>
      <c r="W57" s="332">
        <v>1612.375</v>
      </c>
      <c r="X57" s="332">
        <v>1017.125</v>
      </c>
      <c r="Y57" s="332">
        <v>515.125</v>
      </c>
      <c r="Z57" s="332">
        <v>467.875</v>
      </c>
      <c r="AA57" s="332">
        <v>12.625</v>
      </c>
      <c r="AB57" s="332">
        <v>4.125</v>
      </c>
      <c r="AC57" s="332">
        <v>772.75</v>
      </c>
      <c r="AD57" s="332">
        <v>592.25</v>
      </c>
      <c r="AE57" s="332">
        <v>426.375</v>
      </c>
      <c r="AF57" s="331">
        <v>6428.6118421052597</v>
      </c>
      <c r="AG57" s="332">
        <v>2221.75</v>
      </c>
      <c r="AH57" s="332">
        <v>71.75</v>
      </c>
      <c r="AI57" s="332">
        <v>1074.75</v>
      </c>
      <c r="AJ57" s="332">
        <v>302.125</v>
      </c>
      <c r="AK57" s="332">
        <v>201.625</v>
      </c>
      <c r="AL57" s="332">
        <v>197.125</v>
      </c>
      <c r="AM57" s="332">
        <v>2359.4868421052602</v>
      </c>
      <c r="AN57" s="331">
        <v>293.375</v>
      </c>
      <c r="AO57" s="331">
        <v>653.5</v>
      </c>
      <c r="AP57" s="332">
        <v>184.25</v>
      </c>
      <c r="AQ57" s="332">
        <v>2.75</v>
      </c>
      <c r="AR57" s="332">
        <v>423.25</v>
      </c>
      <c r="AS57" s="332">
        <v>43.25</v>
      </c>
      <c r="AT57" s="331">
        <v>132.625</v>
      </c>
      <c r="AU57" s="331">
        <v>86</v>
      </c>
      <c r="AV57" s="331">
        <v>79.375</v>
      </c>
      <c r="AW57" s="332">
        <v>70.5</v>
      </c>
      <c r="AX57" s="332">
        <v>8.875</v>
      </c>
      <c r="AY57" s="331">
        <v>70.375</v>
      </c>
      <c r="AZ57" s="331">
        <v>103.375</v>
      </c>
      <c r="BA57" s="331">
        <v>47.75</v>
      </c>
      <c r="BB57" s="331">
        <v>9</v>
      </c>
      <c r="BC57" s="331">
        <v>0</v>
      </c>
      <c r="BD57" s="331">
        <v>2325.375</v>
      </c>
      <c r="BE57" s="331">
        <v>422.5</v>
      </c>
      <c r="BF57" s="331">
        <v>19.25</v>
      </c>
      <c r="BG57" s="331">
        <v>780.625</v>
      </c>
      <c r="BH57" s="331">
        <v>273.75</v>
      </c>
      <c r="BI57" s="333">
        <v>2324.875</v>
      </c>
      <c r="BJ57" s="334">
        <v>489.125</v>
      </c>
      <c r="BK57" s="334">
        <v>56</v>
      </c>
      <c r="BL57" s="334">
        <v>1540.75</v>
      </c>
      <c r="BM57" s="334">
        <v>2.25</v>
      </c>
      <c r="BN57" s="334">
        <v>34.625</v>
      </c>
      <c r="BO57" s="334">
        <v>0</v>
      </c>
      <c r="BP57" s="334">
        <v>202.125</v>
      </c>
      <c r="BQ57" s="335">
        <v>1494</v>
      </c>
      <c r="BR57" s="335">
        <v>360.875</v>
      </c>
      <c r="BS57" s="335">
        <v>0</v>
      </c>
      <c r="BT57" s="335">
        <v>60.125</v>
      </c>
      <c r="BU57" s="335">
        <v>0</v>
      </c>
      <c r="BV57" s="335">
        <v>1073</v>
      </c>
      <c r="BW57" s="336">
        <v>0</v>
      </c>
      <c r="BX57" s="336">
        <v>29.125</v>
      </c>
      <c r="BY57" s="336">
        <v>0</v>
      </c>
      <c r="BZ57" s="336">
        <v>66.375</v>
      </c>
      <c r="CA57" s="336">
        <v>0</v>
      </c>
      <c r="CB57" s="336">
        <v>791.625</v>
      </c>
      <c r="CC57" s="337">
        <v>532.5</v>
      </c>
      <c r="CD57" s="338">
        <v>168516.08474025899</v>
      </c>
    </row>
    <row r="58" spans="1:82" x14ac:dyDescent="0.25">
      <c r="A58" s="179" t="s">
        <v>463</v>
      </c>
      <c r="B58" s="179" t="s">
        <v>464</v>
      </c>
      <c r="C58" s="179" t="s">
        <v>462</v>
      </c>
      <c r="D58" s="179" t="s">
        <v>120</v>
      </c>
      <c r="E58" s="331">
        <v>4686</v>
      </c>
      <c r="F58" s="332">
        <v>4525.75</v>
      </c>
      <c r="G58" s="332">
        <v>0</v>
      </c>
      <c r="H58" s="332">
        <v>160.25</v>
      </c>
      <c r="I58" s="332">
        <v>208.75</v>
      </c>
      <c r="J58" s="332">
        <v>220.75</v>
      </c>
      <c r="K58" s="332">
        <v>352.125</v>
      </c>
      <c r="L58" s="332">
        <v>992.5</v>
      </c>
      <c r="M58" s="332">
        <v>1452</v>
      </c>
      <c r="N58" s="332">
        <v>792.75</v>
      </c>
      <c r="O58" s="332">
        <v>667.125</v>
      </c>
      <c r="P58" s="331">
        <v>383.25</v>
      </c>
      <c r="Q58" s="332">
        <v>3.875</v>
      </c>
      <c r="R58" s="332">
        <v>10.375</v>
      </c>
      <c r="S58" s="331">
        <v>100.75</v>
      </c>
      <c r="T58" s="331">
        <v>119.375</v>
      </c>
      <c r="U58" s="331">
        <v>282.75</v>
      </c>
      <c r="V58" s="331">
        <v>773.5</v>
      </c>
      <c r="W58" s="332">
        <v>46.875</v>
      </c>
      <c r="X58" s="332">
        <v>207.375</v>
      </c>
      <c r="Y58" s="332">
        <v>88.625</v>
      </c>
      <c r="Z58" s="332">
        <v>135.75</v>
      </c>
      <c r="AA58" s="332">
        <v>0</v>
      </c>
      <c r="AB58" s="332">
        <v>31.875</v>
      </c>
      <c r="AC58" s="332">
        <v>14.5</v>
      </c>
      <c r="AD58" s="332">
        <v>210.75</v>
      </c>
      <c r="AE58" s="332">
        <v>37.75</v>
      </c>
      <c r="AF58" s="331">
        <v>2026.5</v>
      </c>
      <c r="AG58" s="332">
        <v>828.375</v>
      </c>
      <c r="AH58" s="332">
        <v>0</v>
      </c>
      <c r="AI58" s="332">
        <v>445</v>
      </c>
      <c r="AJ58" s="332">
        <v>96.375</v>
      </c>
      <c r="AK58" s="332">
        <v>81</v>
      </c>
      <c r="AL58" s="332">
        <v>25</v>
      </c>
      <c r="AM58" s="332">
        <v>550.75</v>
      </c>
      <c r="AN58" s="331">
        <v>30.125</v>
      </c>
      <c r="AO58" s="331">
        <v>89.125</v>
      </c>
      <c r="AP58" s="332">
        <v>36.375</v>
      </c>
      <c r="AQ58" s="332">
        <v>0</v>
      </c>
      <c r="AR58" s="332">
        <v>48.875</v>
      </c>
      <c r="AS58" s="332">
        <v>3.875</v>
      </c>
      <c r="AT58" s="331">
        <v>26.125</v>
      </c>
      <c r="AU58" s="331">
        <v>6.25</v>
      </c>
      <c r="AV58" s="331">
        <v>22.25</v>
      </c>
      <c r="AW58" s="332">
        <v>0.25</v>
      </c>
      <c r="AX58" s="332">
        <v>22</v>
      </c>
      <c r="AY58" s="331">
        <v>4</v>
      </c>
      <c r="AZ58" s="331">
        <v>19.125</v>
      </c>
      <c r="BA58" s="331">
        <v>30</v>
      </c>
      <c r="BB58" s="331">
        <v>2</v>
      </c>
      <c r="BC58" s="331">
        <v>0</v>
      </c>
      <c r="BD58" s="331">
        <v>400.5</v>
      </c>
      <c r="BE58" s="331">
        <v>0</v>
      </c>
      <c r="BF58" s="331">
        <v>81.875</v>
      </c>
      <c r="BG58" s="331">
        <v>182.5</v>
      </c>
      <c r="BH58" s="331">
        <v>106</v>
      </c>
      <c r="BI58" s="333">
        <v>904.75</v>
      </c>
      <c r="BJ58" s="334">
        <v>363.375</v>
      </c>
      <c r="BK58" s="334">
        <v>79.875</v>
      </c>
      <c r="BL58" s="334">
        <v>407.625</v>
      </c>
      <c r="BM58" s="334">
        <v>0</v>
      </c>
      <c r="BN58" s="334">
        <v>0</v>
      </c>
      <c r="BO58" s="334">
        <v>0</v>
      </c>
      <c r="BP58" s="334">
        <v>53.875</v>
      </c>
      <c r="BQ58" s="335">
        <v>127.25</v>
      </c>
      <c r="BR58" s="335">
        <v>44.75</v>
      </c>
      <c r="BS58" s="335">
        <v>0</v>
      </c>
      <c r="BT58" s="335">
        <v>29.875</v>
      </c>
      <c r="BU58" s="335">
        <v>0</v>
      </c>
      <c r="BV58" s="335">
        <v>52.625</v>
      </c>
      <c r="BW58" s="336">
        <v>0</v>
      </c>
      <c r="BX58" s="336">
        <v>0</v>
      </c>
      <c r="BY58" s="336">
        <v>0</v>
      </c>
      <c r="BZ58" s="336">
        <v>0</v>
      </c>
      <c r="CA58" s="336">
        <v>0</v>
      </c>
      <c r="CB58" s="336">
        <v>33.375</v>
      </c>
      <c r="CC58" s="337">
        <v>56</v>
      </c>
      <c r="CD58" s="338">
        <v>35436.415087938301</v>
      </c>
    </row>
    <row r="59" spans="1:82" x14ac:dyDescent="0.25">
      <c r="A59" s="179" t="s">
        <v>465</v>
      </c>
      <c r="B59" s="179" t="s">
        <v>466</v>
      </c>
      <c r="C59" s="179" t="s">
        <v>117</v>
      </c>
      <c r="D59" s="179" t="s">
        <v>117</v>
      </c>
      <c r="E59" s="331">
        <v>19784</v>
      </c>
      <c r="F59" s="332">
        <v>19339</v>
      </c>
      <c r="G59" s="332">
        <v>7.125</v>
      </c>
      <c r="H59" s="332">
        <v>437.875</v>
      </c>
      <c r="I59" s="332">
        <v>1142.875</v>
      </c>
      <c r="J59" s="332">
        <v>1503.125</v>
      </c>
      <c r="K59" s="332">
        <v>1227.25</v>
      </c>
      <c r="L59" s="332">
        <v>2606.25</v>
      </c>
      <c r="M59" s="332">
        <v>5128.375</v>
      </c>
      <c r="N59" s="332">
        <v>4145.875</v>
      </c>
      <c r="O59" s="332">
        <v>4030.25</v>
      </c>
      <c r="P59" s="331">
        <v>3611.625</v>
      </c>
      <c r="Q59" s="332">
        <v>48.875</v>
      </c>
      <c r="R59" s="332">
        <v>231.375</v>
      </c>
      <c r="S59" s="331">
        <v>1977.5</v>
      </c>
      <c r="T59" s="331">
        <v>920.125</v>
      </c>
      <c r="U59" s="331">
        <v>752.75</v>
      </c>
      <c r="V59" s="331">
        <v>3691.5</v>
      </c>
      <c r="W59" s="332">
        <v>806.5</v>
      </c>
      <c r="X59" s="332">
        <v>708</v>
      </c>
      <c r="Y59" s="332">
        <v>227.625</v>
      </c>
      <c r="Z59" s="332">
        <v>403.25</v>
      </c>
      <c r="AA59" s="332">
        <v>56.375</v>
      </c>
      <c r="AB59" s="332">
        <v>468</v>
      </c>
      <c r="AC59" s="332">
        <v>8.5</v>
      </c>
      <c r="AD59" s="332">
        <v>194.125</v>
      </c>
      <c r="AE59" s="332">
        <v>819.125</v>
      </c>
      <c r="AF59" s="331">
        <v>4712.25</v>
      </c>
      <c r="AG59" s="332">
        <v>1472.25</v>
      </c>
      <c r="AH59" s="332">
        <v>52.25</v>
      </c>
      <c r="AI59" s="332">
        <v>1371.875</v>
      </c>
      <c r="AJ59" s="332">
        <v>226.375</v>
      </c>
      <c r="AK59" s="332">
        <v>408.5</v>
      </c>
      <c r="AL59" s="332">
        <v>0</v>
      </c>
      <c r="AM59" s="332">
        <v>1181</v>
      </c>
      <c r="AN59" s="331">
        <v>113.75</v>
      </c>
      <c r="AO59" s="331">
        <v>280.5</v>
      </c>
      <c r="AP59" s="332">
        <v>160.5</v>
      </c>
      <c r="AQ59" s="332">
        <v>15</v>
      </c>
      <c r="AR59" s="332">
        <v>45.875</v>
      </c>
      <c r="AS59" s="332">
        <v>59.125</v>
      </c>
      <c r="AT59" s="331">
        <v>394.625</v>
      </c>
      <c r="AU59" s="331">
        <v>154.25</v>
      </c>
      <c r="AV59" s="331">
        <v>54.25</v>
      </c>
      <c r="AW59" s="332">
        <v>9.625</v>
      </c>
      <c r="AX59" s="332">
        <v>44.625</v>
      </c>
      <c r="AY59" s="331">
        <v>30.125</v>
      </c>
      <c r="AZ59" s="331">
        <v>329.75</v>
      </c>
      <c r="BA59" s="331">
        <v>160.875</v>
      </c>
      <c r="BB59" s="331">
        <v>1</v>
      </c>
      <c r="BC59" s="331">
        <v>3</v>
      </c>
      <c r="BD59" s="331">
        <v>1395</v>
      </c>
      <c r="BE59" s="331">
        <v>5.25</v>
      </c>
      <c r="BF59" s="331">
        <v>110</v>
      </c>
      <c r="BG59" s="331">
        <v>426</v>
      </c>
      <c r="BH59" s="331">
        <v>659.875</v>
      </c>
      <c r="BI59" s="333">
        <v>4775.625</v>
      </c>
      <c r="BJ59" s="334">
        <v>1068.125</v>
      </c>
      <c r="BK59" s="334">
        <v>438.375</v>
      </c>
      <c r="BL59" s="334">
        <v>2412.5</v>
      </c>
      <c r="BM59" s="334">
        <v>194.125</v>
      </c>
      <c r="BN59" s="334">
        <v>186.875</v>
      </c>
      <c r="BO59" s="334">
        <v>0</v>
      </c>
      <c r="BP59" s="334">
        <v>475.625</v>
      </c>
      <c r="BQ59" s="335">
        <v>2719</v>
      </c>
      <c r="BR59" s="335">
        <v>91</v>
      </c>
      <c r="BS59" s="335">
        <v>277.25</v>
      </c>
      <c r="BT59" s="335">
        <v>292.75</v>
      </c>
      <c r="BU59" s="335">
        <v>0</v>
      </c>
      <c r="BV59" s="335">
        <v>2058</v>
      </c>
      <c r="BW59" s="336">
        <v>692</v>
      </c>
      <c r="BX59" s="336">
        <v>34.25</v>
      </c>
      <c r="BY59" s="336">
        <v>94.375</v>
      </c>
      <c r="BZ59" s="336">
        <v>420.125</v>
      </c>
      <c r="CA59" s="336">
        <v>10.5</v>
      </c>
      <c r="CB59" s="336">
        <v>396</v>
      </c>
      <c r="CC59" s="337">
        <v>223.5</v>
      </c>
      <c r="CD59" s="338">
        <v>189990.035723329</v>
      </c>
    </row>
    <row r="60" spans="1:82" x14ac:dyDescent="0.25">
      <c r="A60" s="179" t="s">
        <v>467</v>
      </c>
      <c r="B60" s="179" t="s">
        <v>468</v>
      </c>
      <c r="C60" s="179" t="s">
        <v>462</v>
      </c>
      <c r="D60" s="179" t="s">
        <v>120</v>
      </c>
      <c r="E60" s="331">
        <v>29709.5</v>
      </c>
      <c r="F60" s="332">
        <v>28985.25</v>
      </c>
      <c r="G60" s="332">
        <v>44</v>
      </c>
      <c r="H60" s="332">
        <v>680.25</v>
      </c>
      <c r="I60" s="332">
        <v>834.875</v>
      </c>
      <c r="J60" s="332">
        <v>981.75</v>
      </c>
      <c r="K60" s="332">
        <v>1368.75</v>
      </c>
      <c r="L60" s="332">
        <v>2588.25</v>
      </c>
      <c r="M60" s="332">
        <v>6884.125</v>
      </c>
      <c r="N60" s="332">
        <v>6987.5</v>
      </c>
      <c r="O60" s="332">
        <v>10064.25</v>
      </c>
      <c r="P60" s="331">
        <v>1661.125</v>
      </c>
      <c r="Q60" s="332">
        <v>184.25</v>
      </c>
      <c r="R60" s="332">
        <v>319.25</v>
      </c>
      <c r="S60" s="331">
        <v>4381.25</v>
      </c>
      <c r="T60" s="331">
        <v>488.125</v>
      </c>
      <c r="U60" s="331">
        <v>1373.625</v>
      </c>
      <c r="V60" s="331">
        <v>7731.375</v>
      </c>
      <c r="W60" s="332">
        <v>3533.25</v>
      </c>
      <c r="X60" s="332">
        <v>857.875</v>
      </c>
      <c r="Y60" s="332">
        <v>615.375</v>
      </c>
      <c r="Z60" s="332">
        <v>798.75</v>
      </c>
      <c r="AA60" s="332">
        <v>0</v>
      </c>
      <c r="AB60" s="332">
        <v>524.25</v>
      </c>
      <c r="AC60" s="332">
        <v>109.875</v>
      </c>
      <c r="AD60" s="332">
        <v>662.375</v>
      </c>
      <c r="AE60" s="332">
        <v>629.625</v>
      </c>
      <c r="AF60" s="331">
        <v>9916.375</v>
      </c>
      <c r="AG60" s="332">
        <v>2227.5</v>
      </c>
      <c r="AH60" s="332">
        <v>81</v>
      </c>
      <c r="AI60" s="332">
        <v>2979.25</v>
      </c>
      <c r="AJ60" s="332">
        <v>1280.375</v>
      </c>
      <c r="AK60" s="332">
        <v>365.75</v>
      </c>
      <c r="AL60" s="332">
        <v>299.5</v>
      </c>
      <c r="AM60" s="332">
        <v>2683</v>
      </c>
      <c r="AN60" s="331">
        <v>281.875</v>
      </c>
      <c r="AO60" s="331">
        <v>363.625</v>
      </c>
      <c r="AP60" s="332">
        <v>117.125</v>
      </c>
      <c r="AQ60" s="332">
        <v>1.75</v>
      </c>
      <c r="AR60" s="332">
        <v>207.375</v>
      </c>
      <c r="AS60" s="332">
        <v>37.375</v>
      </c>
      <c r="AT60" s="331">
        <v>322.625</v>
      </c>
      <c r="AU60" s="331">
        <v>104.25</v>
      </c>
      <c r="AV60" s="331">
        <v>86.75</v>
      </c>
      <c r="AW60" s="332">
        <v>5.875</v>
      </c>
      <c r="AX60" s="332">
        <v>80.875</v>
      </c>
      <c r="AY60" s="331">
        <v>42.25</v>
      </c>
      <c r="AZ60" s="331">
        <v>26.875</v>
      </c>
      <c r="BA60" s="331">
        <v>69.375</v>
      </c>
      <c r="BB60" s="331">
        <v>8</v>
      </c>
      <c r="BC60" s="331">
        <v>1</v>
      </c>
      <c r="BD60" s="331">
        <v>1621.625</v>
      </c>
      <c r="BE60" s="331">
        <v>3.125</v>
      </c>
      <c r="BF60" s="331">
        <v>10</v>
      </c>
      <c r="BG60" s="331">
        <v>1036.25</v>
      </c>
      <c r="BH60" s="331">
        <v>180</v>
      </c>
      <c r="BI60" s="333">
        <v>4226.375</v>
      </c>
      <c r="BJ60" s="334">
        <v>380.25</v>
      </c>
      <c r="BK60" s="334">
        <v>186.125</v>
      </c>
      <c r="BL60" s="334">
        <v>3430.875</v>
      </c>
      <c r="BM60" s="334">
        <v>0</v>
      </c>
      <c r="BN60" s="334">
        <v>12.125</v>
      </c>
      <c r="BO60" s="334">
        <v>0</v>
      </c>
      <c r="BP60" s="334">
        <v>217</v>
      </c>
      <c r="BQ60" s="335">
        <v>556.625</v>
      </c>
      <c r="BR60" s="335">
        <v>125</v>
      </c>
      <c r="BS60" s="335">
        <v>11.125</v>
      </c>
      <c r="BT60" s="335">
        <v>88</v>
      </c>
      <c r="BU60" s="335">
        <v>1</v>
      </c>
      <c r="BV60" s="335">
        <v>331.5</v>
      </c>
      <c r="BW60" s="336">
        <v>0</v>
      </c>
      <c r="BX60" s="336">
        <v>0</v>
      </c>
      <c r="BY60" s="336">
        <v>0</v>
      </c>
      <c r="BZ60" s="336">
        <v>0</v>
      </c>
      <c r="CA60" s="336">
        <v>0</v>
      </c>
      <c r="CB60" s="336">
        <v>281.5</v>
      </c>
      <c r="CC60" s="337">
        <v>1038.125</v>
      </c>
      <c r="CD60" s="338">
        <v>244727.61675667801</v>
      </c>
    </row>
    <row r="61" spans="1:82" x14ac:dyDescent="0.25">
      <c r="A61" s="179" t="s">
        <v>469</v>
      </c>
      <c r="B61" s="179" t="s">
        <v>470</v>
      </c>
      <c r="C61" s="179" t="s">
        <v>399</v>
      </c>
      <c r="D61" s="179" t="s">
        <v>116</v>
      </c>
      <c r="E61" s="331">
        <v>6307.875</v>
      </c>
      <c r="F61" s="332">
        <v>6149.75</v>
      </c>
      <c r="G61" s="332">
        <v>0</v>
      </c>
      <c r="H61" s="332">
        <v>158.125</v>
      </c>
      <c r="I61" s="332">
        <v>270.875</v>
      </c>
      <c r="J61" s="332">
        <v>243.375</v>
      </c>
      <c r="K61" s="332">
        <v>292.125</v>
      </c>
      <c r="L61" s="332">
        <v>1041.625</v>
      </c>
      <c r="M61" s="332">
        <v>1981.625</v>
      </c>
      <c r="N61" s="332">
        <v>1945</v>
      </c>
      <c r="O61" s="332">
        <v>533.25</v>
      </c>
      <c r="P61" s="331">
        <v>393.875</v>
      </c>
      <c r="Q61" s="332">
        <v>84</v>
      </c>
      <c r="R61" s="332">
        <v>8.625</v>
      </c>
      <c r="S61" s="331">
        <v>208.25</v>
      </c>
      <c r="T61" s="331">
        <v>153.75</v>
      </c>
      <c r="U61" s="331">
        <v>238</v>
      </c>
      <c r="V61" s="331">
        <v>1886.875</v>
      </c>
      <c r="W61" s="332">
        <v>388.875</v>
      </c>
      <c r="X61" s="332">
        <v>295.125</v>
      </c>
      <c r="Y61" s="332">
        <v>184.75</v>
      </c>
      <c r="Z61" s="332">
        <v>328.375</v>
      </c>
      <c r="AA61" s="332">
        <v>0</v>
      </c>
      <c r="AB61" s="332">
        <v>275.5</v>
      </c>
      <c r="AC61" s="332">
        <v>132.625</v>
      </c>
      <c r="AD61" s="332">
        <v>178.125</v>
      </c>
      <c r="AE61" s="332">
        <v>103.5</v>
      </c>
      <c r="AF61" s="331">
        <v>2332.25</v>
      </c>
      <c r="AG61" s="332">
        <v>561.625</v>
      </c>
      <c r="AH61" s="332">
        <v>98.375</v>
      </c>
      <c r="AI61" s="332">
        <v>553.5</v>
      </c>
      <c r="AJ61" s="332">
        <v>61</v>
      </c>
      <c r="AK61" s="332">
        <v>107.25</v>
      </c>
      <c r="AL61" s="332">
        <v>106.875</v>
      </c>
      <c r="AM61" s="332">
        <v>843.625</v>
      </c>
      <c r="AN61" s="331">
        <v>7.75</v>
      </c>
      <c r="AO61" s="331">
        <v>92.5</v>
      </c>
      <c r="AP61" s="332">
        <v>43.75</v>
      </c>
      <c r="AQ61" s="332">
        <v>0</v>
      </c>
      <c r="AR61" s="332">
        <v>27</v>
      </c>
      <c r="AS61" s="332">
        <v>21.75</v>
      </c>
      <c r="AT61" s="331">
        <v>3.625</v>
      </c>
      <c r="AU61" s="331">
        <v>14.125</v>
      </c>
      <c r="AV61" s="331">
        <v>30.375</v>
      </c>
      <c r="AW61" s="332">
        <v>2</v>
      </c>
      <c r="AX61" s="332">
        <v>28.375</v>
      </c>
      <c r="AY61" s="331">
        <v>8.25</v>
      </c>
      <c r="AZ61" s="331">
        <v>5.75</v>
      </c>
      <c r="BA61" s="331">
        <v>47.875</v>
      </c>
      <c r="BB61" s="331">
        <v>1</v>
      </c>
      <c r="BC61" s="331">
        <v>0</v>
      </c>
      <c r="BD61" s="331">
        <v>641.375</v>
      </c>
      <c r="BE61" s="331">
        <v>0</v>
      </c>
      <c r="BF61" s="331">
        <v>45</v>
      </c>
      <c r="BG61" s="331">
        <v>75.25</v>
      </c>
      <c r="BH61" s="331">
        <v>122</v>
      </c>
      <c r="BI61" s="333">
        <v>1169.875</v>
      </c>
      <c r="BJ61" s="334">
        <v>224.875</v>
      </c>
      <c r="BK61" s="334">
        <v>78.5</v>
      </c>
      <c r="BL61" s="334">
        <v>759.375</v>
      </c>
      <c r="BM61" s="334">
        <v>0</v>
      </c>
      <c r="BN61" s="334">
        <v>2.125</v>
      </c>
      <c r="BO61" s="334">
        <v>0</v>
      </c>
      <c r="BP61" s="334">
        <v>105</v>
      </c>
      <c r="BQ61" s="335">
        <v>579.25</v>
      </c>
      <c r="BR61" s="335">
        <v>26</v>
      </c>
      <c r="BS61" s="335">
        <v>76.5</v>
      </c>
      <c r="BT61" s="335">
        <v>83.625</v>
      </c>
      <c r="BU61" s="335">
        <v>0</v>
      </c>
      <c r="BV61" s="335">
        <v>393.125</v>
      </c>
      <c r="BW61" s="336">
        <v>0</v>
      </c>
      <c r="BX61" s="336">
        <v>283.75</v>
      </c>
      <c r="BY61" s="336">
        <v>0</v>
      </c>
      <c r="BZ61" s="336">
        <v>0</v>
      </c>
      <c r="CA61" s="336">
        <v>0</v>
      </c>
      <c r="CB61" s="336">
        <v>44.875</v>
      </c>
      <c r="CC61" s="337">
        <v>18.75</v>
      </c>
      <c r="CD61" s="338">
        <v>45368.78125</v>
      </c>
    </row>
    <row r="62" spans="1:82" x14ac:dyDescent="0.25">
      <c r="A62" s="179" t="s">
        <v>471</v>
      </c>
      <c r="B62" s="179" t="s">
        <v>472</v>
      </c>
      <c r="C62" s="179" t="s">
        <v>473</v>
      </c>
      <c r="D62" s="179" t="s">
        <v>121</v>
      </c>
      <c r="E62" s="331">
        <v>80776.273390243907</v>
      </c>
      <c r="F62" s="332">
        <v>79550.498999999996</v>
      </c>
      <c r="G62" s="332">
        <v>1090.3993902438999</v>
      </c>
      <c r="H62" s="332">
        <v>135.375</v>
      </c>
      <c r="I62" s="332">
        <v>2555.25</v>
      </c>
      <c r="J62" s="332">
        <v>3175.875</v>
      </c>
      <c r="K62" s="332">
        <v>3897.625</v>
      </c>
      <c r="L62" s="332">
        <v>8616.5</v>
      </c>
      <c r="M62" s="332">
        <v>18523.0243902439</v>
      </c>
      <c r="N62" s="332">
        <v>17659.624</v>
      </c>
      <c r="O62" s="332">
        <v>26348.375</v>
      </c>
      <c r="P62" s="331">
        <v>12150</v>
      </c>
      <c r="Q62" s="332">
        <v>77</v>
      </c>
      <c r="R62" s="332">
        <v>339.25</v>
      </c>
      <c r="S62" s="331">
        <v>3630.25</v>
      </c>
      <c r="T62" s="331">
        <v>2607.25</v>
      </c>
      <c r="U62" s="331">
        <v>1568.2733902438999</v>
      </c>
      <c r="V62" s="331">
        <v>16857.5</v>
      </c>
      <c r="W62" s="332">
        <v>2552.125</v>
      </c>
      <c r="X62" s="332">
        <v>3563.125</v>
      </c>
      <c r="Y62" s="332">
        <v>1568.625</v>
      </c>
      <c r="Z62" s="332">
        <v>3065.375</v>
      </c>
      <c r="AA62" s="332">
        <v>122.5</v>
      </c>
      <c r="AB62" s="332">
        <v>1067.75</v>
      </c>
      <c r="AC62" s="332">
        <v>184</v>
      </c>
      <c r="AD62" s="332">
        <v>3101.875</v>
      </c>
      <c r="AE62" s="332">
        <v>1632.125</v>
      </c>
      <c r="AF62" s="331">
        <v>29423.75</v>
      </c>
      <c r="AG62" s="332">
        <v>7281</v>
      </c>
      <c r="AH62" s="332">
        <v>471.625</v>
      </c>
      <c r="AI62" s="332">
        <v>7608.625</v>
      </c>
      <c r="AJ62" s="332">
        <v>1189.875</v>
      </c>
      <c r="AK62" s="332">
        <v>1163.125</v>
      </c>
      <c r="AL62" s="332">
        <v>1217</v>
      </c>
      <c r="AM62" s="332">
        <v>10492.5</v>
      </c>
      <c r="AN62" s="331">
        <v>456.375</v>
      </c>
      <c r="AO62" s="331">
        <v>1704</v>
      </c>
      <c r="AP62" s="332">
        <v>1183</v>
      </c>
      <c r="AQ62" s="332">
        <v>32.625</v>
      </c>
      <c r="AR62" s="332">
        <v>407.25</v>
      </c>
      <c r="AS62" s="332">
        <v>81.125</v>
      </c>
      <c r="AT62" s="331">
        <v>360.625</v>
      </c>
      <c r="AU62" s="331">
        <v>16.125</v>
      </c>
      <c r="AV62" s="331">
        <v>204.75</v>
      </c>
      <c r="AW62" s="332">
        <v>54.25</v>
      </c>
      <c r="AX62" s="332">
        <v>150.5</v>
      </c>
      <c r="AY62" s="331">
        <v>185.875</v>
      </c>
      <c r="AZ62" s="331">
        <v>581</v>
      </c>
      <c r="BA62" s="331">
        <v>193</v>
      </c>
      <c r="BB62" s="331">
        <v>8.5</v>
      </c>
      <c r="BC62" s="331">
        <v>2.25</v>
      </c>
      <c r="BD62" s="331">
        <v>6234.25</v>
      </c>
      <c r="BE62" s="331">
        <v>64</v>
      </c>
      <c r="BF62" s="331">
        <v>228.5</v>
      </c>
      <c r="BG62" s="331">
        <v>3667.5</v>
      </c>
      <c r="BH62" s="331">
        <v>632.5</v>
      </c>
      <c r="BI62" s="333">
        <v>5414.5</v>
      </c>
      <c r="BJ62" s="334">
        <v>958.875</v>
      </c>
      <c r="BK62" s="334">
        <v>815</v>
      </c>
      <c r="BL62" s="334">
        <v>2854</v>
      </c>
      <c r="BM62" s="334">
        <v>0</v>
      </c>
      <c r="BN62" s="334">
        <v>16.875</v>
      </c>
      <c r="BO62" s="334">
        <v>0</v>
      </c>
      <c r="BP62" s="334">
        <v>769.75</v>
      </c>
      <c r="BQ62" s="335">
        <v>3259.625</v>
      </c>
      <c r="BR62" s="335">
        <v>624.75</v>
      </c>
      <c r="BS62" s="335">
        <v>279.25</v>
      </c>
      <c r="BT62" s="335">
        <v>223.625</v>
      </c>
      <c r="BU62" s="335">
        <v>0</v>
      </c>
      <c r="BV62" s="335">
        <v>2132</v>
      </c>
      <c r="BW62" s="336">
        <v>140.125</v>
      </c>
      <c r="BX62" s="336">
        <v>81.75</v>
      </c>
      <c r="BY62" s="336">
        <v>0</v>
      </c>
      <c r="BZ62" s="336">
        <v>0</v>
      </c>
      <c r="CA62" s="336">
        <v>0</v>
      </c>
      <c r="CB62" s="336">
        <v>1585.5</v>
      </c>
      <c r="CC62" s="337">
        <v>1985.125</v>
      </c>
      <c r="CD62" s="338">
        <v>728325.657398373</v>
      </c>
    </row>
    <row r="63" spans="1:82" x14ac:dyDescent="0.25">
      <c r="A63" s="179" t="s">
        <v>474</v>
      </c>
      <c r="B63" s="179" t="s">
        <v>475</v>
      </c>
      <c r="C63" s="179" t="s">
        <v>357</v>
      </c>
      <c r="D63" s="179" t="s">
        <v>121</v>
      </c>
      <c r="E63" s="331">
        <v>19937.1538461538</v>
      </c>
      <c r="F63" s="332">
        <v>18745.2788461538</v>
      </c>
      <c r="G63" s="332">
        <v>0</v>
      </c>
      <c r="H63" s="332">
        <v>1191.875</v>
      </c>
      <c r="I63" s="332">
        <v>817</v>
      </c>
      <c r="J63" s="332">
        <v>897.375</v>
      </c>
      <c r="K63" s="332">
        <v>829.125</v>
      </c>
      <c r="L63" s="332">
        <v>1729.1538461538501</v>
      </c>
      <c r="M63" s="332">
        <v>4313.75</v>
      </c>
      <c r="N63" s="332">
        <v>4695.25</v>
      </c>
      <c r="O63" s="332">
        <v>6655.5</v>
      </c>
      <c r="P63" s="331">
        <v>2437.75</v>
      </c>
      <c r="Q63" s="332">
        <v>16</v>
      </c>
      <c r="R63" s="332">
        <v>199.5</v>
      </c>
      <c r="S63" s="331">
        <v>1050</v>
      </c>
      <c r="T63" s="331">
        <v>1022.5</v>
      </c>
      <c r="U63" s="331">
        <v>2113.75</v>
      </c>
      <c r="V63" s="331">
        <v>4048</v>
      </c>
      <c r="W63" s="332">
        <v>670.5</v>
      </c>
      <c r="X63" s="332">
        <v>1037</v>
      </c>
      <c r="Y63" s="332">
        <v>350.25</v>
      </c>
      <c r="Z63" s="332">
        <v>1043.75</v>
      </c>
      <c r="AA63" s="332">
        <v>62.875</v>
      </c>
      <c r="AB63" s="332">
        <v>120.125</v>
      </c>
      <c r="AC63" s="332">
        <v>79.375</v>
      </c>
      <c r="AD63" s="332">
        <v>592.75</v>
      </c>
      <c r="AE63" s="332">
        <v>91.375</v>
      </c>
      <c r="AF63" s="331">
        <v>5963.4038461538503</v>
      </c>
      <c r="AG63" s="332">
        <v>1360.125</v>
      </c>
      <c r="AH63" s="332">
        <v>148.25</v>
      </c>
      <c r="AI63" s="332">
        <v>1801</v>
      </c>
      <c r="AJ63" s="332">
        <v>550.75</v>
      </c>
      <c r="AK63" s="332">
        <v>495.75</v>
      </c>
      <c r="AL63" s="332">
        <v>184</v>
      </c>
      <c r="AM63" s="332">
        <v>1423.5288461538501</v>
      </c>
      <c r="AN63" s="331">
        <v>296.25</v>
      </c>
      <c r="AO63" s="331">
        <v>300.75</v>
      </c>
      <c r="AP63" s="332">
        <v>200.5</v>
      </c>
      <c r="AQ63" s="332">
        <v>7.5</v>
      </c>
      <c r="AR63" s="332">
        <v>62.625</v>
      </c>
      <c r="AS63" s="332">
        <v>30.125</v>
      </c>
      <c r="AT63" s="331">
        <v>181.25</v>
      </c>
      <c r="AU63" s="331">
        <v>8.625</v>
      </c>
      <c r="AV63" s="331">
        <v>44.875</v>
      </c>
      <c r="AW63" s="332">
        <v>28.5</v>
      </c>
      <c r="AX63" s="332">
        <v>16.375</v>
      </c>
      <c r="AY63" s="331">
        <v>1.25</v>
      </c>
      <c r="AZ63" s="331">
        <v>8.125</v>
      </c>
      <c r="BA63" s="331">
        <v>52.875</v>
      </c>
      <c r="BB63" s="331">
        <v>1</v>
      </c>
      <c r="BC63" s="331">
        <v>1</v>
      </c>
      <c r="BD63" s="331">
        <v>1444.625</v>
      </c>
      <c r="BE63" s="331">
        <v>0.375</v>
      </c>
      <c r="BF63" s="331">
        <v>84.125</v>
      </c>
      <c r="BG63" s="331">
        <v>510</v>
      </c>
      <c r="BH63" s="331">
        <v>366.625</v>
      </c>
      <c r="BI63" s="333">
        <v>956.25</v>
      </c>
      <c r="BJ63" s="334">
        <v>366.125</v>
      </c>
      <c r="BK63" s="334">
        <v>177.125</v>
      </c>
      <c r="BL63" s="334">
        <v>82</v>
      </c>
      <c r="BM63" s="334">
        <v>0</v>
      </c>
      <c r="BN63" s="334">
        <v>0</v>
      </c>
      <c r="BO63" s="334">
        <v>22.875</v>
      </c>
      <c r="BP63" s="334">
        <v>308.125</v>
      </c>
      <c r="BQ63" s="335">
        <v>1263.375</v>
      </c>
      <c r="BR63" s="335">
        <v>548.125</v>
      </c>
      <c r="BS63" s="335">
        <v>137.5</v>
      </c>
      <c r="BT63" s="335">
        <v>168.625</v>
      </c>
      <c r="BU63" s="335">
        <v>0</v>
      </c>
      <c r="BV63" s="335">
        <v>409.125</v>
      </c>
      <c r="BW63" s="336">
        <v>0</v>
      </c>
      <c r="BX63" s="336">
        <v>0</v>
      </c>
      <c r="BY63" s="336">
        <v>0</v>
      </c>
      <c r="BZ63" s="336">
        <v>0</v>
      </c>
      <c r="CA63" s="336">
        <v>58.25</v>
      </c>
      <c r="CB63" s="336">
        <v>315.625</v>
      </c>
      <c r="CC63" s="337">
        <v>1209.625</v>
      </c>
      <c r="CD63" s="338">
        <v>192483.407874286</v>
      </c>
    </row>
    <row r="64" spans="1:82" x14ac:dyDescent="0.25">
      <c r="A64" s="179" t="s">
        <v>476</v>
      </c>
      <c r="B64" s="179" t="s">
        <v>477</v>
      </c>
      <c r="C64" s="179" t="s">
        <v>382</v>
      </c>
      <c r="D64" s="179" t="s">
        <v>123</v>
      </c>
      <c r="E64" s="331">
        <v>9218.25</v>
      </c>
      <c r="F64" s="332">
        <v>9217.125</v>
      </c>
      <c r="G64" s="332">
        <v>1.125</v>
      </c>
      <c r="H64" s="332">
        <v>0</v>
      </c>
      <c r="I64" s="332">
        <v>366.375</v>
      </c>
      <c r="J64" s="332">
        <v>376.75</v>
      </c>
      <c r="K64" s="332">
        <v>356.625</v>
      </c>
      <c r="L64" s="332">
        <v>1040</v>
      </c>
      <c r="M64" s="332">
        <v>2429.625</v>
      </c>
      <c r="N64" s="332">
        <v>2602.375</v>
      </c>
      <c r="O64" s="332">
        <v>2046.5</v>
      </c>
      <c r="P64" s="331">
        <v>1214.25</v>
      </c>
      <c r="Q64" s="332">
        <v>7.25</v>
      </c>
      <c r="R64" s="332">
        <v>37.875</v>
      </c>
      <c r="S64" s="331">
        <v>408.125</v>
      </c>
      <c r="T64" s="331">
        <v>222.125</v>
      </c>
      <c r="U64" s="331">
        <v>76.875</v>
      </c>
      <c r="V64" s="331">
        <v>2181.5</v>
      </c>
      <c r="W64" s="332">
        <v>981.875</v>
      </c>
      <c r="X64" s="332">
        <v>179.5</v>
      </c>
      <c r="Y64" s="332">
        <v>0</v>
      </c>
      <c r="Z64" s="332">
        <v>230.625</v>
      </c>
      <c r="AA64" s="332">
        <v>0</v>
      </c>
      <c r="AB64" s="332">
        <v>177.125</v>
      </c>
      <c r="AC64" s="332">
        <v>27</v>
      </c>
      <c r="AD64" s="332">
        <v>257</v>
      </c>
      <c r="AE64" s="332">
        <v>328.375</v>
      </c>
      <c r="AF64" s="331">
        <v>3776</v>
      </c>
      <c r="AG64" s="332">
        <v>1450.875</v>
      </c>
      <c r="AH64" s="332">
        <v>18</v>
      </c>
      <c r="AI64" s="332">
        <v>885.375</v>
      </c>
      <c r="AJ64" s="332">
        <v>39.375</v>
      </c>
      <c r="AK64" s="332">
        <v>0</v>
      </c>
      <c r="AL64" s="332">
        <v>142.75</v>
      </c>
      <c r="AM64" s="332">
        <v>1239.625</v>
      </c>
      <c r="AN64" s="331">
        <v>50.25</v>
      </c>
      <c r="AO64" s="331">
        <v>109.125</v>
      </c>
      <c r="AP64" s="332">
        <v>76.625</v>
      </c>
      <c r="AQ64" s="332">
        <v>0.125</v>
      </c>
      <c r="AR64" s="332">
        <v>15.5</v>
      </c>
      <c r="AS64" s="332">
        <v>16.875</v>
      </c>
      <c r="AT64" s="331">
        <v>54.75</v>
      </c>
      <c r="AU64" s="331">
        <v>56.5</v>
      </c>
      <c r="AV64" s="331">
        <v>11.5</v>
      </c>
      <c r="AW64" s="332">
        <v>7.5</v>
      </c>
      <c r="AX64" s="332">
        <v>4</v>
      </c>
      <c r="AY64" s="331">
        <v>6.125</v>
      </c>
      <c r="AZ64" s="331">
        <v>18.25</v>
      </c>
      <c r="BA64" s="331">
        <v>54.25</v>
      </c>
      <c r="BB64" s="331">
        <v>0</v>
      </c>
      <c r="BC64" s="331">
        <v>1</v>
      </c>
      <c r="BD64" s="331">
        <v>584.25</v>
      </c>
      <c r="BE64" s="331">
        <v>0</v>
      </c>
      <c r="BF64" s="331">
        <v>11</v>
      </c>
      <c r="BG64" s="331">
        <v>83.5</v>
      </c>
      <c r="BH64" s="331">
        <v>298.875</v>
      </c>
      <c r="BI64" s="333">
        <v>1380.25</v>
      </c>
      <c r="BJ64" s="334">
        <v>473.875</v>
      </c>
      <c r="BK64" s="334">
        <v>111.25</v>
      </c>
      <c r="BL64" s="334">
        <v>716.875</v>
      </c>
      <c r="BM64" s="334">
        <v>8.25</v>
      </c>
      <c r="BN64" s="334">
        <v>16.125</v>
      </c>
      <c r="BO64" s="334">
        <v>0</v>
      </c>
      <c r="BP64" s="334">
        <v>53.875</v>
      </c>
      <c r="BQ64" s="335">
        <v>451.375</v>
      </c>
      <c r="BR64" s="335">
        <v>32.75</v>
      </c>
      <c r="BS64" s="335">
        <v>140.375</v>
      </c>
      <c r="BT64" s="335">
        <v>0</v>
      </c>
      <c r="BU64" s="335">
        <v>0.875</v>
      </c>
      <c r="BV64" s="335">
        <v>277.375</v>
      </c>
      <c r="BW64" s="336">
        <v>0</v>
      </c>
      <c r="BX64" s="336">
        <v>0</v>
      </c>
      <c r="BY64" s="336">
        <v>0</v>
      </c>
      <c r="BZ64" s="336">
        <v>8.125</v>
      </c>
      <c r="CA64" s="336">
        <v>0</v>
      </c>
      <c r="CB64" s="336">
        <v>110.5</v>
      </c>
      <c r="CC64" s="337">
        <v>1585</v>
      </c>
      <c r="CD64" s="338">
        <v>68214.213771820097</v>
      </c>
    </row>
    <row r="65" spans="1:82" x14ac:dyDescent="0.25">
      <c r="A65" s="179" t="s">
        <v>478</v>
      </c>
      <c r="B65" s="179" t="s">
        <v>479</v>
      </c>
      <c r="C65" s="179" t="s">
        <v>473</v>
      </c>
      <c r="D65" s="179" t="s">
        <v>121</v>
      </c>
      <c r="E65" s="331">
        <v>39823.453703703701</v>
      </c>
      <c r="F65" s="332">
        <v>38081.953703703701</v>
      </c>
      <c r="G65" s="332">
        <v>856.5</v>
      </c>
      <c r="H65" s="332">
        <v>885</v>
      </c>
      <c r="I65" s="332">
        <v>1125.25</v>
      </c>
      <c r="J65" s="332">
        <v>1276.625</v>
      </c>
      <c r="K65" s="332">
        <v>1590.75</v>
      </c>
      <c r="L65" s="332">
        <v>3672.625</v>
      </c>
      <c r="M65" s="332">
        <v>8967.375</v>
      </c>
      <c r="N65" s="332">
        <v>11489.078703703701</v>
      </c>
      <c r="O65" s="332">
        <v>11701.75</v>
      </c>
      <c r="P65" s="331">
        <v>3042.375</v>
      </c>
      <c r="Q65" s="332">
        <v>16.875</v>
      </c>
      <c r="R65" s="332">
        <v>42.5</v>
      </c>
      <c r="S65" s="331">
        <v>3558.125</v>
      </c>
      <c r="T65" s="331">
        <v>1070.375</v>
      </c>
      <c r="U65" s="331">
        <v>1256.125</v>
      </c>
      <c r="V65" s="331">
        <v>9492.125</v>
      </c>
      <c r="W65" s="332">
        <v>2496.5</v>
      </c>
      <c r="X65" s="332">
        <v>2218.75</v>
      </c>
      <c r="Y65" s="332">
        <v>567.375</v>
      </c>
      <c r="Z65" s="332">
        <v>1518</v>
      </c>
      <c r="AA65" s="332">
        <v>6.75</v>
      </c>
      <c r="AB65" s="332">
        <v>308.75</v>
      </c>
      <c r="AC65" s="332">
        <v>134.875</v>
      </c>
      <c r="AD65" s="332">
        <v>1039.875</v>
      </c>
      <c r="AE65" s="332">
        <v>1201.25</v>
      </c>
      <c r="AF65" s="331">
        <v>15305.453703703701</v>
      </c>
      <c r="AG65" s="332">
        <v>5788.375</v>
      </c>
      <c r="AH65" s="332">
        <v>259.25</v>
      </c>
      <c r="AI65" s="332">
        <v>4107.25</v>
      </c>
      <c r="AJ65" s="332">
        <v>296.5</v>
      </c>
      <c r="AK65" s="332">
        <v>474</v>
      </c>
      <c r="AL65" s="332">
        <v>100.5</v>
      </c>
      <c r="AM65" s="332">
        <v>4279.5787037036998</v>
      </c>
      <c r="AN65" s="331">
        <v>171.75</v>
      </c>
      <c r="AO65" s="331">
        <v>416.75</v>
      </c>
      <c r="AP65" s="332">
        <v>298.875</v>
      </c>
      <c r="AQ65" s="332">
        <v>8.5</v>
      </c>
      <c r="AR65" s="332">
        <v>91.875</v>
      </c>
      <c r="AS65" s="332">
        <v>17.5</v>
      </c>
      <c r="AT65" s="331">
        <v>275.875</v>
      </c>
      <c r="AU65" s="331">
        <v>72.625</v>
      </c>
      <c r="AV65" s="331">
        <v>68</v>
      </c>
      <c r="AW65" s="332">
        <v>0</v>
      </c>
      <c r="AX65" s="332">
        <v>68</v>
      </c>
      <c r="AY65" s="331">
        <v>66.75</v>
      </c>
      <c r="AZ65" s="331">
        <v>208</v>
      </c>
      <c r="BA65" s="331">
        <v>96.75</v>
      </c>
      <c r="BB65" s="331">
        <v>2.125</v>
      </c>
      <c r="BC65" s="331">
        <v>3.875</v>
      </c>
      <c r="BD65" s="331">
        <v>2144.25</v>
      </c>
      <c r="BE65" s="331">
        <v>1</v>
      </c>
      <c r="BF65" s="331">
        <v>88.75</v>
      </c>
      <c r="BG65" s="331">
        <v>1813.25</v>
      </c>
      <c r="BH65" s="331">
        <v>669.125</v>
      </c>
      <c r="BI65" s="333">
        <v>3823.375</v>
      </c>
      <c r="BJ65" s="334">
        <v>740.125</v>
      </c>
      <c r="BK65" s="334">
        <v>1043.125</v>
      </c>
      <c r="BL65" s="334">
        <v>1694</v>
      </c>
      <c r="BM65" s="334">
        <v>0</v>
      </c>
      <c r="BN65" s="334">
        <v>35.125</v>
      </c>
      <c r="BO65" s="334">
        <v>13.875</v>
      </c>
      <c r="BP65" s="334">
        <v>297.125</v>
      </c>
      <c r="BQ65" s="335">
        <v>1628.75</v>
      </c>
      <c r="BR65" s="335">
        <v>486.375</v>
      </c>
      <c r="BS65" s="335">
        <v>283.125</v>
      </c>
      <c r="BT65" s="335">
        <v>203.75</v>
      </c>
      <c r="BU65" s="335">
        <v>1</v>
      </c>
      <c r="BV65" s="335">
        <v>654.5</v>
      </c>
      <c r="BW65" s="336">
        <v>82.5</v>
      </c>
      <c r="BX65" s="336">
        <v>0</v>
      </c>
      <c r="BY65" s="336">
        <v>0</v>
      </c>
      <c r="BZ65" s="336">
        <v>64</v>
      </c>
      <c r="CA65" s="336">
        <v>0</v>
      </c>
      <c r="CB65" s="336">
        <v>356.25</v>
      </c>
      <c r="CC65" s="337">
        <v>2292</v>
      </c>
      <c r="CD65" s="338">
        <v>335481.448214203</v>
      </c>
    </row>
    <row r="66" spans="1:82" x14ac:dyDescent="0.25">
      <c r="A66" s="179" t="s">
        <v>480</v>
      </c>
      <c r="B66" s="179" t="s">
        <v>481</v>
      </c>
      <c r="C66" s="179" t="s">
        <v>359</v>
      </c>
      <c r="D66" s="179" t="s">
        <v>55</v>
      </c>
      <c r="E66" s="331">
        <v>17770.358333333301</v>
      </c>
      <c r="F66" s="332">
        <v>17349.25</v>
      </c>
      <c r="G66" s="332">
        <v>156.98333333333301</v>
      </c>
      <c r="H66" s="332">
        <v>264.125</v>
      </c>
      <c r="I66" s="332">
        <v>910.25</v>
      </c>
      <c r="J66" s="332">
        <v>933.375</v>
      </c>
      <c r="K66" s="332">
        <v>1026</v>
      </c>
      <c r="L66" s="332">
        <v>2023.625</v>
      </c>
      <c r="M66" s="332">
        <v>4624.25</v>
      </c>
      <c r="N66" s="332">
        <v>3827.8583333333299</v>
      </c>
      <c r="O66" s="332">
        <v>4425</v>
      </c>
      <c r="P66" s="331">
        <v>1718.875</v>
      </c>
      <c r="Q66" s="332">
        <v>27.75</v>
      </c>
      <c r="R66" s="332">
        <v>97.375</v>
      </c>
      <c r="S66" s="331">
        <v>2522.125</v>
      </c>
      <c r="T66" s="331">
        <v>863.75</v>
      </c>
      <c r="U66" s="331">
        <v>788.23333333333301</v>
      </c>
      <c r="V66" s="331">
        <v>3082.5</v>
      </c>
      <c r="W66" s="332">
        <v>458.25</v>
      </c>
      <c r="X66" s="332">
        <v>555.375</v>
      </c>
      <c r="Y66" s="332">
        <v>612.125</v>
      </c>
      <c r="Z66" s="332">
        <v>550.875</v>
      </c>
      <c r="AA66" s="332">
        <v>0</v>
      </c>
      <c r="AB66" s="332">
        <v>227.375</v>
      </c>
      <c r="AC66" s="332">
        <v>42.25</v>
      </c>
      <c r="AD66" s="332">
        <v>333</v>
      </c>
      <c r="AE66" s="332">
        <v>303.25</v>
      </c>
      <c r="AF66" s="331">
        <v>4985.75</v>
      </c>
      <c r="AG66" s="332">
        <v>1319.875</v>
      </c>
      <c r="AH66" s="332">
        <v>121.5</v>
      </c>
      <c r="AI66" s="332">
        <v>1474.125</v>
      </c>
      <c r="AJ66" s="332">
        <v>249.875</v>
      </c>
      <c r="AK66" s="332">
        <v>207.5</v>
      </c>
      <c r="AL66" s="332">
        <v>15.125</v>
      </c>
      <c r="AM66" s="332">
        <v>1597.75</v>
      </c>
      <c r="AN66" s="331">
        <v>192.375</v>
      </c>
      <c r="AO66" s="331">
        <v>412.125</v>
      </c>
      <c r="AP66" s="332">
        <v>260.375</v>
      </c>
      <c r="AQ66" s="332">
        <v>8.125</v>
      </c>
      <c r="AR66" s="332">
        <v>107</v>
      </c>
      <c r="AS66" s="332">
        <v>36.625</v>
      </c>
      <c r="AT66" s="331">
        <v>461.625</v>
      </c>
      <c r="AU66" s="331">
        <v>66</v>
      </c>
      <c r="AV66" s="331">
        <v>33.75</v>
      </c>
      <c r="AW66" s="332">
        <v>5.125</v>
      </c>
      <c r="AX66" s="332">
        <v>28.625</v>
      </c>
      <c r="AY66" s="331">
        <v>34.625</v>
      </c>
      <c r="AZ66" s="331">
        <v>44.25</v>
      </c>
      <c r="BA66" s="331">
        <v>27.875</v>
      </c>
      <c r="BB66" s="331">
        <v>0</v>
      </c>
      <c r="BC66" s="331">
        <v>1.125</v>
      </c>
      <c r="BD66" s="331">
        <v>1476.875</v>
      </c>
      <c r="BE66" s="331">
        <v>34.125</v>
      </c>
      <c r="BF66" s="331">
        <v>103</v>
      </c>
      <c r="BG66" s="331">
        <v>651.125</v>
      </c>
      <c r="BH66" s="331">
        <v>270.25</v>
      </c>
      <c r="BI66" s="333">
        <v>4099.25</v>
      </c>
      <c r="BJ66" s="334">
        <v>1204.625</v>
      </c>
      <c r="BK66" s="334">
        <v>121.25</v>
      </c>
      <c r="BL66" s="334">
        <v>2457.5</v>
      </c>
      <c r="BM66" s="334">
        <v>0</v>
      </c>
      <c r="BN66" s="334">
        <v>75.125</v>
      </c>
      <c r="BO66" s="334">
        <v>2</v>
      </c>
      <c r="BP66" s="334">
        <v>238.75</v>
      </c>
      <c r="BQ66" s="335">
        <v>1381.375</v>
      </c>
      <c r="BR66" s="335">
        <v>280.875</v>
      </c>
      <c r="BS66" s="335">
        <v>196.125</v>
      </c>
      <c r="BT66" s="335">
        <v>288.625</v>
      </c>
      <c r="BU66" s="335">
        <v>1</v>
      </c>
      <c r="BV66" s="335">
        <v>614.75</v>
      </c>
      <c r="BW66" s="336">
        <v>0</v>
      </c>
      <c r="BX66" s="336">
        <v>69.25</v>
      </c>
      <c r="BY66" s="336">
        <v>0</v>
      </c>
      <c r="BZ66" s="336">
        <v>63.625</v>
      </c>
      <c r="CA66" s="336">
        <v>47.625</v>
      </c>
      <c r="CB66" s="336">
        <v>317.125</v>
      </c>
      <c r="CC66" s="337">
        <v>118.25</v>
      </c>
      <c r="CD66" s="338">
        <v>180756.33598649499</v>
      </c>
    </row>
    <row r="67" spans="1:82" x14ac:dyDescent="0.25">
      <c r="A67" s="179" t="s">
        <v>482</v>
      </c>
      <c r="B67" s="179" t="s">
        <v>483</v>
      </c>
      <c r="C67" s="179" t="s">
        <v>405</v>
      </c>
      <c r="D67" s="179" t="s">
        <v>124</v>
      </c>
      <c r="E67" s="331">
        <v>22422.25</v>
      </c>
      <c r="F67" s="332">
        <v>22126.5</v>
      </c>
      <c r="G67" s="332">
        <v>108.625</v>
      </c>
      <c r="H67" s="332">
        <v>187.125</v>
      </c>
      <c r="I67" s="332">
        <v>1208.25</v>
      </c>
      <c r="J67" s="332">
        <v>1325.375</v>
      </c>
      <c r="K67" s="332">
        <v>1362.375</v>
      </c>
      <c r="L67" s="332">
        <v>2558.5</v>
      </c>
      <c r="M67" s="332">
        <v>6334.875</v>
      </c>
      <c r="N67" s="332">
        <v>5154.875</v>
      </c>
      <c r="O67" s="332">
        <v>4478</v>
      </c>
      <c r="P67" s="331">
        <v>2617.875</v>
      </c>
      <c r="Q67" s="332">
        <v>137.375</v>
      </c>
      <c r="R67" s="332">
        <v>262.375</v>
      </c>
      <c r="S67" s="331">
        <v>1236.875</v>
      </c>
      <c r="T67" s="331">
        <v>1032.75</v>
      </c>
      <c r="U67" s="331">
        <v>684.5</v>
      </c>
      <c r="V67" s="331">
        <v>6157.375</v>
      </c>
      <c r="W67" s="332">
        <v>2490</v>
      </c>
      <c r="X67" s="332">
        <v>800.75</v>
      </c>
      <c r="Y67" s="332">
        <v>516.375</v>
      </c>
      <c r="Z67" s="332">
        <v>553.625</v>
      </c>
      <c r="AA67" s="332">
        <v>29.5</v>
      </c>
      <c r="AB67" s="332">
        <v>419.375</v>
      </c>
      <c r="AC67" s="332">
        <v>109.5</v>
      </c>
      <c r="AD67" s="332">
        <v>742.875</v>
      </c>
      <c r="AE67" s="332">
        <v>495.375</v>
      </c>
      <c r="AF67" s="331">
        <v>6850.5</v>
      </c>
      <c r="AG67" s="332">
        <v>1200</v>
      </c>
      <c r="AH67" s="332">
        <v>75.875</v>
      </c>
      <c r="AI67" s="332">
        <v>1811.375</v>
      </c>
      <c r="AJ67" s="332">
        <v>758.25</v>
      </c>
      <c r="AK67" s="332">
        <v>459.375</v>
      </c>
      <c r="AL67" s="332">
        <v>152.5</v>
      </c>
      <c r="AM67" s="332">
        <v>2393.125</v>
      </c>
      <c r="AN67" s="331">
        <v>326.75</v>
      </c>
      <c r="AO67" s="331">
        <v>579.25</v>
      </c>
      <c r="AP67" s="332">
        <v>328</v>
      </c>
      <c r="AQ67" s="332">
        <v>11</v>
      </c>
      <c r="AR67" s="332">
        <v>141.625</v>
      </c>
      <c r="AS67" s="332">
        <v>98.625</v>
      </c>
      <c r="AT67" s="331">
        <v>316.75</v>
      </c>
      <c r="AU67" s="331">
        <v>56.5</v>
      </c>
      <c r="AV67" s="331">
        <v>74.625</v>
      </c>
      <c r="AW67" s="332">
        <v>13.125</v>
      </c>
      <c r="AX67" s="332">
        <v>61.5</v>
      </c>
      <c r="AY67" s="331">
        <v>24.625</v>
      </c>
      <c r="AZ67" s="331">
        <v>297</v>
      </c>
      <c r="BA67" s="331">
        <v>78.375</v>
      </c>
      <c r="BB67" s="331">
        <v>11.625</v>
      </c>
      <c r="BC67" s="331">
        <v>2.375</v>
      </c>
      <c r="BD67" s="331">
        <v>1290.125</v>
      </c>
      <c r="BE67" s="331">
        <v>183.625</v>
      </c>
      <c r="BF67" s="331">
        <v>68.375</v>
      </c>
      <c r="BG67" s="331">
        <v>370.5</v>
      </c>
      <c r="BH67" s="331">
        <v>161.875</v>
      </c>
      <c r="BI67" s="333">
        <v>3900.875</v>
      </c>
      <c r="BJ67" s="334">
        <v>1209.375</v>
      </c>
      <c r="BK67" s="334">
        <v>533</v>
      </c>
      <c r="BL67" s="334">
        <v>1797.5</v>
      </c>
      <c r="BM67" s="334">
        <v>4</v>
      </c>
      <c r="BN67" s="334">
        <v>58.25</v>
      </c>
      <c r="BO67" s="334">
        <v>0</v>
      </c>
      <c r="BP67" s="334">
        <v>298.75</v>
      </c>
      <c r="BQ67" s="335">
        <v>1133.75</v>
      </c>
      <c r="BR67" s="335">
        <v>139.375</v>
      </c>
      <c r="BS67" s="335">
        <v>206.375</v>
      </c>
      <c r="BT67" s="335">
        <v>381.125</v>
      </c>
      <c r="BU67" s="335">
        <v>0</v>
      </c>
      <c r="BV67" s="335">
        <v>406.875</v>
      </c>
      <c r="BW67" s="336">
        <v>0</v>
      </c>
      <c r="BX67" s="336">
        <v>0</v>
      </c>
      <c r="BY67" s="336">
        <v>0</v>
      </c>
      <c r="BZ67" s="336">
        <v>0</v>
      </c>
      <c r="CA67" s="336">
        <v>0</v>
      </c>
      <c r="CB67" s="336">
        <v>207.625</v>
      </c>
      <c r="CC67" s="337">
        <v>314.625</v>
      </c>
      <c r="CD67" s="338">
        <v>190782.80806490799</v>
      </c>
    </row>
    <row r="68" spans="1:82" x14ac:dyDescent="0.25">
      <c r="A68" s="179" t="s">
        <v>484</v>
      </c>
      <c r="B68" s="179" t="s">
        <v>485</v>
      </c>
      <c r="C68" s="179" t="s">
        <v>371</v>
      </c>
      <c r="D68" s="179" t="s">
        <v>125</v>
      </c>
      <c r="E68" s="331">
        <v>7871.625</v>
      </c>
      <c r="F68" s="332">
        <v>7822.875</v>
      </c>
      <c r="G68" s="332">
        <v>0</v>
      </c>
      <c r="H68" s="332">
        <v>48.75</v>
      </c>
      <c r="I68" s="332">
        <v>383.625</v>
      </c>
      <c r="J68" s="332">
        <v>420.75</v>
      </c>
      <c r="K68" s="332">
        <v>442.625</v>
      </c>
      <c r="L68" s="332">
        <v>831.875</v>
      </c>
      <c r="M68" s="332">
        <v>1917.5</v>
      </c>
      <c r="N68" s="332">
        <v>2524.625</v>
      </c>
      <c r="O68" s="332">
        <v>1350.625</v>
      </c>
      <c r="P68" s="331">
        <v>395.5</v>
      </c>
      <c r="Q68" s="332">
        <v>14</v>
      </c>
      <c r="R68" s="332">
        <v>24.25</v>
      </c>
      <c r="S68" s="331">
        <v>313.5</v>
      </c>
      <c r="T68" s="331">
        <v>240</v>
      </c>
      <c r="U68" s="331">
        <v>271.625</v>
      </c>
      <c r="V68" s="331">
        <v>2381</v>
      </c>
      <c r="W68" s="332">
        <v>539.25</v>
      </c>
      <c r="X68" s="332">
        <v>519.5</v>
      </c>
      <c r="Y68" s="332">
        <v>424.625</v>
      </c>
      <c r="Z68" s="332">
        <v>491.75</v>
      </c>
      <c r="AA68" s="332">
        <v>12.25</v>
      </c>
      <c r="AB68" s="332">
        <v>85.5</v>
      </c>
      <c r="AC68" s="332">
        <v>9</v>
      </c>
      <c r="AD68" s="332">
        <v>203.875</v>
      </c>
      <c r="AE68" s="332">
        <v>95.25</v>
      </c>
      <c r="AF68" s="331">
        <v>2672.75</v>
      </c>
      <c r="AG68" s="332">
        <v>1497.875</v>
      </c>
      <c r="AH68" s="332">
        <v>0</v>
      </c>
      <c r="AI68" s="332">
        <v>475.75</v>
      </c>
      <c r="AJ68" s="332">
        <v>140.875</v>
      </c>
      <c r="AK68" s="332">
        <v>28.375</v>
      </c>
      <c r="AL68" s="332">
        <v>88.375</v>
      </c>
      <c r="AM68" s="332">
        <v>441.5</v>
      </c>
      <c r="AN68" s="331">
        <v>38.375</v>
      </c>
      <c r="AO68" s="331">
        <v>114.625</v>
      </c>
      <c r="AP68" s="332">
        <v>56</v>
      </c>
      <c r="AQ68" s="332">
        <v>0</v>
      </c>
      <c r="AR68" s="332">
        <v>37.375</v>
      </c>
      <c r="AS68" s="332">
        <v>21.25</v>
      </c>
      <c r="AT68" s="331">
        <v>210.125</v>
      </c>
      <c r="AU68" s="331">
        <v>8.375</v>
      </c>
      <c r="AV68" s="331">
        <v>40.5</v>
      </c>
      <c r="AW68" s="332">
        <v>0.625</v>
      </c>
      <c r="AX68" s="332">
        <v>39.875</v>
      </c>
      <c r="AY68" s="331">
        <v>13.25</v>
      </c>
      <c r="AZ68" s="331">
        <v>10.25</v>
      </c>
      <c r="BA68" s="331">
        <v>295.125</v>
      </c>
      <c r="BB68" s="331">
        <v>0</v>
      </c>
      <c r="BC68" s="331">
        <v>1.875</v>
      </c>
      <c r="BD68" s="331">
        <v>699.75</v>
      </c>
      <c r="BE68" s="331">
        <v>0</v>
      </c>
      <c r="BF68" s="331">
        <v>5.125</v>
      </c>
      <c r="BG68" s="331">
        <v>74.5</v>
      </c>
      <c r="BH68" s="331">
        <v>85.375</v>
      </c>
      <c r="BI68" s="333">
        <v>857.75</v>
      </c>
      <c r="BJ68" s="334">
        <v>202.75</v>
      </c>
      <c r="BK68" s="334">
        <v>17.75</v>
      </c>
      <c r="BL68" s="334">
        <v>537</v>
      </c>
      <c r="BM68" s="334">
        <v>0.125</v>
      </c>
      <c r="BN68" s="334">
        <v>10.375</v>
      </c>
      <c r="BO68" s="334">
        <v>0</v>
      </c>
      <c r="BP68" s="334">
        <v>89.75</v>
      </c>
      <c r="BQ68" s="335">
        <v>551.625</v>
      </c>
      <c r="BR68" s="335">
        <v>37.625</v>
      </c>
      <c r="BS68" s="335">
        <v>83.875</v>
      </c>
      <c r="BT68" s="335">
        <v>0</v>
      </c>
      <c r="BU68" s="335">
        <v>0</v>
      </c>
      <c r="BV68" s="335">
        <v>430.125</v>
      </c>
      <c r="BW68" s="336">
        <v>154.25</v>
      </c>
      <c r="BX68" s="336">
        <v>0</v>
      </c>
      <c r="BY68" s="336">
        <v>0</v>
      </c>
      <c r="BZ68" s="336">
        <v>0</v>
      </c>
      <c r="CA68" s="336">
        <v>65.125</v>
      </c>
      <c r="CB68" s="336">
        <v>206.375</v>
      </c>
      <c r="CC68" s="337">
        <v>88.625</v>
      </c>
      <c r="CD68" s="338">
        <v>52355.1465952992</v>
      </c>
    </row>
    <row r="69" spans="1:82" x14ac:dyDescent="0.25">
      <c r="A69" s="179" t="s">
        <v>486</v>
      </c>
      <c r="B69" s="179" t="s">
        <v>487</v>
      </c>
      <c r="C69" s="179" t="s">
        <v>375</v>
      </c>
      <c r="D69" s="179" t="s">
        <v>125</v>
      </c>
      <c r="E69" s="331">
        <v>10975.125</v>
      </c>
      <c r="F69" s="332">
        <v>10954.75</v>
      </c>
      <c r="G69" s="332">
        <v>5</v>
      </c>
      <c r="H69" s="332">
        <v>15.375</v>
      </c>
      <c r="I69" s="332">
        <v>638.75</v>
      </c>
      <c r="J69" s="332">
        <v>493.375</v>
      </c>
      <c r="K69" s="332">
        <v>493.5</v>
      </c>
      <c r="L69" s="332">
        <v>1389.5</v>
      </c>
      <c r="M69" s="332">
        <v>3222</v>
      </c>
      <c r="N69" s="332">
        <v>2972.375</v>
      </c>
      <c r="O69" s="332">
        <v>1765.625</v>
      </c>
      <c r="P69" s="331">
        <v>740</v>
      </c>
      <c r="Q69" s="332">
        <v>14.25</v>
      </c>
      <c r="R69" s="332">
        <v>57.5</v>
      </c>
      <c r="S69" s="331">
        <v>1133.75</v>
      </c>
      <c r="T69" s="331">
        <v>551.625</v>
      </c>
      <c r="U69" s="331">
        <v>321.875</v>
      </c>
      <c r="V69" s="331">
        <v>2036.375</v>
      </c>
      <c r="W69" s="332">
        <v>566.625</v>
      </c>
      <c r="X69" s="332">
        <v>80.625</v>
      </c>
      <c r="Y69" s="332">
        <v>270.75</v>
      </c>
      <c r="Z69" s="332">
        <v>201</v>
      </c>
      <c r="AA69" s="332">
        <v>0</v>
      </c>
      <c r="AB69" s="332">
        <v>379.875</v>
      </c>
      <c r="AC69" s="332">
        <v>173.375</v>
      </c>
      <c r="AD69" s="332">
        <v>143.5</v>
      </c>
      <c r="AE69" s="332">
        <v>220.625</v>
      </c>
      <c r="AF69" s="331">
        <v>3406.375</v>
      </c>
      <c r="AG69" s="332">
        <v>1231.875</v>
      </c>
      <c r="AH69" s="332">
        <v>139.5</v>
      </c>
      <c r="AI69" s="332">
        <v>457.625</v>
      </c>
      <c r="AJ69" s="332">
        <v>73.875</v>
      </c>
      <c r="AK69" s="332">
        <v>187</v>
      </c>
      <c r="AL69" s="332">
        <v>35.75</v>
      </c>
      <c r="AM69" s="332">
        <v>1280.75</v>
      </c>
      <c r="AN69" s="331">
        <v>236.75</v>
      </c>
      <c r="AO69" s="331">
        <v>187.25</v>
      </c>
      <c r="AP69" s="332">
        <v>136.125</v>
      </c>
      <c r="AQ69" s="332">
        <v>3.5</v>
      </c>
      <c r="AR69" s="332">
        <v>36.875</v>
      </c>
      <c r="AS69" s="332">
        <v>10.75</v>
      </c>
      <c r="AT69" s="331">
        <v>180.25</v>
      </c>
      <c r="AU69" s="331">
        <v>3.5</v>
      </c>
      <c r="AV69" s="331">
        <v>40.25</v>
      </c>
      <c r="AW69" s="332">
        <v>36</v>
      </c>
      <c r="AX69" s="332">
        <v>4.25</v>
      </c>
      <c r="AY69" s="331">
        <v>10.625</v>
      </c>
      <c r="AZ69" s="331">
        <v>544.875</v>
      </c>
      <c r="BA69" s="331">
        <v>44.5</v>
      </c>
      <c r="BB69" s="331">
        <v>31.625</v>
      </c>
      <c r="BC69" s="331">
        <v>2</v>
      </c>
      <c r="BD69" s="331">
        <v>1065.625</v>
      </c>
      <c r="BE69" s="331">
        <v>0</v>
      </c>
      <c r="BF69" s="331">
        <v>110.875</v>
      </c>
      <c r="BG69" s="331">
        <v>278.875</v>
      </c>
      <c r="BH69" s="331">
        <v>48.125</v>
      </c>
      <c r="BI69" s="333">
        <v>3437.375</v>
      </c>
      <c r="BJ69" s="334">
        <v>1057</v>
      </c>
      <c r="BK69" s="334">
        <v>67.375</v>
      </c>
      <c r="BL69" s="334">
        <v>1708.75</v>
      </c>
      <c r="BM69" s="334">
        <v>0</v>
      </c>
      <c r="BN69" s="334">
        <v>2.75</v>
      </c>
      <c r="BO69" s="334">
        <v>0</v>
      </c>
      <c r="BP69" s="334">
        <v>601.5</v>
      </c>
      <c r="BQ69" s="335">
        <v>1048</v>
      </c>
      <c r="BR69" s="335">
        <v>56.375</v>
      </c>
      <c r="BS69" s="335">
        <v>167.875</v>
      </c>
      <c r="BT69" s="335">
        <v>159.75</v>
      </c>
      <c r="BU69" s="335">
        <v>150.75</v>
      </c>
      <c r="BV69" s="335">
        <v>513.25</v>
      </c>
      <c r="BW69" s="336">
        <v>249.375</v>
      </c>
      <c r="BX69" s="336">
        <v>0</v>
      </c>
      <c r="BY69" s="336">
        <v>0</v>
      </c>
      <c r="BZ69" s="336">
        <v>0</v>
      </c>
      <c r="CA69" s="336">
        <v>0</v>
      </c>
      <c r="CB69" s="336">
        <v>202.625</v>
      </c>
      <c r="CC69" s="337">
        <v>128.25</v>
      </c>
      <c r="CD69" s="338">
        <v>106963.4839152098</v>
      </c>
    </row>
    <row r="70" spans="1:82" x14ac:dyDescent="0.25">
      <c r="A70" s="179" t="s">
        <v>488</v>
      </c>
      <c r="B70" s="179" t="s">
        <v>489</v>
      </c>
      <c r="C70" s="179" t="s">
        <v>490</v>
      </c>
      <c r="D70" s="179" t="s">
        <v>120</v>
      </c>
      <c r="E70" s="331">
        <v>29203.604166666701</v>
      </c>
      <c r="F70" s="332">
        <v>28433.854166666701</v>
      </c>
      <c r="G70" s="332">
        <v>242.875</v>
      </c>
      <c r="H70" s="332">
        <v>526.875</v>
      </c>
      <c r="I70" s="332">
        <v>1350.25</v>
      </c>
      <c r="J70" s="332">
        <v>1568.875</v>
      </c>
      <c r="K70" s="332">
        <v>1700.375</v>
      </c>
      <c r="L70" s="332">
        <v>3708.5</v>
      </c>
      <c r="M70" s="332">
        <v>6371.9791666666697</v>
      </c>
      <c r="N70" s="332">
        <v>6809.125</v>
      </c>
      <c r="O70" s="332">
        <v>7694.5</v>
      </c>
      <c r="P70" s="331">
        <v>2679</v>
      </c>
      <c r="Q70" s="332">
        <v>584.75</v>
      </c>
      <c r="R70" s="332">
        <v>328.375</v>
      </c>
      <c r="S70" s="331">
        <v>1538.625</v>
      </c>
      <c r="T70" s="331">
        <v>982.25</v>
      </c>
      <c r="U70" s="331">
        <v>1077.854166666667</v>
      </c>
      <c r="V70" s="331">
        <v>6642.875</v>
      </c>
      <c r="W70" s="332">
        <v>1525.5</v>
      </c>
      <c r="X70" s="332">
        <v>768.875</v>
      </c>
      <c r="Y70" s="332">
        <v>544.875</v>
      </c>
      <c r="Z70" s="332">
        <v>762.625</v>
      </c>
      <c r="AA70" s="332">
        <v>83.75</v>
      </c>
      <c r="AB70" s="332">
        <v>1159.125</v>
      </c>
      <c r="AC70" s="332">
        <v>341.875</v>
      </c>
      <c r="AD70" s="332">
        <v>678.625</v>
      </c>
      <c r="AE70" s="332">
        <v>777.625</v>
      </c>
      <c r="AF70" s="331">
        <v>9516.5</v>
      </c>
      <c r="AG70" s="332">
        <v>2299.875</v>
      </c>
      <c r="AH70" s="332">
        <v>182.5</v>
      </c>
      <c r="AI70" s="332">
        <v>2204.125</v>
      </c>
      <c r="AJ70" s="332">
        <v>1810.375</v>
      </c>
      <c r="AK70" s="332">
        <v>128.5</v>
      </c>
      <c r="AL70" s="332">
        <v>547.25</v>
      </c>
      <c r="AM70" s="332">
        <v>2343.875</v>
      </c>
      <c r="AN70" s="331">
        <v>153.375</v>
      </c>
      <c r="AO70" s="331">
        <v>550.25</v>
      </c>
      <c r="AP70" s="332">
        <v>320.375</v>
      </c>
      <c r="AQ70" s="332">
        <v>12.875</v>
      </c>
      <c r="AR70" s="332">
        <v>177.875</v>
      </c>
      <c r="AS70" s="332">
        <v>39.125</v>
      </c>
      <c r="AT70" s="331">
        <v>450.625</v>
      </c>
      <c r="AU70" s="331">
        <v>114.125</v>
      </c>
      <c r="AV70" s="331">
        <v>114.875</v>
      </c>
      <c r="AW70" s="332">
        <v>9.375</v>
      </c>
      <c r="AX70" s="332">
        <v>105.5</v>
      </c>
      <c r="AY70" s="331">
        <v>115.875</v>
      </c>
      <c r="AZ70" s="331">
        <v>34.125</v>
      </c>
      <c r="BA70" s="331">
        <v>161.625</v>
      </c>
      <c r="BB70" s="331">
        <v>9.875</v>
      </c>
      <c r="BC70" s="331">
        <v>1.25</v>
      </c>
      <c r="BD70" s="331">
        <v>3536.875</v>
      </c>
      <c r="BE70" s="331">
        <v>205.875</v>
      </c>
      <c r="BF70" s="331">
        <v>190.25</v>
      </c>
      <c r="BG70" s="331">
        <v>1019.25</v>
      </c>
      <c r="BH70" s="331">
        <v>108.25</v>
      </c>
      <c r="BI70" s="333">
        <v>6879.875</v>
      </c>
      <c r="BJ70" s="334">
        <v>955.625</v>
      </c>
      <c r="BK70" s="334">
        <v>734.5</v>
      </c>
      <c r="BL70" s="334">
        <v>4609.375</v>
      </c>
      <c r="BM70" s="334">
        <v>13.125</v>
      </c>
      <c r="BN70" s="334">
        <v>17.75</v>
      </c>
      <c r="BO70" s="334">
        <v>0</v>
      </c>
      <c r="BP70" s="334">
        <v>549.5</v>
      </c>
      <c r="BQ70" s="335">
        <v>1535.5</v>
      </c>
      <c r="BR70" s="335">
        <v>175.625</v>
      </c>
      <c r="BS70" s="335">
        <v>173.5</v>
      </c>
      <c r="BT70" s="335">
        <v>577.625</v>
      </c>
      <c r="BU70" s="335">
        <v>0</v>
      </c>
      <c r="BV70" s="335">
        <v>608.75</v>
      </c>
      <c r="BW70" s="336">
        <v>0</v>
      </c>
      <c r="BX70" s="336">
        <v>0</v>
      </c>
      <c r="BY70" s="336">
        <v>0</v>
      </c>
      <c r="BZ70" s="336">
        <v>0</v>
      </c>
      <c r="CA70" s="336">
        <v>0</v>
      </c>
      <c r="CB70" s="336">
        <v>368.5</v>
      </c>
      <c r="CC70" s="337">
        <v>4747.25</v>
      </c>
      <c r="CD70" s="338">
        <v>365625.804700231</v>
      </c>
    </row>
    <row r="71" spans="1:82" x14ac:dyDescent="0.25">
      <c r="A71" s="179" t="s">
        <v>491</v>
      </c>
      <c r="B71" s="179" t="s">
        <v>492</v>
      </c>
      <c r="C71" s="179" t="s">
        <v>490</v>
      </c>
      <c r="D71" s="179" t="s">
        <v>120</v>
      </c>
      <c r="E71" s="331">
        <v>21753</v>
      </c>
      <c r="F71" s="332">
        <v>20924.375</v>
      </c>
      <c r="G71" s="332">
        <v>158.375</v>
      </c>
      <c r="H71" s="332">
        <v>670.25</v>
      </c>
      <c r="I71" s="332">
        <v>720.875</v>
      </c>
      <c r="J71" s="332">
        <v>913</v>
      </c>
      <c r="K71" s="332">
        <v>1056.125</v>
      </c>
      <c r="L71" s="332">
        <v>2848</v>
      </c>
      <c r="M71" s="332">
        <v>4808.875</v>
      </c>
      <c r="N71" s="332">
        <v>5070.75</v>
      </c>
      <c r="O71" s="332">
        <v>6335.375</v>
      </c>
      <c r="P71" s="331">
        <v>1742.5</v>
      </c>
      <c r="Q71" s="332">
        <v>353.875</v>
      </c>
      <c r="R71" s="332">
        <v>275.125</v>
      </c>
      <c r="S71" s="331">
        <v>945.5</v>
      </c>
      <c r="T71" s="331">
        <v>215.75</v>
      </c>
      <c r="U71" s="331">
        <v>1584.375</v>
      </c>
      <c r="V71" s="331">
        <v>5180.125</v>
      </c>
      <c r="W71" s="332">
        <v>1010.125</v>
      </c>
      <c r="X71" s="332">
        <v>1492.25</v>
      </c>
      <c r="Y71" s="332">
        <v>62.625</v>
      </c>
      <c r="Z71" s="332">
        <v>950.25</v>
      </c>
      <c r="AA71" s="332">
        <v>0</v>
      </c>
      <c r="AB71" s="332">
        <v>276.75</v>
      </c>
      <c r="AC71" s="332">
        <v>2.75</v>
      </c>
      <c r="AD71" s="332">
        <v>506.125</v>
      </c>
      <c r="AE71" s="332">
        <v>879.25</v>
      </c>
      <c r="AF71" s="331">
        <v>7877.25</v>
      </c>
      <c r="AG71" s="332">
        <v>2049.375</v>
      </c>
      <c r="AH71" s="332">
        <v>83.5</v>
      </c>
      <c r="AI71" s="332">
        <v>2015.375</v>
      </c>
      <c r="AJ71" s="332">
        <v>1383.25</v>
      </c>
      <c r="AK71" s="332">
        <v>174.25</v>
      </c>
      <c r="AL71" s="332">
        <v>123.75</v>
      </c>
      <c r="AM71" s="332">
        <v>2047.75</v>
      </c>
      <c r="AN71" s="331">
        <v>464.625</v>
      </c>
      <c r="AO71" s="331">
        <v>462.75</v>
      </c>
      <c r="AP71" s="332">
        <v>90.625</v>
      </c>
      <c r="AQ71" s="332">
        <v>1</v>
      </c>
      <c r="AR71" s="332">
        <v>333.5</v>
      </c>
      <c r="AS71" s="332">
        <v>37.625</v>
      </c>
      <c r="AT71" s="331">
        <v>269.25</v>
      </c>
      <c r="AU71" s="331">
        <v>48.875</v>
      </c>
      <c r="AV71" s="331">
        <v>112.75</v>
      </c>
      <c r="AW71" s="332">
        <v>63.875</v>
      </c>
      <c r="AX71" s="332">
        <v>48.875</v>
      </c>
      <c r="AY71" s="331">
        <v>72.875</v>
      </c>
      <c r="AZ71" s="331">
        <v>103</v>
      </c>
      <c r="BA71" s="331">
        <v>72.375</v>
      </c>
      <c r="BB71" s="331">
        <v>9.25</v>
      </c>
      <c r="BC71" s="331">
        <v>0</v>
      </c>
      <c r="BD71" s="331">
        <v>1657.5</v>
      </c>
      <c r="BE71" s="331">
        <v>104.5</v>
      </c>
      <c r="BF71" s="331">
        <v>10.375</v>
      </c>
      <c r="BG71" s="331">
        <v>582.625</v>
      </c>
      <c r="BH71" s="331">
        <v>236.75</v>
      </c>
      <c r="BI71" s="333">
        <v>4305.625</v>
      </c>
      <c r="BJ71" s="334">
        <v>741</v>
      </c>
      <c r="BK71" s="334">
        <v>388</v>
      </c>
      <c r="BL71" s="334">
        <v>2215</v>
      </c>
      <c r="BM71" s="334">
        <v>1</v>
      </c>
      <c r="BN71" s="334">
        <v>21.875</v>
      </c>
      <c r="BO71" s="334">
        <v>1</v>
      </c>
      <c r="BP71" s="334">
        <v>937.75</v>
      </c>
      <c r="BQ71" s="335">
        <v>1270.125</v>
      </c>
      <c r="BR71" s="335">
        <v>366.125</v>
      </c>
      <c r="BS71" s="335">
        <v>171</v>
      </c>
      <c r="BT71" s="335">
        <v>87.125</v>
      </c>
      <c r="BU71" s="335">
        <v>0</v>
      </c>
      <c r="BV71" s="335">
        <v>645.875</v>
      </c>
      <c r="BW71" s="336">
        <v>308.375</v>
      </c>
      <c r="BX71" s="336">
        <v>0</v>
      </c>
      <c r="BY71" s="336">
        <v>0</v>
      </c>
      <c r="BZ71" s="336">
        <v>49.625</v>
      </c>
      <c r="CA71" s="336">
        <v>0</v>
      </c>
      <c r="CB71" s="336">
        <v>201.875</v>
      </c>
      <c r="CC71" s="337">
        <v>2989.875</v>
      </c>
      <c r="CD71" s="338">
        <v>210052.88780873999</v>
      </c>
    </row>
    <row r="72" spans="1:82" x14ac:dyDescent="0.25">
      <c r="A72" s="179" t="s">
        <v>493</v>
      </c>
      <c r="B72" s="179" t="s">
        <v>494</v>
      </c>
      <c r="C72" s="179" t="s">
        <v>355</v>
      </c>
      <c r="D72" s="179" t="s">
        <v>55</v>
      </c>
      <c r="E72" s="331">
        <v>63724.357034453897</v>
      </c>
      <c r="F72" s="332">
        <v>63471.607034453897</v>
      </c>
      <c r="G72" s="332">
        <v>65.125</v>
      </c>
      <c r="H72" s="332">
        <v>187.625</v>
      </c>
      <c r="I72" s="332">
        <v>2736.375</v>
      </c>
      <c r="J72" s="332">
        <v>3081.25</v>
      </c>
      <c r="K72" s="332">
        <v>3490.125</v>
      </c>
      <c r="L72" s="332">
        <v>8141.375</v>
      </c>
      <c r="M72" s="332">
        <v>15896.468965517201</v>
      </c>
      <c r="N72" s="332">
        <v>12865.7125</v>
      </c>
      <c r="O72" s="332">
        <v>17513.0505689366</v>
      </c>
      <c r="P72" s="331">
        <v>10145.625</v>
      </c>
      <c r="Q72" s="332">
        <v>69.375</v>
      </c>
      <c r="R72" s="332">
        <v>676</v>
      </c>
      <c r="S72" s="331">
        <v>5581.875</v>
      </c>
      <c r="T72" s="331">
        <v>3212.9689655172401</v>
      </c>
      <c r="U72" s="331">
        <v>2380.1380689366401</v>
      </c>
      <c r="V72" s="331">
        <v>11944.125</v>
      </c>
      <c r="W72" s="332">
        <v>3303.375</v>
      </c>
      <c r="X72" s="332">
        <v>1475.75</v>
      </c>
      <c r="Y72" s="332">
        <v>1125.25</v>
      </c>
      <c r="Z72" s="332">
        <v>2379</v>
      </c>
      <c r="AA72" s="332">
        <v>37.25</v>
      </c>
      <c r="AB72" s="332">
        <v>526.125</v>
      </c>
      <c r="AC72" s="332">
        <v>317.25</v>
      </c>
      <c r="AD72" s="332">
        <v>1801.125</v>
      </c>
      <c r="AE72" s="332">
        <v>979</v>
      </c>
      <c r="AF72" s="331">
        <v>15846.875</v>
      </c>
      <c r="AG72" s="332">
        <v>3253.875</v>
      </c>
      <c r="AH72" s="332">
        <v>243.375</v>
      </c>
      <c r="AI72" s="332">
        <v>3441</v>
      </c>
      <c r="AJ72" s="332">
        <v>3203.375</v>
      </c>
      <c r="AK72" s="332">
        <v>513.5</v>
      </c>
      <c r="AL72" s="332">
        <v>382.625</v>
      </c>
      <c r="AM72" s="332">
        <v>4809.125</v>
      </c>
      <c r="AN72" s="331">
        <v>960.75</v>
      </c>
      <c r="AO72" s="331">
        <v>2070.625</v>
      </c>
      <c r="AP72" s="332">
        <v>1273</v>
      </c>
      <c r="AQ72" s="332">
        <v>28.25</v>
      </c>
      <c r="AR72" s="332">
        <v>597.75</v>
      </c>
      <c r="AS72" s="332">
        <v>171.625</v>
      </c>
      <c r="AT72" s="331">
        <v>421.625</v>
      </c>
      <c r="AU72" s="331">
        <v>263.875</v>
      </c>
      <c r="AV72" s="331">
        <v>148.5</v>
      </c>
      <c r="AW72" s="332">
        <v>59.875</v>
      </c>
      <c r="AX72" s="332">
        <v>88.625</v>
      </c>
      <c r="AY72" s="331">
        <v>154.25</v>
      </c>
      <c r="AZ72" s="331">
        <v>454.375</v>
      </c>
      <c r="BA72" s="331">
        <v>470.75</v>
      </c>
      <c r="BB72" s="331">
        <v>8.625</v>
      </c>
      <c r="BC72" s="331">
        <v>7.75</v>
      </c>
      <c r="BD72" s="331">
        <v>7305.125</v>
      </c>
      <c r="BE72" s="331">
        <v>242</v>
      </c>
      <c r="BF72" s="331">
        <v>142.5</v>
      </c>
      <c r="BG72" s="331">
        <v>1744.875</v>
      </c>
      <c r="BH72" s="331">
        <v>217.125</v>
      </c>
      <c r="BI72" s="333">
        <v>7980</v>
      </c>
      <c r="BJ72" s="334">
        <v>778.75</v>
      </c>
      <c r="BK72" s="334">
        <v>732.125</v>
      </c>
      <c r="BL72" s="334">
        <v>5127.625</v>
      </c>
      <c r="BM72" s="334">
        <v>1.875</v>
      </c>
      <c r="BN72" s="334">
        <v>61.25</v>
      </c>
      <c r="BO72" s="334">
        <v>0</v>
      </c>
      <c r="BP72" s="334">
        <v>1278.375</v>
      </c>
      <c r="BQ72" s="335">
        <v>5666.125</v>
      </c>
      <c r="BR72" s="335">
        <v>1662.375</v>
      </c>
      <c r="BS72" s="335">
        <v>239.375</v>
      </c>
      <c r="BT72" s="335">
        <v>745.625</v>
      </c>
      <c r="BU72" s="335">
        <v>5.875</v>
      </c>
      <c r="BV72" s="335">
        <v>3012.875</v>
      </c>
      <c r="BW72" s="336">
        <v>1260.875</v>
      </c>
      <c r="BX72" s="336">
        <v>0</v>
      </c>
      <c r="BY72" s="336">
        <v>0</v>
      </c>
      <c r="BZ72" s="336">
        <v>51.75</v>
      </c>
      <c r="CA72" s="336">
        <v>58</v>
      </c>
      <c r="CB72" s="336">
        <v>1105.125</v>
      </c>
      <c r="CC72" s="337">
        <v>5257.875</v>
      </c>
      <c r="CD72" s="338">
        <v>742911.66304166499</v>
      </c>
    </row>
    <row r="73" spans="1:82" x14ac:dyDescent="0.25">
      <c r="A73" s="179" t="s">
        <v>495</v>
      </c>
      <c r="B73" s="179" t="s">
        <v>496</v>
      </c>
      <c r="C73" s="179" t="s">
        <v>408</v>
      </c>
      <c r="D73" s="179" t="s">
        <v>116</v>
      </c>
      <c r="E73" s="331">
        <v>7885.875</v>
      </c>
      <c r="F73" s="332">
        <v>7805.625</v>
      </c>
      <c r="G73" s="332">
        <v>80.25</v>
      </c>
      <c r="H73" s="332">
        <v>0</v>
      </c>
      <c r="I73" s="332">
        <v>218.875</v>
      </c>
      <c r="J73" s="332">
        <v>173.75</v>
      </c>
      <c r="K73" s="332">
        <v>306.75</v>
      </c>
      <c r="L73" s="332">
        <v>1263.375</v>
      </c>
      <c r="M73" s="332">
        <v>2065.5</v>
      </c>
      <c r="N73" s="332">
        <v>2143.625</v>
      </c>
      <c r="O73" s="332">
        <v>1714</v>
      </c>
      <c r="P73" s="331">
        <v>341.875</v>
      </c>
      <c r="Q73" s="332">
        <v>6.125</v>
      </c>
      <c r="R73" s="332">
        <v>3.375</v>
      </c>
      <c r="S73" s="331">
        <v>1444.5</v>
      </c>
      <c r="T73" s="331">
        <v>85.375</v>
      </c>
      <c r="U73" s="331">
        <v>236</v>
      </c>
      <c r="V73" s="331">
        <v>1913</v>
      </c>
      <c r="W73" s="332">
        <v>575.5</v>
      </c>
      <c r="X73" s="332">
        <v>266.5</v>
      </c>
      <c r="Y73" s="332">
        <v>289.5</v>
      </c>
      <c r="Z73" s="332">
        <v>264</v>
      </c>
      <c r="AA73" s="332">
        <v>0</v>
      </c>
      <c r="AB73" s="332">
        <v>20.625</v>
      </c>
      <c r="AC73" s="332">
        <v>0</v>
      </c>
      <c r="AD73" s="332">
        <v>389.25</v>
      </c>
      <c r="AE73" s="332">
        <v>107.625</v>
      </c>
      <c r="AF73" s="331">
        <v>2270.375</v>
      </c>
      <c r="AG73" s="332">
        <v>1070</v>
      </c>
      <c r="AH73" s="332">
        <v>48.125</v>
      </c>
      <c r="AI73" s="332">
        <v>561</v>
      </c>
      <c r="AJ73" s="332">
        <v>43.875</v>
      </c>
      <c r="AK73" s="332">
        <v>199.625</v>
      </c>
      <c r="AL73" s="332">
        <v>86.375</v>
      </c>
      <c r="AM73" s="332">
        <v>261.375</v>
      </c>
      <c r="AN73" s="331">
        <v>23.5</v>
      </c>
      <c r="AO73" s="331">
        <v>58.5</v>
      </c>
      <c r="AP73" s="332">
        <v>36.5</v>
      </c>
      <c r="AQ73" s="332">
        <v>9.25</v>
      </c>
      <c r="AR73" s="332">
        <v>11.75</v>
      </c>
      <c r="AS73" s="332">
        <v>1</v>
      </c>
      <c r="AT73" s="331">
        <v>61.875</v>
      </c>
      <c r="AU73" s="331">
        <v>55.25</v>
      </c>
      <c r="AV73" s="331">
        <v>4.5</v>
      </c>
      <c r="AW73" s="332">
        <v>0.125</v>
      </c>
      <c r="AX73" s="332">
        <v>4.375</v>
      </c>
      <c r="AY73" s="331">
        <v>10.25</v>
      </c>
      <c r="AZ73" s="331">
        <v>133.125</v>
      </c>
      <c r="BA73" s="331">
        <v>10.625</v>
      </c>
      <c r="BB73" s="331">
        <v>0</v>
      </c>
      <c r="BC73" s="331">
        <v>0</v>
      </c>
      <c r="BD73" s="331">
        <v>650.625</v>
      </c>
      <c r="BE73" s="331">
        <v>1</v>
      </c>
      <c r="BF73" s="331">
        <v>76.875</v>
      </c>
      <c r="BG73" s="331">
        <v>425.375</v>
      </c>
      <c r="BH73" s="331">
        <v>83.25</v>
      </c>
      <c r="BI73" s="333">
        <v>689.5</v>
      </c>
      <c r="BJ73" s="334">
        <v>366.125</v>
      </c>
      <c r="BK73" s="334">
        <v>5.25</v>
      </c>
      <c r="BL73" s="334">
        <v>288.875</v>
      </c>
      <c r="BM73" s="334">
        <v>0</v>
      </c>
      <c r="BN73" s="334">
        <v>0</v>
      </c>
      <c r="BO73" s="334">
        <v>0</v>
      </c>
      <c r="BP73" s="334">
        <v>29.25</v>
      </c>
      <c r="BQ73" s="335">
        <v>274</v>
      </c>
      <c r="BR73" s="335">
        <v>21.25</v>
      </c>
      <c r="BS73" s="335">
        <v>0</v>
      </c>
      <c r="BT73" s="335">
        <v>43.25</v>
      </c>
      <c r="BU73" s="335">
        <v>0</v>
      </c>
      <c r="BV73" s="335">
        <v>209.5</v>
      </c>
      <c r="BW73" s="336">
        <v>22.125</v>
      </c>
      <c r="BX73" s="336">
        <v>0</v>
      </c>
      <c r="BY73" s="336">
        <v>0</v>
      </c>
      <c r="BZ73" s="336">
        <v>0</v>
      </c>
      <c r="CA73" s="336">
        <v>0</v>
      </c>
      <c r="CB73" s="336">
        <v>107.25</v>
      </c>
      <c r="CC73" s="337">
        <v>397.5</v>
      </c>
      <c r="CD73" s="338">
        <v>49509.393226146698</v>
      </c>
    </row>
    <row r="74" spans="1:82" x14ac:dyDescent="0.25">
      <c r="A74" s="179" t="s">
        <v>497</v>
      </c>
      <c r="B74" s="179" t="s">
        <v>498</v>
      </c>
      <c r="C74" s="179" t="s">
        <v>399</v>
      </c>
      <c r="D74" s="179" t="s">
        <v>116</v>
      </c>
      <c r="E74" s="331">
        <v>13368.152597402601</v>
      </c>
      <c r="F74" s="332">
        <v>12839.402597402601</v>
      </c>
      <c r="G74" s="332">
        <v>175.125</v>
      </c>
      <c r="H74" s="332">
        <v>353.625</v>
      </c>
      <c r="I74" s="332">
        <v>770.75</v>
      </c>
      <c r="J74" s="332">
        <v>702.5</v>
      </c>
      <c r="K74" s="332">
        <v>771</v>
      </c>
      <c r="L74" s="332">
        <v>1284</v>
      </c>
      <c r="M74" s="332">
        <v>3796.375</v>
      </c>
      <c r="N74" s="332">
        <v>3374.125</v>
      </c>
      <c r="O74" s="332">
        <v>2669.4025974025999</v>
      </c>
      <c r="P74" s="331">
        <v>870.125</v>
      </c>
      <c r="Q74" s="332">
        <v>6.25</v>
      </c>
      <c r="R74" s="332">
        <v>38.625</v>
      </c>
      <c r="S74" s="331">
        <v>1266.75</v>
      </c>
      <c r="T74" s="331">
        <v>425</v>
      </c>
      <c r="U74" s="331">
        <v>806.90259740259705</v>
      </c>
      <c r="V74" s="331">
        <v>3129.875</v>
      </c>
      <c r="W74" s="332">
        <v>431.625</v>
      </c>
      <c r="X74" s="332">
        <v>338.125</v>
      </c>
      <c r="Y74" s="332">
        <v>509.375</v>
      </c>
      <c r="Z74" s="332">
        <v>607.875</v>
      </c>
      <c r="AA74" s="332">
        <v>12.25</v>
      </c>
      <c r="AB74" s="332">
        <v>169.25</v>
      </c>
      <c r="AC74" s="332">
        <v>127.125</v>
      </c>
      <c r="AD74" s="332">
        <v>718.125</v>
      </c>
      <c r="AE74" s="332">
        <v>216.125</v>
      </c>
      <c r="AF74" s="331">
        <v>4609.875</v>
      </c>
      <c r="AG74" s="332">
        <v>2007.625</v>
      </c>
      <c r="AH74" s="332">
        <v>119.875</v>
      </c>
      <c r="AI74" s="332">
        <v>892.375</v>
      </c>
      <c r="AJ74" s="332">
        <v>96.375</v>
      </c>
      <c r="AK74" s="332">
        <v>199</v>
      </c>
      <c r="AL74" s="332">
        <v>6.375</v>
      </c>
      <c r="AM74" s="332">
        <v>1288.25</v>
      </c>
      <c r="AN74" s="331">
        <v>109.375</v>
      </c>
      <c r="AO74" s="331">
        <v>223</v>
      </c>
      <c r="AP74" s="332">
        <v>129.625</v>
      </c>
      <c r="AQ74" s="332">
        <v>0.25</v>
      </c>
      <c r="AR74" s="332">
        <v>70.625</v>
      </c>
      <c r="AS74" s="332">
        <v>22.5</v>
      </c>
      <c r="AT74" s="331">
        <v>106.625</v>
      </c>
      <c r="AU74" s="331">
        <v>123.25</v>
      </c>
      <c r="AV74" s="331">
        <v>60.375</v>
      </c>
      <c r="AW74" s="332">
        <v>9.5</v>
      </c>
      <c r="AX74" s="332">
        <v>50.875</v>
      </c>
      <c r="AY74" s="331">
        <v>18.125</v>
      </c>
      <c r="AZ74" s="331">
        <v>150</v>
      </c>
      <c r="BA74" s="331">
        <v>90.75</v>
      </c>
      <c r="BB74" s="331">
        <v>2.875</v>
      </c>
      <c r="BC74" s="331">
        <v>0</v>
      </c>
      <c r="BD74" s="331">
        <v>837.75</v>
      </c>
      <c r="BE74" s="331">
        <v>1</v>
      </c>
      <c r="BF74" s="331">
        <v>54.125</v>
      </c>
      <c r="BG74" s="331">
        <v>232.625</v>
      </c>
      <c r="BH74" s="331">
        <v>249.75</v>
      </c>
      <c r="BI74" s="333">
        <v>2341.375</v>
      </c>
      <c r="BJ74" s="334">
        <v>820.875</v>
      </c>
      <c r="BK74" s="334">
        <v>186</v>
      </c>
      <c r="BL74" s="334">
        <v>1170.375</v>
      </c>
      <c r="BM74" s="334">
        <v>0.125</v>
      </c>
      <c r="BN74" s="334">
        <v>13</v>
      </c>
      <c r="BO74" s="334">
        <v>0</v>
      </c>
      <c r="BP74" s="334">
        <v>151</v>
      </c>
      <c r="BQ74" s="335">
        <v>1228.25</v>
      </c>
      <c r="BR74" s="335">
        <v>64.125</v>
      </c>
      <c r="BS74" s="335">
        <v>200.125</v>
      </c>
      <c r="BT74" s="335">
        <v>184.25</v>
      </c>
      <c r="BU74" s="335">
        <v>0</v>
      </c>
      <c r="BV74" s="335">
        <v>779.75</v>
      </c>
      <c r="BW74" s="336">
        <v>0</v>
      </c>
      <c r="BX74" s="336">
        <v>59.75</v>
      </c>
      <c r="BY74" s="336">
        <v>180.5</v>
      </c>
      <c r="BZ74" s="336">
        <v>0</v>
      </c>
      <c r="CA74" s="336">
        <v>0</v>
      </c>
      <c r="CB74" s="336">
        <v>275.25</v>
      </c>
      <c r="CC74" s="337">
        <v>102.5</v>
      </c>
      <c r="CD74" s="338">
        <v>143053.895415545</v>
      </c>
    </row>
    <row r="75" spans="1:82" x14ac:dyDescent="0.25">
      <c r="A75" s="179" t="s">
        <v>499</v>
      </c>
      <c r="B75" s="179" t="s">
        <v>500</v>
      </c>
      <c r="C75" s="179" t="s">
        <v>126</v>
      </c>
      <c r="D75" s="179" t="s">
        <v>126</v>
      </c>
      <c r="E75" s="331">
        <v>14186.890306122399</v>
      </c>
      <c r="F75" s="332">
        <v>13717.640306122399</v>
      </c>
      <c r="G75" s="332">
        <v>75.625</v>
      </c>
      <c r="H75" s="332">
        <v>393.625</v>
      </c>
      <c r="I75" s="332">
        <v>709.375</v>
      </c>
      <c r="J75" s="332">
        <v>724.75</v>
      </c>
      <c r="K75" s="332">
        <v>890.375</v>
      </c>
      <c r="L75" s="332">
        <v>1803</v>
      </c>
      <c r="M75" s="332">
        <v>4375.8903061224501</v>
      </c>
      <c r="N75" s="332">
        <v>2500</v>
      </c>
      <c r="O75" s="332">
        <v>3183.5</v>
      </c>
      <c r="P75" s="331">
        <v>1590.625</v>
      </c>
      <c r="Q75" s="332">
        <v>22.5</v>
      </c>
      <c r="R75" s="332">
        <v>61.625</v>
      </c>
      <c r="S75" s="331">
        <v>1219</v>
      </c>
      <c r="T75" s="331">
        <v>764.875</v>
      </c>
      <c r="U75" s="331">
        <v>303.39030612244903</v>
      </c>
      <c r="V75" s="331">
        <v>2695.25</v>
      </c>
      <c r="W75" s="332">
        <v>536</v>
      </c>
      <c r="X75" s="332">
        <v>361.875</v>
      </c>
      <c r="Y75" s="332">
        <v>483.375</v>
      </c>
      <c r="Z75" s="332">
        <v>438.625</v>
      </c>
      <c r="AA75" s="332">
        <v>22.25</v>
      </c>
      <c r="AB75" s="332">
        <v>151.625</v>
      </c>
      <c r="AC75" s="332">
        <v>85.75</v>
      </c>
      <c r="AD75" s="332">
        <v>418.125</v>
      </c>
      <c r="AE75" s="332">
        <v>197.625</v>
      </c>
      <c r="AF75" s="331">
        <v>4608.625</v>
      </c>
      <c r="AG75" s="332">
        <v>675.125</v>
      </c>
      <c r="AH75" s="332">
        <v>165.875</v>
      </c>
      <c r="AI75" s="332">
        <v>1217.125</v>
      </c>
      <c r="AJ75" s="332">
        <v>73.25</v>
      </c>
      <c r="AK75" s="332">
        <v>324.75</v>
      </c>
      <c r="AL75" s="332">
        <v>123.5</v>
      </c>
      <c r="AM75" s="332">
        <v>2029</v>
      </c>
      <c r="AN75" s="331">
        <v>38.25</v>
      </c>
      <c r="AO75" s="331">
        <v>264.875</v>
      </c>
      <c r="AP75" s="332">
        <v>138.25</v>
      </c>
      <c r="AQ75" s="332">
        <v>3.125</v>
      </c>
      <c r="AR75" s="332">
        <v>93.75</v>
      </c>
      <c r="AS75" s="332">
        <v>29.75</v>
      </c>
      <c r="AT75" s="331">
        <v>121.125</v>
      </c>
      <c r="AU75" s="331">
        <v>75.625</v>
      </c>
      <c r="AV75" s="331">
        <v>20.625</v>
      </c>
      <c r="AW75" s="332">
        <v>0</v>
      </c>
      <c r="AX75" s="332">
        <v>20.625</v>
      </c>
      <c r="AY75" s="331">
        <v>1.625</v>
      </c>
      <c r="AZ75" s="331">
        <v>95</v>
      </c>
      <c r="BA75" s="331">
        <v>60.875</v>
      </c>
      <c r="BB75" s="331">
        <v>0</v>
      </c>
      <c r="BC75" s="331">
        <v>1.125</v>
      </c>
      <c r="BD75" s="331">
        <v>1161.375</v>
      </c>
      <c r="BE75" s="331">
        <v>42.875</v>
      </c>
      <c r="BF75" s="331">
        <v>47.25</v>
      </c>
      <c r="BG75" s="331">
        <v>675.375</v>
      </c>
      <c r="BH75" s="331">
        <v>399.125</v>
      </c>
      <c r="BI75" s="333">
        <v>2949.875</v>
      </c>
      <c r="BJ75" s="334">
        <v>446.75</v>
      </c>
      <c r="BK75" s="334">
        <v>362.625</v>
      </c>
      <c r="BL75" s="334">
        <v>1474.625</v>
      </c>
      <c r="BM75" s="334">
        <v>0</v>
      </c>
      <c r="BN75" s="334">
        <v>75</v>
      </c>
      <c r="BO75" s="334">
        <v>470.75</v>
      </c>
      <c r="BP75" s="334">
        <v>120.125</v>
      </c>
      <c r="BQ75" s="335">
        <v>797.5</v>
      </c>
      <c r="BR75" s="335">
        <v>188.75</v>
      </c>
      <c r="BS75" s="335">
        <v>188.875</v>
      </c>
      <c r="BT75" s="335">
        <v>0</v>
      </c>
      <c r="BU75" s="335">
        <v>0</v>
      </c>
      <c r="BV75" s="335">
        <v>419.875</v>
      </c>
      <c r="BW75" s="336">
        <v>0</v>
      </c>
      <c r="BX75" s="336">
        <v>0</v>
      </c>
      <c r="BY75" s="336">
        <v>0</v>
      </c>
      <c r="BZ75" s="336">
        <v>0</v>
      </c>
      <c r="CA75" s="336">
        <v>0</v>
      </c>
      <c r="CB75" s="336">
        <v>281.25</v>
      </c>
      <c r="CC75" s="337">
        <v>1164.625</v>
      </c>
      <c r="CD75" s="338">
        <v>151679.435041577</v>
      </c>
    </row>
    <row r="76" spans="1:82" x14ac:dyDescent="0.25">
      <c r="A76" s="179" t="s">
        <v>501</v>
      </c>
      <c r="B76" s="179" t="s">
        <v>502</v>
      </c>
      <c r="C76" s="179" t="s">
        <v>355</v>
      </c>
      <c r="D76" s="179" t="s">
        <v>55</v>
      </c>
      <c r="E76" s="331">
        <v>11442.087591240899</v>
      </c>
      <c r="F76" s="332">
        <v>11442.087591240899</v>
      </c>
      <c r="G76" s="332">
        <v>0</v>
      </c>
      <c r="H76" s="332">
        <v>0</v>
      </c>
      <c r="I76" s="332">
        <v>723</v>
      </c>
      <c r="J76" s="332">
        <v>727.375</v>
      </c>
      <c r="K76" s="332">
        <v>1070</v>
      </c>
      <c r="L76" s="332">
        <v>1980.5</v>
      </c>
      <c r="M76" s="332">
        <v>3142.375</v>
      </c>
      <c r="N76" s="332">
        <v>2212.375</v>
      </c>
      <c r="O76" s="332">
        <v>1586.4625912408801</v>
      </c>
      <c r="P76" s="331">
        <v>955.375</v>
      </c>
      <c r="Q76" s="332">
        <v>31.25</v>
      </c>
      <c r="R76" s="332">
        <v>56.375</v>
      </c>
      <c r="S76" s="331">
        <v>414.25</v>
      </c>
      <c r="T76" s="331">
        <v>886.625</v>
      </c>
      <c r="U76" s="331">
        <v>680.46259124087601</v>
      </c>
      <c r="V76" s="331">
        <v>2017.125</v>
      </c>
      <c r="W76" s="332">
        <v>269.75</v>
      </c>
      <c r="X76" s="332">
        <v>347.75</v>
      </c>
      <c r="Y76" s="332">
        <v>351.125</v>
      </c>
      <c r="Z76" s="332">
        <v>557.5</v>
      </c>
      <c r="AA76" s="332">
        <v>0</v>
      </c>
      <c r="AB76" s="332">
        <v>18.125</v>
      </c>
      <c r="AC76" s="332">
        <v>21.125</v>
      </c>
      <c r="AD76" s="332">
        <v>323.25</v>
      </c>
      <c r="AE76" s="332">
        <v>128.5</v>
      </c>
      <c r="AF76" s="331">
        <v>3139.875</v>
      </c>
      <c r="AG76" s="332">
        <v>510.625</v>
      </c>
      <c r="AH76" s="332">
        <v>79.625</v>
      </c>
      <c r="AI76" s="332">
        <v>1056.125</v>
      </c>
      <c r="AJ76" s="332">
        <v>201.625</v>
      </c>
      <c r="AK76" s="332">
        <v>184.5</v>
      </c>
      <c r="AL76" s="332">
        <v>5</v>
      </c>
      <c r="AM76" s="332">
        <v>1102.375</v>
      </c>
      <c r="AN76" s="331">
        <v>99.125</v>
      </c>
      <c r="AO76" s="331">
        <v>252</v>
      </c>
      <c r="AP76" s="332">
        <v>189.5</v>
      </c>
      <c r="AQ76" s="332">
        <v>1.5</v>
      </c>
      <c r="AR76" s="332">
        <v>21.125</v>
      </c>
      <c r="AS76" s="332">
        <v>39.875</v>
      </c>
      <c r="AT76" s="331">
        <v>645.625</v>
      </c>
      <c r="AU76" s="331">
        <v>29.375</v>
      </c>
      <c r="AV76" s="331">
        <v>278.25</v>
      </c>
      <c r="AW76" s="332">
        <v>30.5</v>
      </c>
      <c r="AX76" s="332">
        <v>247.75</v>
      </c>
      <c r="AY76" s="331">
        <v>55.5</v>
      </c>
      <c r="AZ76" s="331">
        <v>68.625</v>
      </c>
      <c r="BA76" s="331">
        <v>97.625</v>
      </c>
      <c r="BB76" s="331">
        <v>2.625</v>
      </c>
      <c r="BC76" s="331">
        <v>0.625</v>
      </c>
      <c r="BD76" s="331">
        <v>1185.875</v>
      </c>
      <c r="BE76" s="331">
        <v>1.25</v>
      </c>
      <c r="BF76" s="331">
        <v>67.125</v>
      </c>
      <c r="BG76" s="331">
        <v>471.75</v>
      </c>
      <c r="BH76" s="331">
        <v>93</v>
      </c>
      <c r="BI76" s="333">
        <v>3184</v>
      </c>
      <c r="BJ76" s="334">
        <v>678</v>
      </c>
      <c r="BK76" s="334">
        <v>228.625</v>
      </c>
      <c r="BL76" s="334">
        <v>1552.875</v>
      </c>
      <c r="BM76" s="334">
        <v>30.5</v>
      </c>
      <c r="BN76" s="334">
        <v>6.375</v>
      </c>
      <c r="BO76" s="334">
        <v>18.625</v>
      </c>
      <c r="BP76" s="334">
        <v>669</v>
      </c>
      <c r="BQ76" s="335">
        <v>632.5</v>
      </c>
      <c r="BR76" s="335">
        <v>56.25</v>
      </c>
      <c r="BS76" s="335">
        <v>128.375</v>
      </c>
      <c r="BT76" s="335">
        <v>111.625</v>
      </c>
      <c r="BU76" s="335">
        <v>0</v>
      </c>
      <c r="BV76" s="335">
        <v>336.25</v>
      </c>
      <c r="BW76" s="336">
        <v>0</v>
      </c>
      <c r="BX76" s="336">
        <v>0</v>
      </c>
      <c r="BY76" s="336">
        <v>0</v>
      </c>
      <c r="BZ76" s="336">
        <v>0</v>
      </c>
      <c r="CA76" s="336">
        <v>0</v>
      </c>
      <c r="CB76" s="336">
        <v>264.75</v>
      </c>
      <c r="CC76" s="337">
        <v>501.625</v>
      </c>
      <c r="CD76" s="338">
        <v>138554.332220852</v>
      </c>
    </row>
    <row r="77" spans="1:82" x14ac:dyDescent="0.25">
      <c r="A77" s="179" t="s">
        <v>503</v>
      </c>
      <c r="B77" s="179" t="s">
        <v>504</v>
      </c>
      <c r="C77" s="179" t="s">
        <v>355</v>
      </c>
      <c r="D77" s="179" t="s">
        <v>55</v>
      </c>
      <c r="E77" s="331">
        <v>18058.5</v>
      </c>
      <c r="F77" s="332">
        <v>17987.125</v>
      </c>
      <c r="G77" s="332">
        <v>0</v>
      </c>
      <c r="H77" s="332">
        <v>71.375</v>
      </c>
      <c r="I77" s="332">
        <v>970</v>
      </c>
      <c r="J77" s="332">
        <v>992.5</v>
      </c>
      <c r="K77" s="332">
        <v>1290.375</v>
      </c>
      <c r="L77" s="332">
        <v>3378.625</v>
      </c>
      <c r="M77" s="332">
        <v>5430.125</v>
      </c>
      <c r="N77" s="332">
        <v>3467.5</v>
      </c>
      <c r="O77" s="332">
        <v>2529.375</v>
      </c>
      <c r="P77" s="331">
        <v>2623.375</v>
      </c>
      <c r="Q77" s="332">
        <v>39.5</v>
      </c>
      <c r="R77" s="332">
        <v>317.625</v>
      </c>
      <c r="S77" s="331">
        <v>536.875</v>
      </c>
      <c r="T77" s="331">
        <v>1076.125</v>
      </c>
      <c r="U77" s="331">
        <v>346</v>
      </c>
      <c r="V77" s="331">
        <v>3072.75</v>
      </c>
      <c r="W77" s="332">
        <v>292.625</v>
      </c>
      <c r="X77" s="332">
        <v>800.375</v>
      </c>
      <c r="Y77" s="332">
        <v>221.5</v>
      </c>
      <c r="Z77" s="332">
        <v>687.5</v>
      </c>
      <c r="AA77" s="332">
        <v>67.375</v>
      </c>
      <c r="AB77" s="332">
        <v>214.625</v>
      </c>
      <c r="AC77" s="332">
        <v>155.5</v>
      </c>
      <c r="AD77" s="332">
        <v>270.5</v>
      </c>
      <c r="AE77" s="332">
        <v>362.75</v>
      </c>
      <c r="AF77" s="331">
        <v>5326.375</v>
      </c>
      <c r="AG77" s="332">
        <v>1798.875</v>
      </c>
      <c r="AH77" s="332">
        <v>71.125</v>
      </c>
      <c r="AI77" s="332">
        <v>1676.375</v>
      </c>
      <c r="AJ77" s="332">
        <v>551.5</v>
      </c>
      <c r="AK77" s="332">
        <v>272.375</v>
      </c>
      <c r="AL77" s="332">
        <v>125.625</v>
      </c>
      <c r="AM77" s="332">
        <v>830.5</v>
      </c>
      <c r="AN77" s="331">
        <v>303.5</v>
      </c>
      <c r="AO77" s="331">
        <v>447.375</v>
      </c>
      <c r="AP77" s="332">
        <v>174.625</v>
      </c>
      <c r="AQ77" s="332">
        <v>24.25</v>
      </c>
      <c r="AR77" s="332">
        <v>214.125</v>
      </c>
      <c r="AS77" s="332">
        <v>34.375</v>
      </c>
      <c r="AT77" s="331">
        <v>945.25</v>
      </c>
      <c r="AU77" s="331">
        <v>99.5</v>
      </c>
      <c r="AV77" s="331">
        <v>268.125</v>
      </c>
      <c r="AW77" s="332">
        <v>25.625</v>
      </c>
      <c r="AX77" s="332">
        <v>242.5</v>
      </c>
      <c r="AY77" s="331">
        <v>60.375</v>
      </c>
      <c r="AZ77" s="331">
        <v>31.25</v>
      </c>
      <c r="BA77" s="331">
        <v>151.375</v>
      </c>
      <c r="BB77" s="331">
        <v>1.625</v>
      </c>
      <c r="BC77" s="331">
        <v>0.125</v>
      </c>
      <c r="BD77" s="331">
        <v>1748.875</v>
      </c>
      <c r="BE77" s="331">
        <v>30.875</v>
      </c>
      <c r="BF77" s="331">
        <v>55.875</v>
      </c>
      <c r="BG77" s="331">
        <v>669.625</v>
      </c>
      <c r="BH77" s="331">
        <v>263.25</v>
      </c>
      <c r="BI77" s="333">
        <v>3613.25</v>
      </c>
      <c r="BJ77" s="334">
        <v>276.875</v>
      </c>
      <c r="BK77" s="334">
        <v>151.5</v>
      </c>
      <c r="BL77" s="334">
        <v>2556.375</v>
      </c>
      <c r="BM77" s="334">
        <v>9.25</v>
      </c>
      <c r="BN77" s="334">
        <v>57.5</v>
      </c>
      <c r="BO77" s="334">
        <v>0</v>
      </c>
      <c r="BP77" s="334">
        <v>561.75</v>
      </c>
      <c r="BQ77" s="335">
        <v>1163.5</v>
      </c>
      <c r="BR77" s="335">
        <v>99.125</v>
      </c>
      <c r="BS77" s="335">
        <v>96.125</v>
      </c>
      <c r="BT77" s="335">
        <v>112.5</v>
      </c>
      <c r="BU77" s="335">
        <v>0</v>
      </c>
      <c r="BV77" s="335">
        <v>855.75</v>
      </c>
      <c r="BW77" s="336">
        <v>146.375</v>
      </c>
      <c r="BX77" s="336">
        <v>0</v>
      </c>
      <c r="BY77" s="336">
        <v>0</v>
      </c>
      <c r="BZ77" s="336">
        <v>0</v>
      </c>
      <c r="CA77" s="336">
        <v>0</v>
      </c>
      <c r="CB77" s="336">
        <v>391.75</v>
      </c>
      <c r="CC77" s="337">
        <v>1122.875</v>
      </c>
      <c r="CD77" s="338">
        <v>218828.85131216</v>
      </c>
    </row>
    <row r="78" spans="1:82" x14ac:dyDescent="0.25">
      <c r="A78" s="179" t="s">
        <v>159</v>
      </c>
      <c r="B78" s="179" t="s">
        <v>505</v>
      </c>
      <c r="C78" s="179" t="s">
        <v>122</v>
      </c>
      <c r="D78" s="179" t="s">
        <v>122</v>
      </c>
      <c r="E78" s="331">
        <v>114963.484226755</v>
      </c>
      <c r="F78" s="332">
        <v>114859.609226755</v>
      </c>
      <c r="G78" s="332">
        <v>53.75</v>
      </c>
      <c r="H78" s="332">
        <v>50.125</v>
      </c>
      <c r="I78" s="332">
        <v>6385.875</v>
      </c>
      <c r="J78" s="332">
        <v>8295.125</v>
      </c>
      <c r="K78" s="332">
        <v>7401.25</v>
      </c>
      <c r="L78" s="332">
        <v>14940.5</v>
      </c>
      <c r="M78" s="332">
        <v>23519.234226755201</v>
      </c>
      <c r="N78" s="332">
        <v>18328.875</v>
      </c>
      <c r="O78" s="332">
        <v>36092.625</v>
      </c>
      <c r="P78" s="331">
        <v>16410.875</v>
      </c>
      <c r="Q78" s="332">
        <v>235.625</v>
      </c>
      <c r="R78" s="332">
        <v>830.25</v>
      </c>
      <c r="S78" s="331">
        <v>11158.5</v>
      </c>
      <c r="T78" s="331">
        <v>4998.625</v>
      </c>
      <c r="U78" s="331">
        <v>945.99632352941205</v>
      </c>
      <c r="V78" s="331">
        <v>8894.625</v>
      </c>
      <c r="W78" s="332">
        <v>930.25</v>
      </c>
      <c r="X78" s="332">
        <v>636</v>
      </c>
      <c r="Y78" s="332">
        <v>644.125</v>
      </c>
      <c r="Z78" s="332">
        <v>998.25</v>
      </c>
      <c r="AA78" s="332">
        <v>253.625</v>
      </c>
      <c r="AB78" s="332">
        <v>394.75</v>
      </c>
      <c r="AC78" s="332">
        <v>77.625</v>
      </c>
      <c r="AD78" s="332">
        <v>1639.125</v>
      </c>
      <c r="AE78" s="332">
        <v>3320.875</v>
      </c>
      <c r="AF78" s="331">
        <v>23158.9879032258</v>
      </c>
      <c r="AG78" s="332">
        <v>2286.375</v>
      </c>
      <c r="AH78" s="332">
        <v>439.875</v>
      </c>
      <c r="AI78" s="332">
        <v>3567.375</v>
      </c>
      <c r="AJ78" s="332">
        <v>3401</v>
      </c>
      <c r="AK78" s="332">
        <v>918.625</v>
      </c>
      <c r="AL78" s="332">
        <v>1486.625</v>
      </c>
      <c r="AM78" s="332">
        <v>11059.1129032258</v>
      </c>
      <c r="AN78" s="331">
        <v>1015.625</v>
      </c>
      <c r="AO78" s="331">
        <v>4655</v>
      </c>
      <c r="AP78" s="332">
        <v>2788.5</v>
      </c>
      <c r="AQ78" s="332">
        <v>135.75</v>
      </c>
      <c r="AR78" s="332">
        <v>958.875</v>
      </c>
      <c r="AS78" s="332">
        <v>771.875</v>
      </c>
      <c r="AT78" s="331">
        <v>1052.375</v>
      </c>
      <c r="AU78" s="331">
        <v>907.5</v>
      </c>
      <c r="AV78" s="331">
        <v>341.875</v>
      </c>
      <c r="AW78" s="332">
        <v>193.875</v>
      </c>
      <c r="AX78" s="332">
        <v>148</v>
      </c>
      <c r="AY78" s="331">
        <v>3233.5</v>
      </c>
      <c r="AZ78" s="331">
        <v>1894.25</v>
      </c>
      <c r="BA78" s="331">
        <v>1265.875</v>
      </c>
      <c r="BB78" s="331">
        <v>124.5</v>
      </c>
      <c r="BC78" s="331">
        <v>220.625</v>
      </c>
      <c r="BD78" s="331">
        <v>25583.75</v>
      </c>
      <c r="BE78" s="331">
        <v>1346.875</v>
      </c>
      <c r="BF78" s="331">
        <v>54.125</v>
      </c>
      <c r="BG78" s="331">
        <v>7689.75</v>
      </c>
      <c r="BH78" s="331">
        <v>10.25</v>
      </c>
      <c r="BI78" s="333">
        <v>11861.25</v>
      </c>
      <c r="BJ78" s="334">
        <v>227.25</v>
      </c>
      <c r="BK78" s="334">
        <v>1767.25</v>
      </c>
      <c r="BL78" s="334">
        <v>7771.875</v>
      </c>
      <c r="BM78" s="334">
        <v>3.125</v>
      </c>
      <c r="BN78" s="334">
        <v>3.375</v>
      </c>
      <c r="BO78" s="334">
        <v>111.375</v>
      </c>
      <c r="BP78" s="334">
        <v>1977</v>
      </c>
      <c r="BQ78" s="335">
        <v>14329.25</v>
      </c>
      <c r="BR78" s="335">
        <v>3595.25</v>
      </c>
      <c r="BS78" s="335">
        <v>0</v>
      </c>
      <c r="BT78" s="335">
        <v>0</v>
      </c>
      <c r="BU78" s="335">
        <v>71.25</v>
      </c>
      <c r="BV78" s="335">
        <v>10662.75</v>
      </c>
      <c r="BW78" s="336">
        <v>1013.875</v>
      </c>
      <c r="BX78" s="336">
        <v>23.875</v>
      </c>
      <c r="BY78" s="336">
        <v>0</v>
      </c>
      <c r="BZ78" s="336">
        <v>71.875</v>
      </c>
      <c r="CA78" s="336">
        <v>0</v>
      </c>
      <c r="CB78" s="336">
        <v>6912.5</v>
      </c>
      <c r="CC78" s="337">
        <v>20252.875</v>
      </c>
      <c r="CD78" s="338">
        <v>1487690.6978957099</v>
      </c>
    </row>
    <row r="79" spans="1:82" x14ac:dyDescent="0.25">
      <c r="A79" s="179" t="s">
        <v>160</v>
      </c>
      <c r="B79" s="179" t="s">
        <v>506</v>
      </c>
      <c r="C79" s="179" t="s">
        <v>412</v>
      </c>
      <c r="D79" s="179" t="s">
        <v>123</v>
      </c>
      <c r="E79" s="331">
        <v>29372.994827586201</v>
      </c>
      <c r="F79" s="332">
        <v>28735.244827586201</v>
      </c>
      <c r="G79" s="332">
        <v>305</v>
      </c>
      <c r="H79" s="332">
        <v>332.75</v>
      </c>
      <c r="I79" s="332">
        <v>1410.625</v>
      </c>
      <c r="J79" s="332">
        <v>1549.75</v>
      </c>
      <c r="K79" s="332">
        <v>1856.75</v>
      </c>
      <c r="L79" s="332">
        <v>4028.375</v>
      </c>
      <c r="M79" s="332">
        <v>7154.75</v>
      </c>
      <c r="N79" s="332">
        <v>7097.125</v>
      </c>
      <c r="O79" s="332">
        <v>6275.6198275862098</v>
      </c>
      <c r="P79" s="331">
        <v>3894.5</v>
      </c>
      <c r="Q79" s="332">
        <v>58.625</v>
      </c>
      <c r="R79" s="332">
        <v>254</v>
      </c>
      <c r="S79" s="331">
        <v>1490</v>
      </c>
      <c r="T79" s="331">
        <v>1630.5</v>
      </c>
      <c r="U79" s="331">
        <v>1093.8698275862071</v>
      </c>
      <c r="V79" s="331">
        <v>5681.875</v>
      </c>
      <c r="W79" s="332">
        <v>1179.125</v>
      </c>
      <c r="X79" s="332">
        <v>1156.75</v>
      </c>
      <c r="Y79" s="332">
        <v>1221.5</v>
      </c>
      <c r="Z79" s="332">
        <v>728</v>
      </c>
      <c r="AA79" s="332">
        <v>85.125</v>
      </c>
      <c r="AB79" s="332">
        <v>111.75</v>
      </c>
      <c r="AC79" s="332">
        <v>51.5</v>
      </c>
      <c r="AD79" s="332">
        <v>204.5</v>
      </c>
      <c r="AE79" s="332">
        <v>943.625</v>
      </c>
      <c r="AF79" s="331">
        <v>9633.875</v>
      </c>
      <c r="AG79" s="332">
        <v>2804.875</v>
      </c>
      <c r="AH79" s="332">
        <v>142</v>
      </c>
      <c r="AI79" s="332">
        <v>2380.375</v>
      </c>
      <c r="AJ79" s="332">
        <v>726.75</v>
      </c>
      <c r="AK79" s="332">
        <v>373.125</v>
      </c>
      <c r="AL79" s="332">
        <v>256.75</v>
      </c>
      <c r="AM79" s="332">
        <v>2950</v>
      </c>
      <c r="AN79" s="331">
        <v>375.625</v>
      </c>
      <c r="AO79" s="331">
        <v>740.75</v>
      </c>
      <c r="AP79" s="332">
        <v>401</v>
      </c>
      <c r="AQ79" s="332">
        <v>7.75</v>
      </c>
      <c r="AR79" s="332">
        <v>270.875</v>
      </c>
      <c r="AS79" s="332">
        <v>61.125</v>
      </c>
      <c r="AT79" s="331">
        <v>85.125</v>
      </c>
      <c r="AU79" s="331">
        <v>45.125</v>
      </c>
      <c r="AV79" s="331">
        <v>106.875</v>
      </c>
      <c r="AW79" s="332">
        <v>18.875</v>
      </c>
      <c r="AX79" s="332">
        <v>88</v>
      </c>
      <c r="AY79" s="331">
        <v>180.625</v>
      </c>
      <c r="AZ79" s="331">
        <v>136</v>
      </c>
      <c r="BA79" s="331">
        <v>123.875</v>
      </c>
      <c r="BB79" s="331">
        <v>1</v>
      </c>
      <c r="BC79" s="331">
        <v>1</v>
      </c>
      <c r="BD79" s="331">
        <v>2902.75</v>
      </c>
      <c r="BE79" s="331">
        <v>68.875</v>
      </c>
      <c r="BF79" s="331">
        <v>43.875</v>
      </c>
      <c r="BG79" s="331">
        <v>661.875</v>
      </c>
      <c r="BH79" s="331">
        <v>475</v>
      </c>
      <c r="BI79" s="333">
        <v>5151.625</v>
      </c>
      <c r="BJ79" s="334">
        <v>1322.625</v>
      </c>
      <c r="BK79" s="334">
        <v>529.25</v>
      </c>
      <c r="BL79" s="334">
        <v>2764.25</v>
      </c>
      <c r="BM79" s="334">
        <v>326.5</v>
      </c>
      <c r="BN79" s="334">
        <v>56.25</v>
      </c>
      <c r="BO79" s="334">
        <v>0</v>
      </c>
      <c r="BP79" s="334">
        <v>152.75</v>
      </c>
      <c r="BQ79" s="335">
        <v>3925.5</v>
      </c>
      <c r="BR79" s="335">
        <v>2685.625</v>
      </c>
      <c r="BS79" s="335">
        <v>213.25</v>
      </c>
      <c r="BT79" s="335">
        <v>0</v>
      </c>
      <c r="BU79" s="335">
        <v>21.125</v>
      </c>
      <c r="BV79" s="335">
        <v>1005.5</v>
      </c>
      <c r="BW79" s="336">
        <v>26.5</v>
      </c>
      <c r="BX79" s="336">
        <v>0</v>
      </c>
      <c r="BY79" s="336">
        <v>0</v>
      </c>
      <c r="BZ79" s="336">
        <v>179.625</v>
      </c>
      <c r="CA79" s="336">
        <v>0</v>
      </c>
      <c r="CB79" s="336">
        <v>513.25</v>
      </c>
      <c r="CC79" s="337">
        <v>2022.75</v>
      </c>
      <c r="CD79" s="338">
        <v>347266.01463347703</v>
      </c>
    </row>
    <row r="80" spans="1:82" x14ac:dyDescent="0.25">
      <c r="A80" s="179" t="s">
        <v>507</v>
      </c>
      <c r="B80" s="179" t="s">
        <v>508</v>
      </c>
      <c r="C80" s="179" t="s">
        <v>122</v>
      </c>
      <c r="D80" s="179" t="s">
        <v>122</v>
      </c>
      <c r="E80" s="331">
        <v>22619.75</v>
      </c>
      <c r="F80" s="332">
        <v>22619.75</v>
      </c>
      <c r="G80" s="332">
        <v>0</v>
      </c>
      <c r="H80" s="332">
        <v>0</v>
      </c>
      <c r="I80" s="332">
        <v>1278.75</v>
      </c>
      <c r="J80" s="332">
        <v>1317</v>
      </c>
      <c r="K80" s="332">
        <v>1353.375</v>
      </c>
      <c r="L80" s="332">
        <v>2735.125</v>
      </c>
      <c r="M80" s="332">
        <v>6457.625</v>
      </c>
      <c r="N80" s="332">
        <v>4536</v>
      </c>
      <c r="O80" s="332">
        <v>4941.875</v>
      </c>
      <c r="P80" s="331">
        <v>2808</v>
      </c>
      <c r="Q80" s="332">
        <v>44.875</v>
      </c>
      <c r="R80" s="332">
        <v>203.125</v>
      </c>
      <c r="S80" s="331">
        <v>1158.25</v>
      </c>
      <c r="T80" s="331">
        <v>1876.125</v>
      </c>
      <c r="U80" s="331">
        <v>524.25</v>
      </c>
      <c r="V80" s="331">
        <v>6135.625</v>
      </c>
      <c r="W80" s="332">
        <v>1173.5</v>
      </c>
      <c r="X80" s="332">
        <v>407.5</v>
      </c>
      <c r="Y80" s="332">
        <v>1234</v>
      </c>
      <c r="Z80" s="332">
        <v>1441.125</v>
      </c>
      <c r="AA80" s="332">
        <v>20.75</v>
      </c>
      <c r="AB80" s="332">
        <v>183.125</v>
      </c>
      <c r="AC80" s="332">
        <v>58.125</v>
      </c>
      <c r="AD80" s="332">
        <v>956.5</v>
      </c>
      <c r="AE80" s="332">
        <v>661</v>
      </c>
      <c r="AF80" s="331">
        <v>6516.875</v>
      </c>
      <c r="AG80" s="332">
        <v>1354.875</v>
      </c>
      <c r="AH80" s="332">
        <v>214.875</v>
      </c>
      <c r="AI80" s="332">
        <v>1721.625</v>
      </c>
      <c r="AJ80" s="332">
        <v>256.625</v>
      </c>
      <c r="AK80" s="332">
        <v>435.25</v>
      </c>
      <c r="AL80" s="332">
        <v>146.375</v>
      </c>
      <c r="AM80" s="332">
        <v>2387.25</v>
      </c>
      <c r="AN80" s="331">
        <v>310.75</v>
      </c>
      <c r="AO80" s="331">
        <v>446</v>
      </c>
      <c r="AP80" s="332">
        <v>274.875</v>
      </c>
      <c r="AQ80" s="332">
        <v>4.625</v>
      </c>
      <c r="AR80" s="332">
        <v>154</v>
      </c>
      <c r="AS80" s="332">
        <v>12.5</v>
      </c>
      <c r="AT80" s="331">
        <v>107.125</v>
      </c>
      <c r="AU80" s="331">
        <v>16.375</v>
      </c>
      <c r="AV80" s="331">
        <v>124.75</v>
      </c>
      <c r="AW80" s="332">
        <v>4</v>
      </c>
      <c r="AX80" s="332">
        <v>120.75</v>
      </c>
      <c r="AY80" s="331">
        <v>14</v>
      </c>
      <c r="AZ80" s="331">
        <v>23.375</v>
      </c>
      <c r="BA80" s="331">
        <v>158.25</v>
      </c>
      <c r="BB80" s="331">
        <v>0</v>
      </c>
      <c r="BC80" s="331">
        <v>4.25</v>
      </c>
      <c r="BD80" s="331">
        <v>1867.375</v>
      </c>
      <c r="BE80" s="331">
        <v>54.25</v>
      </c>
      <c r="BF80" s="331">
        <v>64.125</v>
      </c>
      <c r="BG80" s="331">
        <v>246</v>
      </c>
      <c r="BH80" s="331">
        <v>164</v>
      </c>
      <c r="BI80" s="333">
        <v>3915.125</v>
      </c>
      <c r="BJ80" s="334">
        <v>261.375</v>
      </c>
      <c r="BK80" s="334">
        <v>272.375</v>
      </c>
      <c r="BL80" s="334">
        <v>2636</v>
      </c>
      <c r="BM80" s="334">
        <v>1.125</v>
      </c>
      <c r="BN80" s="334">
        <v>0</v>
      </c>
      <c r="BO80" s="334">
        <v>370.125</v>
      </c>
      <c r="BP80" s="334">
        <v>374.125</v>
      </c>
      <c r="BQ80" s="335">
        <v>1216.375</v>
      </c>
      <c r="BR80" s="335">
        <v>384</v>
      </c>
      <c r="BS80" s="335">
        <v>0</v>
      </c>
      <c r="BT80" s="335">
        <v>0</v>
      </c>
      <c r="BU80" s="335">
        <v>0</v>
      </c>
      <c r="BV80" s="335">
        <v>832.375</v>
      </c>
      <c r="BW80" s="336">
        <v>205.75</v>
      </c>
      <c r="BX80" s="336">
        <v>0</v>
      </c>
      <c r="BY80" s="336">
        <v>137.75</v>
      </c>
      <c r="BZ80" s="336">
        <v>0</v>
      </c>
      <c r="CA80" s="336">
        <v>42.375</v>
      </c>
      <c r="CB80" s="336">
        <v>193.875</v>
      </c>
      <c r="CC80" s="337">
        <v>2527.375</v>
      </c>
      <c r="CD80" s="338">
        <v>381620.97162306297</v>
      </c>
    </row>
    <row r="81" spans="1:82" x14ac:dyDescent="0.25">
      <c r="A81" s="179" t="s">
        <v>509</v>
      </c>
      <c r="B81" s="179" t="s">
        <v>510</v>
      </c>
      <c r="C81" s="179" t="s">
        <v>122</v>
      </c>
      <c r="D81" s="179" t="s">
        <v>122</v>
      </c>
      <c r="E81" s="331">
        <v>26661</v>
      </c>
      <c r="F81" s="332">
        <v>26470.25</v>
      </c>
      <c r="G81" s="332">
        <v>2</v>
      </c>
      <c r="H81" s="332">
        <v>188.75</v>
      </c>
      <c r="I81" s="332">
        <v>1371.125</v>
      </c>
      <c r="J81" s="332">
        <v>1557.75</v>
      </c>
      <c r="K81" s="332">
        <v>1837.5</v>
      </c>
      <c r="L81" s="332">
        <v>3809.875</v>
      </c>
      <c r="M81" s="332">
        <v>7153.125</v>
      </c>
      <c r="N81" s="332">
        <v>5877.75</v>
      </c>
      <c r="O81" s="332">
        <v>5053.875</v>
      </c>
      <c r="P81" s="331">
        <v>4258.375</v>
      </c>
      <c r="Q81" s="332">
        <v>114.125</v>
      </c>
      <c r="R81" s="332">
        <v>405</v>
      </c>
      <c r="S81" s="331">
        <v>1321.5</v>
      </c>
      <c r="T81" s="331">
        <v>2708.25</v>
      </c>
      <c r="U81" s="331">
        <v>216.25</v>
      </c>
      <c r="V81" s="331">
        <v>5980</v>
      </c>
      <c r="W81" s="332">
        <v>857.625</v>
      </c>
      <c r="X81" s="332">
        <v>1111.875</v>
      </c>
      <c r="Y81" s="332">
        <v>869.625</v>
      </c>
      <c r="Z81" s="332">
        <v>1158.75</v>
      </c>
      <c r="AA81" s="332">
        <v>27.75</v>
      </c>
      <c r="AB81" s="332">
        <v>118.625</v>
      </c>
      <c r="AC81" s="332">
        <v>409.375</v>
      </c>
      <c r="AD81" s="332">
        <v>790.125</v>
      </c>
      <c r="AE81" s="332">
        <v>636.25</v>
      </c>
      <c r="AF81" s="331">
        <v>6159.5</v>
      </c>
      <c r="AG81" s="332">
        <v>939.5</v>
      </c>
      <c r="AH81" s="332">
        <v>236</v>
      </c>
      <c r="AI81" s="332">
        <v>2197.125</v>
      </c>
      <c r="AJ81" s="332">
        <v>417.875</v>
      </c>
      <c r="AK81" s="332">
        <v>687.875</v>
      </c>
      <c r="AL81" s="332">
        <v>220.875</v>
      </c>
      <c r="AM81" s="332">
        <v>1460.25</v>
      </c>
      <c r="AN81" s="331">
        <v>419.75</v>
      </c>
      <c r="AO81" s="331">
        <v>567.375</v>
      </c>
      <c r="AP81" s="332">
        <v>395.875</v>
      </c>
      <c r="AQ81" s="332">
        <v>8.75</v>
      </c>
      <c r="AR81" s="332">
        <v>142.875</v>
      </c>
      <c r="AS81" s="332">
        <v>19.875</v>
      </c>
      <c r="AT81" s="331">
        <v>161.375</v>
      </c>
      <c r="AU81" s="331">
        <v>25.5</v>
      </c>
      <c r="AV81" s="331">
        <v>54.625</v>
      </c>
      <c r="AW81" s="332">
        <v>44.75</v>
      </c>
      <c r="AX81" s="332">
        <v>9.875</v>
      </c>
      <c r="AY81" s="331">
        <v>36</v>
      </c>
      <c r="AZ81" s="331">
        <v>14.5</v>
      </c>
      <c r="BA81" s="331">
        <v>193.875</v>
      </c>
      <c r="BB81" s="331">
        <v>3.625</v>
      </c>
      <c r="BC81" s="331">
        <v>6.5</v>
      </c>
      <c r="BD81" s="331">
        <v>2908</v>
      </c>
      <c r="BE81" s="331">
        <v>16.625</v>
      </c>
      <c r="BF81" s="331">
        <v>31.125</v>
      </c>
      <c r="BG81" s="331">
        <v>1513.375</v>
      </c>
      <c r="BH81" s="331">
        <v>64.875</v>
      </c>
      <c r="BI81" s="333">
        <v>2642.125</v>
      </c>
      <c r="BJ81" s="334">
        <v>53.75</v>
      </c>
      <c r="BK81" s="334">
        <v>274.5</v>
      </c>
      <c r="BL81" s="334">
        <v>1759.375</v>
      </c>
      <c r="BM81" s="334">
        <v>0</v>
      </c>
      <c r="BN81" s="334">
        <v>3.125</v>
      </c>
      <c r="BO81" s="334">
        <v>0</v>
      </c>
      <c r="BP81" s="334">
        <v>551.375</v>
      </c>
      <c r="BQ81" s="335">
        <v>1686.5</v>
      </c>
      <c r="BR81" s="335">
        <v>361.125</v>
      </c>
      <c r="BS81" s="335">
        <v>0</v>
      </c>
      <c r="BT81" s="335">
        <v>0</v>
      </c>
      <c r="BU81" s="335">
        <v>0</v>
      </c>
      <c r="BV81" s="335">
        <v>1325.375</v>
      </c>
      <c r="BW81" s="336">
        <v>656.25</v>
      </c>
      <c r="BX81" s="336">
        <v>0</v>
      </c>
      <c r="BY81" s="336">
        <v>2</v>
      </c>
      <c r="BZ81" s="336">
        <v>65.125</v>
      </c>
      <c r="CA81" s="336">
        <v>0</v>
      </c>
      <c r="CB81" s="336">
        <v>359.5</v>
      </c>
      <c r="CC81" s="337">
        <v>1993</v>
      </c>
      <c r="CD81" s="338">
        <v>414620.12907141401</v>
      </c>
    </row>
    <row r="82" spans="1:82" x14ac:dyDescent="0.25">
      <c r="A82" s="179" t="s">
        <v>511</v>
      </c>
      <c r="B82" s="179" t="s">
        <v>512</v>
      </c>
      <c r="C82" s="179" t="s">
        <v>387</v>
      </c>
      <c r="D82" s="179" t="s">
        <v>124</v>
      </c>
      <c r="E82" s="331">
        <v>10563.375</v>
      </c>
      <c r="F82" s="332">
        <v>10368.375</v>
      </c>
      <c r="G82" s="332">
        <v>65.25</v>
      </c>
      <c r="H82" s="332">
        <v>129.75</v>
      </c>
      <c r="I82" s="332">
        <v>576</v>
      </c>
      <c r="J82" s="332">
        <v>663.75</v>
      </c>
      <c r="K82" s="332">
        <v>652.25</v>
      </c>
      <c r="L82" s="332">
        <v>1444.625</v>
      </c>
      <c r="M82" s="332">
        <v>2194</v>
      </c>
      <c r="N82" s="332">
        <v>1795.875</v>
      </c>
      <c r="O82" s="332">
        <v>3236.875</v>
      </c>
      <c r="P82" s="331">
        <v>1005.125</v>
      </c>
      <c r="Q82" s="332">
        <v>14.375</v>
      </c>
      <c r="R82" s="332">
        <v>68.625</v>
      </c>
      <c r="S82" s="331">
        <v>508.25</v>
      </c>
      <c r="T82" s="331">
        <v>420</v>
      </c>
      <c r="U82" s="331">
        <v>564.25</v>
      </c>
      <c r="V82" s="331">
        <v>1716.375</v>
      </c>
      <c r="W82" s="332">
        <v>437.875</v>
      </c>
      <c r="X82" s="332">
        <v>342</v>
      </c>
      <c r="Y82" s="332">
        <v>180</v>
      </c>
      <c r="Z82" s="332">
        <v>283.125</v>
      </c>
      <c r="AA82" s="332">
        <v>0</v>
      </c>
      <c r="AB82" s="332">
        <v>75.125</v>
      </c>
      <c r="AC82" s="332">
        <v>118.625</v>
      </c>
      <c r="AD82" s="332">
        <v>152.375</v>
      </c>
      <c r="AE82" s="332">
        <v>127.25</v>
      </c>
      <c r="AF82" s="331">
        <v>3042.75</v>
      </c>
      <c r="AG82" s="332">
        <v>875.625</v>
      </c>
      <c r="AH82" s="332">
        <v>27.625</v>
      </c>
      <c r="AI82" s="332">
        <v>1254.25</v>
      </c>
      <c r="AJ82" s="332">
        <v>167.875</v>
      </c>
      <c r="AK82" s="332">
        <v>0</v>
      </c>
      <c r="AL82" s="332">
        <v>175.625</v>
      </c>
      <c r="AM82" s="332">
        <v>541.75</v>
      </c>
      <c r="AN82" s="331">
        <v>73</v>
      </c>
      <c r="AO82" s="331">
        <v>263.875</v>
      </c>
      <c r="AP82" s="332">
        <v>186.625</v>
      </c>
      <c r="AQ82" s="332">
        <v>1</v>
      </c>
      <c r="AR82" s="332">
        <v>57.625</v>
      </c>
      <c r="AS82" s="332">
        <v>18.625</v>
      </c>
      <c r="AT82" s="331">
        <v>63.125</v>
      </c>
      <c r="AU82" s="331">
        <v>54.5</v>
      </c>
      <c r="AV82" s="331">
        <v>4.75</v>
      </c>
      <c r="AW82" s="332">
        <v>0</v>
      </c>
      <c r="AX82" s="332">
        <v>4.75</v>
      </c>
      <c r="AY82" s="331">
        <v>24</v>
      </c>
      <c r="AZ82" s="331">
        <v>1353.125</v>
      </c>
      <c r="BA82" s="331">
        <v>9</v>
      </c>
      <c r="BB82" s="331">
        <v>1.375</v>
      </c>
      <c r="BC82" s="331">
        <v>1.875</v>
      </c>
      <c r="BD82" s="331">
        <v>920.25</v>
      </c>
      <c r="BE82" s="331">
        <v>0</v>
      </c>
      <c r="BF82" s="331">
        <v>147.625</v>
      </c>
      <c r="BG82" s="331">
        <v>131.5</v>
      </c>
      <c r="BH82" s="331">
        <v>258.625</v>
      </c>
      <c r="BI82" s="333">
        <v>3458.875</v>
      </c>
      <c r="BJ82" s="334">
        <v>1120.75</v>
      </c>
      <c r="BK82" s="334">
        <v>726.375</v>
      </c>
      <c r="BL82" s="334">
        <v>1015.125</v>
      </c>
      <c r="BM82" s="334">
        <v>75.875</v>
      </c>
      <c r="BN82" s="334">
        <v>73.25</v>
      </c>
      <c r="BO82" s="334">
        <v>50.625</v>
      </c>
      <c r="BP82" s="334">
        <v>396.875</v>
      </c>
      <c r="BQ82" s="335">
        <v>8783</v>
      </c>
      <c r="BR82" s="335">
        <v>6631.25</v>
      </c>
      <c r="BS82" s="335">
        <v>177.125</v>
      </c>
      <c r="BT82" s="335">
        <v>1529.875</v>
      </c>
      <c r="BU82" s="335">
        <v>0</v>
      </c>
      <c r="BV82" s="335">
        <v>444.75</v>
      </c>
      <c r="BW82" s="336">
        <v>0</v>
      </c>
      <c r="BX82" s="336">
        <v>0</v>
      </c>
      <c r="BY82" s="336">
        <v>0</v>
      </c>
      <c r="BZ82" s="336">
        <v>0</v>
      </c>
      <c r="CA82" s="336">
        <v>0</v>
      </c>
      <c r="CB82" s="336">
        <v>325</v>
      </c>
      <c r="CC82" s="337">
        <v>153.5</v>
      </c>
      <c r="CD82" s="338">
        <v>109805.2257065773</v>
      </c>
    </row>
    <row r="83" spans="1:82" x14ac:dyDescent="0.25">
      <c r="A83" s="179" t="s">
        <v>513</v>
      </c>
      <c r="B83" s="179" t="s">
        <v>514</v>
      </c>
      <c r="C83" s="179" t="s">
        <v>357</v>
      </c>
      <c r="D83" s="179" t="s">
        <v>121</v>
      </c>
      <c r="E83" s="331">
        <v>14923.875</v>
      </c>
      <c r="F83" s="332">
        <v>14722.875</v>
      </c>
      <c r="G83" s="332">
        <v>116.625</v>
      </c>
      <c r="H83" s="332">
        <v>84.375</v>
      </c>
      <c r="I83" s="332">
        <v>604.125</v>
      </c>
      <c r="J83" s="332">
        <v>690.125</v>
      </c>
      <c r="K83" s="332">
        <v>970.625</v>
      </c>
      <c r="L83" s="332">
        <v>1804.5</v>
      </c>
      <c r="M83" s="332">
        <v>3601.625</v>
      </c>
      <c r="N83" s="332">
        <v>4604.75</v>
      </c>
      <c r="O83" s="332">
        <v>2648.125</v>
      </c>
      <c r="P83" s="331">
        <v>1947.875</v>
      </c>
      <c r="Q83" s="332">
        <v>45.875</v>
      </c>
      <c r="R83" s="332">
        <v>71.375</v>
      </c>
      <c r="S83" s="331">
        <v>647.5</v>
      </c>
      <c r="T83" s="331">
        <v>539.5</v>
      </c>
      <c r="U83" s="331">
        <v>528.5</v>
      </c>
      <c r="V83" s="331">
        <v>3546.375</v>
      </c>
      <c r="W83" s="332">
        <v>380.625</v>
      </c>
      <c r="X83" s="332">
        <v>1191.375</v>
      </c>
      <c r="Y83" s="332">
        <v>249.25</v>
      </c>
      <c r="Z83" s="332">
        <v>822.625</v>
      </c>
      <c r="AA83" s="332">
        <v>77.875</v>
      </c>
      <c r="AB83" s="332">
        <v>71.5</v>
      </c>
      <c r="AC83" s="332">
        <v>74.75</v>
      </c>
      <c r="AD83" s="332">
        <v>216.125</v>
      </c>
      <c r="AE83" s="332">
        <v>462.25</v>
      </c>
      <c r="AF83" s="331">
        <v>4256.125</v>
      </c>
      <c r="AG83" s="332">
        <v>973</v>
      </c>
      <c r="AH83" s="332">
        <v>100.75</v>
      </c>
      <c r="AI83" s="332">
        <v>1593</v>
      </c>
      <c r="AJ83" s="332">
        <v>337</v>
      </c>
      <c r="AK83" s="332">
        <v>182.75</v>
      </c>
      <c r="AL83" s="332">
        <v>130.25</v>
      </c>
      <c r="AM83" s="332">
        <v>939.375</v>
      </c>
      <c r="AN83" s="331">
        <v>129.375</v>
      </c>
      <c r="AO83" s="331">
        <v>436.25</v>
      </c>
      <c r="AP83" s="332">
        <v>215.875</v>
      </c>
      <c r="AQ83" s="332">
        <v>0.625</v>
      </c>
      <c r="AR83" s="332">
        <v>184.375</v>
      </c>
      <c r="AS83" s="332">
        <v>35.375</v>
      </c>
      <c r="AT83" s="331">
        <v>70</v>
      </c>
      <c r="AU83" s="331">
        <v>56.25</v>
      </c>
      <c r="AV83" s="331">
        <v>40.25</v>
      </c>
      <c r="AW83" s="332">
        <v>0</v>
      </c>
      <c r="AX83" s="332">
        <v>40.25</v>
      </c>
      <c r="AY83" s="331">
        <v>69.625</v>
      </c>
      <c r="AZ83" s="331">
        <v>149.75</v>
      </c>
      <c r="BA83" s="331">
        <v>65.125</v>
      </c>
      <c r="BB83" s="331">
        <v>0</v>
      </c>
      <c r="BC83" s="331">
        <v>1</v>
      </c>
      <c r="BD83" s="331">
        <v>1228</v>
      </c>
      <c r="BE83" s="331">
        <v>36.875</v>
      </c>
      <c r="BF83" s="331">
        <v>23.875</v>
      </c>
      <c r="BG83" s="331">
        <v>707.5</v>
      </c>
      <c r="BH83" s="331">
        <v>444.125</v>
      </c>
      <c r="BI83" s="333">
        <v>3187.875</v>
      </c>
      <c r="BJ83" s="334">
        <v>1183.5</v>
      </c>
      <c r="BK83" s="334">
        <v>243.375</v>
      </c>
      <c r="BL83" s="334">
        <v>1684.25</v>
      </c>
      <c r="BM83" s="334">
        <v>52</v>
      </c>
      <c r="BN83" s="334">
        <v>6</v>
      </c>
      <c r="BO83" s="334">
        <v>0</v>
      </c>
      <c r="BP83" s="334">
        <v>18.75</v>
      </c>
      <c r="BQ83" s="335">
        <v>718.375</v>
      </c>
      <c r="BR83" s="335">
        <v>144.625</v>
      </c>
      <c r="BS83" s="335">
        <v>210.125</v>
      </c>
      <c r="BT83" s="335">
        <v>148.625</v>
      </c>
      <c r="BU83" s="335">
        <v>0</v>
      </c>
      <c r="BV83" s="335">
        <v>215</v>
      </c>
      <c r="BW83" s="336">
        <v>0</v>
      </c>
      <c r="BX83" s="336">
        <v>0</v>
      </c>
      <c r="BY83" s="336">
        <v>0</v>
      </c>
      <c r="BZ83" s="336">
        <v>0</v>
      </c>
      <c r="CA83" s="336">
        <v>0</v>
      </c>
      <c r="CB83" s="336">
        <v>143.5</v>
      </c>
      <c r="CC83" s="337">
        <v>68</v>
      </c>
      <c r="CD83" s="338">
        <v>139191.87979590899</v>
      </c>
    </row>
    <row r="84" spans="1:82" x14ac:dyDescent="0.25">
      <c r="A84" s="179" t="s">
        <v>515</v>
      </c>
      <c r="B84" s="179" t="s">
        <v>516</v>
      </c>
      <c r="C84" s="179" t="s">
        <v>371</v>
      </c>
      <c r="D84" s="179" t="s">
        <v>125</v>
      </c>
      <c r="E84" s="331">
        <v>12504.625</v>
      </c>
      <c r="F84" s="332">
        <v>12383.5</v>
      </c>
      <c r="G84" s="332">
        <v>31.75</v>
      </c>
      <c r="H84" s="332">
        <v>89.375</v>
      </c>
      <c r="I84" s="332">
        <v>553.625</v>
      </c>
      <c r="J84" s="332">
        <v>669</v>
      </c>
      <c r="K84" s="332">
        <v>881.25</v>
      </c>
      <c r="L84" s="332">
        <v>1552.625</v>
      </c>
      <c r="M84" s="332">
        <v>3313.5</v>
      </c>
      <c r="N84" s="332">
        <v>3657</v>
      </c>
      <c r="O84" s="332">
        <v>1877.625</v>
      </c>
      <c r="P84" s="331">
        <v>811</v>
      </c>
      <c r="Q84" s="332">
        <v>16.75</v>
      </c>
      <c r="R84" s="332">
        <v>10.875</v>
      </c>
      <c r="S84" s="331">
        <v>317.75</v>
      </c>
      <c r="T84" s="331">
        <v>419</v>
      </c>
      <c r="U84" s="331">
        <v>317.25</v>
      </c>
      <c r="V84" s="331">
        <v>4072.75</v>
      </c>
      <c r="W84" s="332">
        <v>1161.375</v>
      </c>
      <c r="X84" s="332">
        <v>679.625</v>
      </c>
      <c r="Y84" s="332">
        <v>229.375</v>
      </c>
      <c r="Z84" s="332">
        <v>894</v>
      </c>
      <c r="AA84" s="332">
        <v>12.875</v>
      </c>
      <c r="AB84" s="332">
        <v>474.25</v>
      </c>
      <c r="AC84" s="332">
        <v>10.875</v>
      </c>
      <c r="AD84" s="332">
        <v>481.25</v>
      </c>
      <c r="AE84" s="332">
        <v>129.125</v>
      </c>
      <c r="AF84" s="331">
        <v>4317.75</v>
      </c>
      <c r="AG84" s="332">
        <v>1984</v>
      </c>
      <c r="AH84" s="332">
        <v>41.5</v>
      </c>
      <c r="AI84" s="332">
        <v>986.375</v>
      </c>
      <c r="AJ84" s="332">
        <v>452.75</v>
      </c>
      <c r="AK84" s="332">
        <v>38</v>
      </c>
      <c r="AL84" s="332">
        <v>88.25</v>
      </c>
      <c r="AM84" s="332">
        <v>726.875</v>
      </c>
      <c r="AN84" s="331">
        <v>141</v>
      </c>
      <c r="AO84" s="331">
        <v>221</v>
      </c>
      <c r="AP84" s="332">
        <v>126.625</v>
      </c>
      <c r="AQ84" s="332">
        <v>6.25</v>
      </c>
      <c r="AR84" s="332">
        <v>62.625</v>
      </c>
      <c r="AS84" s="332">
        <v>25.5</v>
      </c>
      <c r="AT84" s="331">
        <v>105.5</v>
      </c>
      <c r="AU84" s="331">
        <v>0</v>
      </c>
      <c r="AV84" s="331">
        <v>38.25</v>
      </c>
      <c r="AW84" s="332">
        <v>0</v>
      </c>
      <c r="AX84" s="332">
        <v>38.25</v>
      </c>
      <c r="AY84" s="331">
        <v>31.125</v>
      </c>
      <c r="AZ84" s="331">
        <v>226</v>
      </c>
      <c r="BA84" s="331">
        <v>125.125</v>
      </c>
      <c r="BB84" s="331">
        <v>0.125</v>
      </c>
      <c r="BC84" s="331">
        <v>0.375</v>
      </c>
      <c r="BD84" s="331">
        <v>998.5</v>
      </c>
      <c r="BE84" s="331">
        <v>40.375</v>
      </c>
      <c r="BF84" s="331">
        <v>23.75</v>
      </c>
      <c r="BG84" s="331">
        <v>275.5</v>
      </c>
      <c r="BH84" s="331">
        <v>22.5</v>
      </c>
      <c r="BI84" s="333">
        <v>2510.875</v>
      </c>
      <c r="BJ84" s="334">
        <v>810.875</v>
      </c>
      <c r="BK84" s="334">
        <v>399.375</v>
      </c>
      <c r="BL84" s="334">
        <v>1073.25</v>
      </c>
      <c r="BM84" s="334">
        <v>13.25</v>
      </c>
      <c r="BN84" s="334">
        <v>10.75</v>
      </c>
      <c r="BO84" s="334">
        <v>9.125</v>
      </c>
      <c r="BP84" s="334">
        <v>194.25</v>
      </c>
      <c r="BQ84" s="335">
        <v>1353.375</v>
      </c>
      <c r="BR84" s="335">
        <v>48.625</v>
      </c>
      <c r="BS84" s="335">
        <v>147.5</v>
      </c>
      <c r="BT84" s="335">
        <v>110.875</v>
      </c>
      <c r="BU84" s="335">
        <v>0</v>
      </c>
      <c r="BV84" s="335">
        <v>1046.375</v>
      </c>
      <c r="BW84" s="336">
        <v>282.75</v>
      </c>
      <c r="BX84" s="336">
        <v>45.125</v>
      </c>
      <c r="BY84" s="336">
        <v>0</v>
      </c>
      <c r="BZ84" s="336">
        <v>0</v>
      </c>
      <c r="CA84" s="336">
        <v>29.375</v>
      </c>
      <c r="CB84" s="336">
        <v>321.875</v>
      </c>
      <c r="CC84" s="337">
        <v>1276</v>
      </c>
      <c r="CD84" s="338">
        <v>86972.577600956007</v>
      </c>
    </row>
    <row r="85" spans="1:82" x14ac:dyDescent="0.25">
      <c r="A85" s="179" t="s">
        <v>517</v>
      </c>
      <c r="B85" s="179" t="s">
        <v>518</v>
      </c>
      <c r="C85" s="179" t="s">
        <v>371</v>
      </c>
      <c r="D85" s="179" t="s">
        <v>125</v>
      </c>
      <c r="E85" s="331">
        <v>6692.5</v>
      </c>
      <c r="F85" s="332">
        <v>6623.625</v>
      </c>
      <c r="G85" s="332">
        <v>0</v>
      </c>
      <c r="H85" s="332">
        <v>68.875</v>
      </c>
      <c r="I85" s="332">
        <v>346.75</v>
      </c>
      <c r="J85" s="332">
        <v>351.625</v>
      </c>
      <c r="K85" s="332">
        <v>368.5</v>
      </c>
      <c r="L85" s="332">
        <v>715.75</v>
      </c>
      <c r="M85" s="332">
        <v>1719</v>
      </c>
      <c r="N85" s="332">
        <v>1828.125</v>
      </c>
      <c r="O85" s="332">
        <v>1362.75</v>
      </c>
      <c r="P85" s="331">
        <v>452</v>
      </c>
      <c r="Q85" s="332">
        <v>34.25</v>
      </c>
      <c r="R85" s="332">
        <v>6.875</v>
      </c>
      <c r="S85" s="331">
        <v>184.375</v>
      </c>
      <c r="T85" s="331">
        <v>268.5</v>
      </c>
      <c r="U85" s="331">
        <v>186.875</v>
      </c>
      <c r="V85" s="331">
        <v>2004.625</v>
      </c>
      <c r="W85" s="332">
        <v>362.625</v>
      </c>
      <c r="X85" s="332">
        <v>353.875</v>
      </c>
      <c r="Y85" s="332">
        <v>262</v>
      </c>
      <c r="Z85" s="332">
        <v>580.25</v>
      </c>
      <c r="AA85" s="332">
        <v>0</v>
      </c>
      <c r="AB85" s="332">
        <v>146.875</v>
      </c>
      <c r="AC85" s="332">
        <v>53.625</v>
      </c>
      <c r="AD85" s="332">
        <v>102.125</v>
      </c>
      <c r="AE85" s="332">
        <v>143.25</v>
      </c>
      <c r="AF85" s="331">
        <v>2358.75</v>
      </c>
      <c r="AG85" s="332">
        <v>497.75</v>
      </c>
      <c r="AH85" s="332">
        <v>98.125</v>
      </c>
      <c r="AI85" s="332">
        <v>524.5</v>
      </c>
      <c r="AJ85" s="332">
        <v>202.125</v>
      </c>
      <c r="AK85" s="332">
        <v>55.875</v>
      </c>
      <c r="AL85" s="332">
        <v>118.375</v>
      </c>
      <c r="AM85" s="332">
        <v>862</v>
      </c>
      <c r="AN85" s="331">
        <v>56.75</v>
      </c>
      <c r="AO85" s="331">
        <v>61.25</v>
      </c>
      <c r="AP85" s="332">
        <v>25.125</v>
      </c>
      <c r="AQ85" s="332">
        <v>2</v>
      </c>
      <c r="AR85" s="332">
        <v>13.875</v>
      </c>
      <c r="AS85" s="332">
        <v>20.25</v>
      </c>
      <c r="AT85" s="331">
        <v>21.125</v>
      </c>
      <c r="AU85" s="331">
        <v>12.25</v>
      </c>
      <c r="AV85" s="331">
        <v>23.75</v>
      </c>
      <c r="AW85" s="332">
        <v>0</v>
      </c>
      <c r="AX85" s="332">
        <v>23.75</v>
      </c>
      <c r="AY85" s="331">
        <v>16.625</v>
      </c>
      <c r="AZ85" s="331">
        <v>63.375</v>
      </c>
      <c r="BA85" s="331">
        <v>42.125</v>
      </c>
      <c r="BB85" s="331">
        <v>0</v>
      </c>
      <c r="BC85" s="331">
        <v>0</v>
      </c>
      <c r="BD85" s="331">
        <v>527</v>
      </c>
      <c r="BE85" s="331">
        <v>0</v>
      </c>
      <c r="BF85" s="331">
        <v>43.75</v>
      </c>
      <c r="BG85" s="331">
        <v>109.125</v>
      </c>
      <c r="BH85" s="331">
        <v>260.25</v>
      </c>
      <c r="BI85" s="333">
        <v>2105.5</v>
      </c>
      <c r="BJ85" s="334">
        <v>840.875</v>
      </c>
      <c r="BK85" s="334">
        <v>123.125</v>
      </c>
      <c r="BL85" s="334">
        <v>1018.125</v>
      </c>
      <c r="BM85" s="334">
        <v>6.875</v>
      </c>
      <c r="BN85" s="334">
        <v>0</v>
      </c>
      <c r="BO85" s="334">
        <v>0</v>
      </c>
      <c r="BP85" s="334">
        <v>116.5</v>
      </c>
      <c r="BQ85" s="335">
        <v>833.25</v>
      </c>
      <c r="BR85" s="335">
        <v>139.625</v>
      </c>
      <c r="BS85" s="335">
        <v>171.375</v>
      </c>
      <c r="BT85" s="335">
        <v>102.125</v>
      </c>
      <c r="BU85" s="335">
        <v>0</v>
      </c>
      <c r="BV85" s="335">
        <v>420.125</v>
      </c>
      <c r="BW85" s="336">
        <v>0</v>
      </c>
      <c r="BX85" s="336">
        <v>58</v>
      </c>
      <c r="BY85" s="336">
        <v>0</v>
      </c>
      <c r="BZ85" s="336">
        <v>39.875</v>
      </c>
      <c r="CA85" s="336">
        <v>107.375</v>
      </c>
      <c r="CB85" s="336">
        <v>89</v>
      </c>
      <c r="CC85" s="337">
        <v>104.625</v>
      </c>
      <c r="CD85" s="338">
        <v>61746.377423345999</v>
      </c>
    </row>
    <row r="86" spans="1:82" x14ac:dyDescent="0.25">
      <c r="A86" s="179" t="s">
        <v>519</v>
      </c>
      <c r="B86" s="179" t="s">
        <v>520</v>
      </c>
      <c r="C86" s="179" t="s">
        <v>127</v>
      </c>
      <c r="D86" s="179" t="s">
        <v>127</v>
      </c>
      <c r="E86" s="331">
        <v>21792.875</v>
      </c>
      <c r="F86" s="332">
        <v>21700.75</v>
      </c>
      <c r="G86" s="332">
        <v>46.375</v>
      </c>
      <c r="H86" s="332">
        <v>45.75</v>
      </c>
      <c r="I86" s="332">
        <v>1204.75</v>
      </c>
      <c r="J86" s="332">
        <v>1173.875</v>
      </c>
      <c r="K86" s="332">
        <v>1662</v>
      </c>
      <c r="L86" s="332">
        <v>3477.75</v>
      </c>
      <c r="M86" s="332">
        <v>5316.125</v>
      </c>
      <c r="N86" s="332">
        <v>4720.25</v>
      </c>
      <c r="O86" s="332">
        <v>4238.125</v>
      </c>
      <c r="P86" s="331">
        <v>1496.5</v>
      </c>
      <c r="Q86" s="332">
        <v>68.25</v>
      </c>
      <c r="R86" s="332">
        <v>82.625</v>
      </c>
      <c r="S86" s="331">
        <v>1736.875</v>
      </c>
      <c r="T86" s="331">
        <v>1120.375</v>
      </c>
      <c r="U86" s="331">
        <v>307.875</v>
      </c>
      <c r="V86" s="331">
        <v>4027</v>
      </c>
      <c r="W86" s="332">
        <v>970.75</v>
      </c>
      <c r="X86" s="332">
        <v>478.625</v>
      </c>
      <c r="Y86" s="332">
        <v>321.375</v>
      </c>
      <c r="Z86" s="332">
        <v>717</v>
      </c>
      <c r="AA86" s="332">
        <v>0</v>
      </c>
      <c r="AB86" s="332">
        <v>202.625</v>
      </c>
      <c r="AC86" s="332">
        <v>186.375</v>
      </c>
      <c r="AD86" s="332">
        <v>604.375</v>
      </c>
      <c r="AE86" s="332">
        <v>545.875</v>
      </c>
      <c r="AF86" s="331">
        <v>8542.625</v>
      </c>
      <c r="AG86" s="332">
        <v>3941</v>
      </c>
      <c r="AH86" s="332">
        <v>93.625</v>
      </c>
      <c r="AI86" s="332">
        <v>1622.25</v>
      </c>
      <c r="AJ86" s="332">
        <v>1053.25</v>
      </c>
      <c r="AK86" s="332">
        <v>199.625</v>
      </c>
      <c r="AL86" s="332">
        <v>495.625</v>
      </c>
      <c r="AM86" s="332">
        <v>1137.25</v>
      </c>
      <c r="AN86" s="331">
        <v>99.75</v>
      </c>
      <c r="AO86" s="331">
        <v>363.375</v>
      </c>
      <c r="AP86" s="332">
        <v>180</v>
      </c>
      <c r="AQ86" s="332">
        <v>9.875</v>
      </c>
      <c r="AR86" s="332">
        <v>141</v>
      </c>
      <c r="AS86" s="332">
        <v>32.5</v>
      </c>
      <c r="AT86" s="331">
        <v>726.75</v>
      </c>
      <c r="AU86" s="331">
        <v>50.625</v>
      </c>
      <c r="AV86" s="331">
        <v>45.875</v>
      </c>
      <c r="AW86" s="332">
        <v>6.75</v>
      </c>
      <c r="AX86" s="332">
        <v>39.125</v>
      </c>
      <c r="AY86" s="331">
        <v>35.375</v>
      </c>
      <c r="AZ86" s="331">
        <v>14</v>
      </c>
      <c r="BA86" s="331">
        <v>66.125</v>
      </c>
      <c r="BB86" s="331">
        <v>27.625</v>
      </c>
      <c r="BC86" s="331">
        <v>0</v>
      </c>
      <c r="BD86" s="331">
        <v>2358.125</v>
      </c>
      <c r="BE86" s="331">
        <v>40.75</v>
      </c>
      <c r="BF86" s="331">
        <v>167.25</v>
      </c>
      <c r="BG86" s="331">
        <v>449.625</v>
      </c>
      <c r="BH86" s="331">
        <v>116.375</v>
      </c>
      <c r="BI86" s="333">
        <v>3163.25</v>
      </c>
      <c r="BJ86" s="334">
        <v>698.625</v>
      </c>
      <c r="BK86" s="334">
        <v>85.5</v>
      </c>
      <c r="BL86" s="334">
        <v>2198.125</v>
      </c>
      <c r="BM86" s="334">
        <v>17.625</v>
      </c>
      <c r="BN86" s="334">
        <v>1.75</v>
      </c>
      <c r="BO86" s="334">
        <v>0</v>
      </c>
      <c r="BP86" s="334">
        <v>161.625</v>
      </c>
      <c r="BQ86" s="335">
        <v>1907.75</v>
      </c>
      <c r="BR86" s="335">
        <v>175</v>
      </c>
      <c r="BS86" s="335">
        <v>185.625</v>
      </c>
      <c r="BT86" s="335">
        <v>73.875</v>
      </c>
      <c r="BU86" s="335">
        <v>0</v>
      </c>
      <c r="BV86" s="335">
        <v>1473.25</v>
      </c>
      <c r="BW86" s="336">
        <v>456.25</v>
      </c>
      <c r="BX86" s="336">
        <v>0</v>
      </c>
      <c r="BY86" s="336">
        <v>41.375</v>
      </c>
      <c r="BZ86" s="336">
        <v>185.25</v>
      </c>
      <c r="CA86" s="336">
        <v>0</v>
      </c>
      <c r="CB86" s="336">
        <v>372.125</v>
      </c>
      <c r="CC86" s="337">
        <v>445.5</v>
      </c>
      <c r="CD86" s="338">
        <v>234486.03737169501</v>
      </c>
    </row>
    <row r="87" spans="1:82" x14ac:dyDescent="0.25">
      <c r="A87" s="179" t="s">
        <v>150</v>
      </c>
      <c r="B87" s="179" t="s">
        <v>521</v>
      </c>
      <c r="C87" s="179" t="s">
        <v>127</v>
      </c>
      <c r="D87" s="179" t="s">
        <v>127</v>
      </c>
      <c r="E87" s="331">
        <v>13685.613095238101</v>
      </c>
      <c r="F87" s="332">
        <v>13536.488095238101</v>
      </c>
      <c r="G87" s="332">
        <v>148.125</v>
      </c>
      <c r="H87" s="332">
        <v>1</v>
      </c>
      <c r="I87" s="332">
        <v>867</v>
      </c>
      <c r="J87" s="332">
        <v>797.25</v>
      </c>
      <c r="K87" s="332">
        <v>867.875</v>
      </c>
      <c r="L87" s="332">
        <v>1998.25</v>
      </c>
      <c r="M87" s="332">
        <v>3418.25</v>
      </c>
      <c r="N87" s="332">
        <v>3292.2380952381</v>
      </c>
      <c r="O87" s="332">
        <v>2444.75</v>
      </c>
      <c r="P87" s="331">
        <v>1415.125</v>
      </c>
      <c r="Q87" s="332">
        <v>13.875</v>
      </c>
      <c r="R87" s="332">
        <v>61</v>
      </c>
      <c r="S87" s="331">
        <v>1076.875</v>
      </c>
      <c r="T87" s="331">
        <v>612.125</v>
      </c>
      <c r="U87" s="331">
        <v>746.48809523809496</v>
      </c>
      <c r="V87" s="331">
        <v>2715.25</v>
      </c>
      <c r="W87" s="332">
        <v>527.25</v>
      </c>
      <c r="X87" s="332">
        <v>442.875</v>
      </c>
      <c r="Y87" s="332">
        <v>156.125</v>
      </c>
      <c r="Z87" s="332">
        <v>775.125</v>
      </c>
      <c r="AA87" s="332">
        <v>0</v>
      </c>
      <c r="AB87" s="332">
        <v>310.5</v>
      </c>
      <c r="AC87" s="332">
        <v>0</v>
      </c>
      <c r="AD87" s="332">
        <v>170.25</v>
      </c>
      <c r="AE87" s="332">
        <v>333.125</v>
      </c>
      <c r="AF87" s="331">
        <v>3643.25</v>
      </c>
      <c r="AG87" s="332">
        <v>954.375</v>
      </c>
      <c r="AH87" s="332">
        <v>119.5</v>
      </c>
      <c r="AI87" s="332">
        <v>772.75</v>
      </c>
      <c r="AJ87" s="332">
        <v>311.625</v>
      </c>
      <c r="AK87" s="332">
        <v>48.75</v>
      </c>
      <c r="AL87" s="332">
        <v>176.75</v>
      </c>
      <c r="AM87" s="332">
        <v>1259.5</v>
      </c>
      <c r="AN87" s="331">
        <v>128.375</v>
      </c>
      <c r="AO87" s="331">
        <v>564.625</v>
      </c>
      <c r="AP87" s="332">
        <v>436.125</v>
      </c>
      <c r="AQ87" s="332">
        <v>3.625</v>
      </c>
      <c r="AR87" s="332">
        <v>95.125</v>
      </c>
      <c r="AS87" s="332">
        <v>29.75</v>
      </c>
      <c r="AT87" s="331">
        <v>49.5</v>
      </c>
      <c r="AU87" s="331">
        <v>30.25</v>
      </c>
      <c r="AV87" s="331">
        <v>9.75</v>
      </c>
      <c r="AW87" s="332">
        <v>6.625</v>
      </c>
      <c r="AX87" s="332">
        <v>3.125</v>
      </c>
      <c r="AY87" s="331">
        <v>15.5</v>
      </c>
      <c r="AZ87" s="331">
        <v>92.75</v>
      </c>
      <c r="BA87" s="331">
        <v>48.75</v>
      </c>
      <c r="BB87" s="331">
        <v>1.375</v>
      </c>
      <c r="BC87" s="331">
        <v>0</v>
      </c>
      <c r="BD87" s="331">
        <v>2029.875</v>
      </c>
      <c r="BE87" s="331">
        <v>16.125</v>
      </c>
      <c r="BF87" s="331">
        <v>30.375</v>
      </c>
      <c r="BG87" s="331">
        <v>276.25</v>
      </c>
      <c r="BH87" s="331">
        <v>183</v>
      </c>
      <c r="BI87" s="333">
        <v>3625.75</v>
      </c>
      <c r="BJ87" s="334">
        <v>1450.625</v>
      </c>
      <c r="BK87" s="334">
        <v>259.375</v>
      </c>
      <c r="BL87" s="334">
        <v>1138.875</v>
      </c>
      <c r="BM87" s="334">
        <v>2.5</v>
      </c>
      <c r="BN87" s="334">
        <v>9.875</v>
      </c>
      <c r="BO87" s="334">
        <v>382.25</v>
      </c>
      <c r="BP87" s="334">
        <v>382.25</v>
      </c>
      <c r="BQ87" s="335">
        <v>993.5</v>
      </c>
      <c r="BR87" s="335">
        <v>98.5</v>
      </c>
      <c r="BS87" s="335">
        <v>266.25</v>
      </c>
      <c r="BT87" s="335">
        <v>147.125</v>
      </c>
      <c r="BU87" s="335">
        <v>2.5</v>
      </c>
      <c r="BV87" s="335">
        <v>479.125</v>
      </c>
      <c r="BW87" s="336">
        <v>0</v>
      </c>
      <c r="BX87" s="336">
        <v>0</v>
      </c>
      <c r="BY87" s="336">
        <v>0</v>
      </c>
      <c r="BZ87" s="336">
        <v>0</v>
      </c>
      <c r="CA87" s="336">
        <v>0</v>
      </c>
      <c r="CB87" s="336">
        <v>270.375</v>
      </c>
      <c r="CC87" s="337">
        <v>284.125</v>
      </c>
      <c r="CD87" s="338">
        <v>157425.864309311</v>
      </c>
    </row>
    <row r="88" spans="1:82" x14ac:dyDescent="0.25">
      <c r="A88" s="179" t="s">
        <v>522</v>
      </c>
      <c r="B88" s="179" t="s">
        <v>523</v>
      </c>
      <c r="C88" s="179" t="s">
        <v>126</v>
      </c>
      <c r="D88" s="179" t="s">
        <v>126</v>
      </c>
      <c r="E88" s="331">
        <v>17771.875</v>
      </c>
      <c r="F88" s="332">
        <v>17164.875</v>
      </c>
      <c r="G88" s="332">
        <v>8.625</v>
      </c>
      <c r="H88" s="332">
        <v>598.375</v>
      </c>
      <c r="I88" s="332">
        <v>1102.25</v>
      </c>
      <c r="J88" s="332">
        <v>1325.375</v>
      </c>
      <c r="K88" s="332">
        <v>1280</v>
      </c>
      <c r="L88" s="332">
        <v>2764.875</v>
      </c>
      <c r="M88" s="332">
        <v>4427.25</v>
      </c>
      <c r="N88" s="332">
        <v>3935</v>
      </c>
      <c r="O88" s="332">
        <v>2937.125</v>
      </c>
      <c r="P88" s="331">
        <v>2868.625</v>
      </c>
      <c r="Q88" s="332">
        <v>20.875</v>
      </c>
      <c r="R88" s="332">
        <v>102.375</v>
      </c>
      <c r="S88" s="331">
        <v>967.75</v>
      </c>
      <c r="T88" s="331">
        <v>783.375</v>
      </c>
      <c r="U88" s="331">
        <v>1360.5</v>
      </c>
      <c r="V88" s="331">
        <v>3296.875</v>
      </c>
      <c r="W88" s="332">
        <v>949.5</v>
      </c>
      <c r="X88" s="332">
        <v>408.75</v>
      </c>
      <c r="Y88" s="332">
        <v>369.625</v>
      </c>
      <c r="Z88" s="332">
        <v>995.5</v>
      </c>
      <c r="AA88" s="332">
        <v>20.375</v>
      </c>
      <c r="AB88" s="332">
        <v>45.875</v>
      </c>
      <c r="AC88" s="332">
        <v>89.25</v>
      </c>
      <c r="AD88" s="332">
        <v>180.125</v>
      </c>
      <c r="AE88" s="332">
        <v>237.875</v>
      </c>
      <c r="AF88" s="331">
        <v>4350.875</v>
      </c>
      <c r="AG88" s="332">
        <v>2165.625</v>
      </c>
      <c r="AH88" s="332">
        <v>120.375</v>
      </c>
      <c r="AI88" s="332">
        <v>1045</v>
      </c>
      <c r="AJ88" s="332">
        <v>153</v>
      </c>
      <c r="AK88" s="332">
        <v>208</v>
      </c>
      <c r="AL88" s="332">
        <v>21.375</v>
      </c>
      <c r="AM88" s="332">
        <v>637.5</v>
      </c>
      <c r="AN88" s="331">
        <v>244</v>
      </c>
      <c r="AO88" s="331">
        <v>174.375</v>
      </c>
      <c r="AP88" s="332">
        <v>129.125</v>
      </c>
      <c r="AQ88" s="332">
        <v>8.5</v>
      </c>
      <c r="AR88" s="332">
        <v>20.25</v>
      </c>
      <c r="AS88" s="332">
        <v>16.5</v>
      </c>
      <c r="AT88" s="331">
        <v>184.875</v>
      </c>
      <c r="AU88" s="331">
        <v>279.125</v>
      </c>
      <c r="AV88" s="331">
        <v>17.875</v>
      </c>
      <c r="AW88" s="332">
        <v>1</v>
      </c>
      <c r="AX88" s="332">
        <v>16.875</v>
      </c>
      <c r="AY88" s="331">
        <v>7.375</v>
      </c>
      <c r="AZ88" s="331">
        <v>501.375</v>
      </c>
      <c r="BA88" s="331">
        <v>37.625</v>
      </c>
      <c r="BB88" s="331">
        <v>1.125</v>
      </c>
      <c r="BC88" s="331">
        <v>1</v>
      </c>
      <c r="BD88" s="331">
        <v>1699.375</v>
      </c>
      <c r="BE88" s="331">
        <v>0.125</v>
      </c>
      <c r="BF88" s="331">
        <v>81.375</v>
      </c>
      <c r="BG88" s="331">
        <v>535.25</v>
      </c>
      <c r="BH88" s="331">
        <v>379</v>
      </c>
      <c r="BI88" s="333">
        <v>3842.5</v>
      </c>
      <c r="BJ88" s="334">
        <v>299.375</v>
      </c>
      <c r="BK88" s="334">
        <v>511</v>
      </c>
      <c r="BL88" s="334">
        <v>1387.25</v>
      </c>
      <c r="BM88" s="334">
        <v>169.625</v>
      </c>
      <c r="BN88" s="334">
        <v>682.625</v>
      </c>
      <c r="BO88" s="334">
        <v>33.875</v>
      </c>
      <c r="BP88" s="334">
        <v>758.75</v>
      </c>
      <c r="BQ88" s="335">
        <v>1226.625</v>
      </c>
      <c r="BR88" s="335">
        <v>62.375</v>
      </c>
      <c r="BS88" s="335">
        <v>259.75</v>
      </c>
      <c r="BT88" s="335">
        <v>0</v>
      </c>
      <c r="BU88" s="335">
        <v>39.75</v>
      </c>
      <c r="BV88" s="335">
        <v>864.75</v>
      </c>
      <c r="BW88" s="336">
        <v>381</v>
      </c>
      <c r="BX88" s="336">
        <v>2.125</v>
      </c>
      <c r="BY88" s="336">
        <v>0</v>
      </c>
      <c r="BZ88" s="336">
        <v>0</v>
      </c>
      <c r="CA88" s="336">
        <v>0</v>
      </c>
      <c r="CB88" s="336">
        <v>302.125</v>
      </c>
      <c r="CC88" s="337">
        <v>213.625</v>
      </c>
      <c r="CD88" s="338">
        <v>198102.18944254899</v>
      </c>
    </row>
    <row r="89" spans="1:82" x14ac:dyDescent="0.25">
      <c r="A89" s="179" t="s">
        <v>524</v>
      </c>
      <c r="B89" s="179" t="s">
        <v>525</v>
      </c>
      <c r="C89" s="179" t="s">
        <v>387</v>
      </c>
      <c r="D89" s="179" t="s">
        <v>124</v>
      </c>
      <c r="E89" s="331">
        <v>12823.625</v>
      </c>
      <c r="F89" s="332">
        <v>12277.875</v>
      </c>
      <c r="G89" s="332">
        <v>125.875</v>
      </c>
      <c r="H89" s="332">
        <v>419.875</v>
      </c>
      <c r="I89" s="332">
        <v>704.875</v>
      </c>
      <c r="J89" s="332">
        <v>678.75</v>
      </c>
      <c r="K89" s="332">
        <v>781.125</v>
      </c>
      <c r="L89" s="332">
        <v>1723.375</v>
      </c>
      <c r="M89" s="332">
        <v>4359.625</v>
      </c>
      <c r="N89" s="332">
        <v>2685.375</v>
      </c>
      <c r="O89" s="332">
        <v>1890.5</v>
      </c>
      <c r="P89" s="331">
        <v>1360.875</v>
      </c>
      <c r="Q89" s="332">
        <v>9.125</v>
      </c>
      <c r="R89" s="332">
        <v>254.375</v>
      </c>
      <c r="S89" s="331">
        <v>303.5</v>
      </c>
      <c r="T89" s="331">
        <v>566.125</v>
      </c>
      <c r="U89" s="331">
        <v>669.25</v>
      </c>
      <c r="V89" s="331">
        <v>3178.125</v>
      </c>
      <c r="W89" s="332">
        <v>589.875</v>
      </c>
      <c r="X89" s="332">
        <v>564.5</v>
      </c>
      <c r="Y89" s="332">
        <v>533.5</v>
      </c>
      <c r="Z89" s="332">
        <v>660.125</v>
      </c>
      <c r="AA89" s="332">
        <v>0</v>
      </c>
      <c r="AB89" s="332">
        <v>18.625</v>
      </c>
      <c r="AC89" s="332">
        <v>54</v>
      </c>
      <c r="AD89" s="332">
        <v>381</v>
      </c>
      <c r="AE89" s="332">
        <v>376.5</v>
      </c>
      <c r="AF89" s="331">
        <v>3904.375</v>
      </c>
      <c r="AG89" s="332">
        <v>1514.25</v>
      </c>
      <c r="AH89" s="332">
        <v>134.75</v>
      </c>
      <c r="AI89" s="332">
        <v>817.125</v>
      </c>
      <c r="AJ89" s="332">
        <v>224.375</v>
      </c>
      <c r="AK89" s="332">
        <v>303.125</v>
      </c>
      <c r="AL89" s="332">
        <v>59</v>
      </c>
      <c r="AM89" s="332">
        <v>851.75</v>
      </c>
      <c r="AN89" s="331">
        <v>132</v>
      </c>
      <c r="AO89" s="331">
        <v>317</v>
      </c>
      <c r="AP89" s="332">
        <v>260.875</v>
      </c>
      <c r="AQ89" s="332">
        <v>3.625</v>
      </c>
      <c r="AR89" s="332">
        <v>38.375</v>
      </c>
      <c r="AS89" s="332">
        <v>14.125</v>
      </c>
      <c r="AT89" s="331">
        <v>58.875</v>
      </c>
      <c r="AU89" s="331">
        <v>48.75</v>
      </c>
      <c r="AV89" s="331">
        <v>17.625</v>
      </c>
      <c r="AW89" s="332">
        <v>2.375</v>
      </c>
      <c r="AX89" s="332">
        <v>15.25</v>
      </c>
      <c r="AY89" s="331">
        <v>14</v>
      </c>
      <c r="AZ89" s="331">
        <v>56</v>
      </c>
      <c r="BA89" s="331">
        <v>49.25</v>
      </c>
      <c r="BB89" s="331">
        <v>1</v>
      </c>
      <c r="BC89" s="331">
        <v>0</v>
      </c>
      <c r="BD89" s="331">
        <v>1440.125</v>
      </c>
      <c r="BE89" s="331">
        <v>2.75</v>
      </c>
      <c r="BF89" s="331">
        <v>46.875</v>
      </c>
      <c r="BG89" s="331">
        <v>361.625</v>
      </c>
      <c r="BH89" s="331">
        <v>295.5</v>
      </c>
      <c r="BI89" s="333">
        <v>3106.375</v>
      </c>
      <c r="BJ89" s="334">
        <v>938</v>
      </c>
      <c r="BK89" s="334">
        <v>269.5</v>
      </c>
      <c r="BL89" s="334">
        <v>1339</v>
      </c>
      <c r="BM89" s="334">
        <v>265.75</v>
      </c>
      <c r="BN89" s="334">
        <v>6.875</v>
      </c>
      <c r="BO89" s="334">
        <v>0</v>
      </c>
      <c r="BP89" s="334">
        <v>287.25</v>
      </c>
      <c r="BQ89" s="335">
        <v>1420.875</v>
      </c>
      <c r="BR89" s="335">
        <v>464.125</v>
      </c>
      <c r="BS89" s="335">
        <v>187.125</v>
      </c>
      <c r="BT89" s="335">
        <v>0</v>
      </c>
      <c r="BU89" s="335">
        <v>222.75</v>
      </c>
      <c r="BV89" s="335">
        <v>546.875</v>
      </c>
      <c r="BW89" s="336">
        <v>0</v>
      </c>
      <c r="BX89" s="336">
        <v>0</v>
      </c>
      <c r="BY89" s="336">
        <v>0</v>
      </c>
      <c r="BZ89" s="336">
        <v>205</v>
      </c>
      <c r="CA89" s="336">
        <v>28.875</v>
      </c>
      <c r="CB89" s="336">
        <v>131.375</v>
      </c>
      <c r="CC89" s="337">
        <v>155.625</v>
      </c>
      <c r="CD89" s="338">
        <v>106986.8573713303</v>
      </c>
    </row>
    <row r="90" spans="1:82" x14ac:dyDescent="0.25">
      <c r="A90" s="179" t="s">
        <v>526</v>
      </c>
      <c r="B90" s="179" t="s">
        <v>527</v>
      </c>
      <c r="C90" s="179" t="s">
        <v>395</v>
      </c>
      <c r="D90" s="179" t="s">
        <v>124</v>
      </c>
      <c r="E90" s="331">
        <v>9013</v>
      </c>
      <c r="F90" s="332">
        <v>9001.125</v>
      </c>
      <c r="G90" s="332">
        <v>0</v>
      </c>
      <c r="H90" s="332">
        <v>11.875</v>
      </c>
      <c r="I90" s="332">
        <v>524.875</v>
      </c>
      <c r="J90" s="332">
        <v>717.875</v>
      </c>
      <c r="K90" s="332">
        <v>805.375</v>
      </c>
      <c r="L90" s="332">
        <v>1277</v>
      </c>
      <c r="M90" s="332">
        <v>2201.375</v>
      </c>
      <c r="N90" s="332">
        <v>1931.875</v>
      </c>
      <c r="O90" s="332">
        <v>1554.625</v>
      </c>
      <c r="P90" s="331">
        <v>912</v>
      </c>
      <c r="Q90" s="332">
        <v>0.75</v>
      </c>
      <c r="R90" s="332">
        <v>35.375</v>
      </c>
      <c r="S90" s="331">
        <v>757.375</v>
      </c>
      <c r="T90" s="331">
        <v>318.5</v>
      </c>
      <c r="U90" s="331">
        <v>334.375</v>
      </c>
      <c r="V90" s="331">
        <v>1730.875</v>
      </c>
      <c r="W90" s="332">
        <v>165.75</v>
      </c>
      <c r="X90" s="332">
        <v>316.5</v>
      </c>
      <c r="Y90" s="332">
        <v>61.75</v>
      </c>
      <c r="Z90" s="332">
        <v>549.625</v>
      </c>
      <c r="AA90" s="332">
        <v>0</v>
      </c>
      <c r="AB90" s="332">
        <v>37.5</v>
      </c>
      <c r="AC90" s="332">
        <v>153.625</v>
      </c>
      <c r="AD90" s="332">
        <v>189.5</v>
      </c>
      <c r="AE90" s="332">
        <v>256.625</v>
      </c>
      <c r="AF90" s="331">
        <v>2821.25</v>
      </c>
      <c r="AG90" s="332">
        <v>1244.5</v>
      </c>
      <c r="AH90" s="332">
        <v>59.625</v>
      </c>
      <c r="AI90" s="332">
        <v>399</v>
      </c>
      <c r="AJ90" s="332">
        <v>249.875</v>
      </c>
      <c r="AK90" s="332">
        <v>118</v>
      </c>
      <c r="AL90" s="332">
        <v>43.25</v>
      </c>
      <c r="AM90" s="332">
        <v>707</v>
      </c>
      <c r="AN90" s="331">
        <v>113.375</v>
      </c>
      <c r="AO90" s="331">
        <v>258.875</v>
      </c>
      <c r="AP90" s="332">
        <v>164.75</v>
      </c>
      <c r="AQ90" s="332">
        <v>14.125</v>
      </c>
      <c r="AR90" s="332">
        <v>58</v>
      </c>
      <c r="AS90" s="332">
        <v>22</v>
      </c>
      <c r="AT90" s="331">
        <v>48.625</v>
      </c>
      <c r="AU90" s="331">
        <v>15.5</v>
      </c>
      <c r="AV90" s="331">
        <v>51.125</v>
      </c>
      <c r="AW90" s="332">
        <v>0</v>
      </c>
      <c r="AX90" s="332">
        <v>51.125</v>
      </c>
      <c r="AY90" s="331">
        <v>36.75</v>
      </c>
      <c r="AZ90" s="331">
        <v>49.625</v>
      </c>
      <c r="BA90" s="331">
        <v>61.125</v>
      </c>
      <c r="BB90" s="331">
        <v>24.125</v>
      </c>
      <c r="BC90" s="331">
        <v>4</v>
      </c>
      <c r="BD90" s="331">
        <v>655.5</v>
      </c>
      <c r="BE90" s="331">
        <v>62.875</v>
      </c>
      <c r="BF90" s="331">
        <v>29.25</v>
      </c>
      <c r="BG90" s="331">
        <v>551</v>
      </c>
      <c r="BH90" s="331">
        <v>176.875</v>
      </c>
      <c r="BI90" s="333">
        <v>3126.125</v>
      </c>
      <c r="BJ90" s="334">
        <v>528.75</v>
      </c>
      <c r="BK90" s="334">
        <v>588.875</v>
      </c>
      <c r="BL90" s="334">
        <v>1367.125</v>
      </c>
      <c r="BM90" s="334">
        <v>558</v>
      </c>
      <c r="BN90" s="334">
        <v>8.125</v>
      </c>
      <c r="BO90" s="334">
        <v>0</v>
      </c>
      <c r="BP90" s="334">
        <v>75.25</v>
      </c>
      <c r="BQ90" s="335">
        <v>453.375</v>
      </c>
      <c r="BR90" s="335">
        <v>71.75</v>
      </c>
      <c r="BS90" s="335">
        <v>156.5</v>
      </c>
      <c r="BT90" s="335">
        <v>0</v>
      </c>
      <c r="BU90" s="335">
        <v>6.25</v>
      </c>
      <c r="BV90" s="335">
        <v>218.875</v>
      </c>
      <c r="BW90" s="336">
        <v>0</v>
      </c>
      <c r="BX90" s="336">
        <v>0</v>
      </c>
      <c r="BY90" s="336">
        <v>0</v>
      </c>
      <c r="BZ90" s="336">
        <v>50.5</v>
      </c>
      <c r="CA90" s="336">
        <v>0</v>
      </c>
      <c r="CB90" s="336">
        <v>138.625</v>
      </c>
      <c r="CC90" s="337">
        <v>648.5</v>
      </c>
      <c r="CD90" s="338">
        <v>87279.269287943796</v>
      </c>
    </row>
    <row r="91" spans="1:82" x14ac:dyDescent="0.25">
      <c r="A91" s="179" t="s">
        <v>528</v>
      </c>
      <c r="B91" s="179" t="s">
        <v>529</v>
      </c>
      <c r="C91" s="179" t="s">
        <v>462</v>
      </c>
      <c r="D91" s="179" t="s">
        <v>120</v>
      </c>
      <c r="E91" s="331">
        <v>9507.375</v>
      </c>
      <c r="F91" s="332">
        <v>9496.625</v>
      </c>
      <c r="G91" s="332">
        <v>9.5</v>
      </c>
      <c r="H91" s="332">
        <v>1.25</v>
      </c>
      <c r="I91" s="332">
        <v>415.625</v>
      </c>
      <c r="J91" s="332">
        <v>384.5</v>
      </c>
      <c r="K91" s="332">
        <v>416.625</v>
      </c>
      <c r="L91" s="332">
        <v>1494.875</v>
      </c>
      <c r="M91" s="332">
        <v>2700.375</v>
      </c>
      <c r="N91" s="332">
        <v>2428.25</v>
      </c>
      <c r="O91" s="332">
        <v>1667.125</v>
      </c>
      <c r="P91" s="331">
        <v>693.125</v>
      </c>
      <c r="Q91" s="332">
        <v>1.125</v>
      </c>
      <c r="R91" s="332">
        <v>34.125</v>
      </c>
      <c r="S91" s="331">
        <v>200.125</v>
      </c>
      <c r="T91" s="331">
        <v>276.875</v>
      </c>
      <c r="U91" s="331">
        <v>421.75</v>
      </c>
      <c r="V91" s="331">
        <v>2069.75</v>
      </c>
      <c r="W91" s="332">
        <v>739.5</v>
      </c>
      <c r="X91" s="332">
        <v>52.125</v>
      </c>
      <c r="Y91" s="332">
        <v>410.375</v>
      </c>
      <c r="Z91" s="332">
        <v>262</v>
      </c>
      <c r="AA91" s="332">
        <v>26.375</v>
      </c>
      <c r="AB91" s="332">
        <v>28.5</v>
      </c>
      <c r="AC91" s="332">
        <v>68.5</v>
      </c>
      <c r="AD91" s="332">
        <v>286.5</v>
      </c>
      <c r="AE91" s="332">
        <v>195.875</v>
      </c>
      <c r="AF91" s="331">
        <v>4252.125</v>
      </c>
      <c r="AG91" s="332">
        <v>1395.125</v>
      </c>
      <c r="AH91" s="332">
        <v>24.75</v>
      </c>
      <c r="AI91" s="332">
        <v>1393.25</v>
      </c>
      <c r="AJ91" s="332">
        <v>232.75</v>
      </c>
      <c r="AK91" s="332">
        <v>211.875</v>
      </c>
      <c r="AL91" s="332">
        <v>27.25</v>
      </c>
      <c r="AM91" s="332">
        <v>967.125</v>
      </c>
      <c r="AN91" s="331">
        <v>69.625</v>
      </c>
      <c r="AO91" s="331">
        <v>152.125</v>
      </c>
      <c r="AP91" s="332">
        <v>59.625</v>
      </c>
      <c r="AQ91" s="332">
        <v>0</v>
      </c>
      <c r="AR91" s="332">
        <v>63.375</v>
      </c>
      <c r="AS91" s="332">
        <v>29.125</v>
      </c>
      <c r="AT91" s="331">
        <v>234.375</v>
      </c>
      <c r="AU91" s="331">
        <v>2.875</v>
      </c>
      <c r="AV91" s="331">
        <v>1</v>
      </c>
      <c r="AW91" s="332">
        <v>1</v>
      </c>
      <c r="AX91" s="332">
        <v>0</v>
      </c>
      <c r="AY91" s="331">
        <v>17.375</v>
      </c>
      <c r="AZ91" s="331">
        <v>49.875</v>
      </c>
      <c r="BA91" s="331">
        <v>36.75</v>
      </c>
      <c r="BB91" s="331">
        <v>4.125</v>
      </c>
      <c r="BC91" s="331">
        <v>0</v>
      </c>
      <c r="BD91" s="331">
        <v>458.5</v>
      </c>
      <c r="BE91" s="331">
        <v>0</v>
      </c>
      <c r="BF91" s="331">
        <v>116.875</v>
      </c>
      <c r="BG91" s="331">
        <v>308.5</v>
      </c>
      <c r="BH91" s="331">
        <v>141.625</v>
      </c>
      <c r="BI91" s="333">
        <v>2023.375</v>
      </c>
      <c r="BJ91" s="334">
        <v>792.75</v>
      </c>
      <c r="BK91" s="334">
        <v>200.875</v>
      </c>
      <c r="BL91" s="334">
        <v>824.625</v>
      </c>
      <c r="BM91" s="334">
        <v>8.75</v>
      </c>
      <c r="BN91" s="334">
        <v>28.75</v>
      </c>
      <c r="BO91" s="334">
        <v>0</v>
      </c>
      <c r="BP91" s="334">
        <v>167.625</v>
      </c>
      <c r="BQ91" s="335">
        <v>367.25</v>
      </c>
      <c r="BR91" s="335">
        <v>38.25</v>
      </c>
      <c r="BS91" s="335">
        <v>0</v>
      </c>
      <c r="BT91" s="335">
        <v>37.125</v>
      </c>
      <c r="BU91" s="335">
        <v>0</v>
      </c>
      <c r="BV91" s="335">
        <v>291.875</v>
      </c>
      <c r="BW91" s="336">
        <v>0</v>
      </c>
      <c r="BX91" s="336">
        <v>0</v>
      </c>
      <c r="BY91" s="336">
        <v>0</v>
      </c>
      <c r="BZ91" s="336">
        <v>0</v>
      </c>
      <c r="CA91" s="336">
        <v>0</v>
      </c>
      <c r="CB91" s="336">
        <v>162.125</v>
      </c>
      <c r="CC91" s="337">
        <v>0</v>
      </c>
      <c r="CD91" s="338">
        <v>86305.289919197603</v>
      </c>
    </row>
    <row r="92" spans="1:82" x14ac:dyDescent="0.25">
      <c r="A92" s="179" t="s">
        <v>530</v>
      </c>
      <c r="B92" s="179" t="s">
        <v>531</v>
      </c>
      <c r="C92" s="179" t="s">
        <v>399</v>
      </c>
      <c r="D92" s="179" t="s">
        <v>116</v>
      </c>
      <c r="E92" s="331">
        <v>7506.375</v>
      </c>
      <c r="F92" s="332">
        <v>7128.125</v>
      </c>
      <c r="G92" s="332">
        <v>68.125</v>
      </c>
      <c r="H92" s="332">
        <v>310.125</v>
      </c>
      <c r="I92" s="332">
        <v>362</v>
      </c>
      <c r="J92" s="332">
        <v>423.375</v>
      </c>
      <c r="K92" s="332">
        <v>609.875</v>
      </c>
      <c r="L92" s="332">
        <v>1051.375</v>
      </c>
      <c r="M92" s="332">
        <v>2666.5</v>
      </c>
      <c r="N92" s="332">
        <v>1689.125</v>
      </c>
      <c r="O92" s="332">
        <v>704.125</v>
      </c>
      <c r="P92" s="331">
        <v>486.875</v>
      </c>
      <c r="Q92" s="332">
        <v>4.625</v>
      </c>
      <c r="R92" s="332">
        <v>23.5</v>
      </c>
      <c r="S92" s="331">
        <v>444.375</v>
      </c>
      <c r="T92" s="331">
        <v>179.375</v>
      </c>
      <c r="U92" s="331">
        <v>588.75</v>
      </c>
      <c r="V92" s="331">
        <v>1827.25</v>
      </c>
      <c r="W92" s="332">
        <v>461</v>
      </c>
      <c r="X92" s="332">
        <v>121.25</v>
      </c>
      <c r="Y92" s="332">
        <v>225</v>
      </c>
      <c r="Z92" s="332">
        <v>333.875</v>
      </c>
      <c r="AA92" s="332">
        <v>0</v>
      </c>
      <c r="AB92" s="332">
        <v>287.875</v>
      </c>
      <c r="AC92" s="332">
        <v>7.5</v>
      </c>
      <c r="AD92" s="332">
        <v>252.75</v>
      </c>
      <c r="AE92" s="332">
        <v>138</v>
      </c>
      <c r="AF92" s="331">
        <v>2271.5</v>
      </c>
      <c r="AG92" s="332">
        <v>638.5</v>
      </c>
      <c r="AH92" s="332">
        <v>140.5</v>
      </c>
      <c r="AI92" s="332">
        <v>501.25</v>
      </c>
      <c r="AJ92" s="332">
        <v>182.5</v>
      </c>
      <c r="AK92" s="332">
        <v>164.125</v>
      </c>
      <c r="AL92" s="332">
        <v>33.25</v>
      </c>
      <c r="AM92" s="332">
        <v>611.375</v>
      </c>
      <c r="AN92" s="331">
        <v>160.75</v>
      </c>
      <c r="AO92" s="331">
        <v>136.125</v>
      </c>
      <c r="AP92" s="332">
        <v>91.75</v>
      </c>
      <c r="AQ92" s="332">
        <v>6.875</v>
      </c>
      <c r="AR92" s="332">
        <v>29</v>
      </c>
      <c r="AS92" s="332">
        <v>8.5</v>
      </c>
      <c r="AT92" s="331">
        <v>78.25</v>
      </c>
      <c r="AU92" s="331">
        <v>7</v>
      </c>
      <c r="AV92" s="331">
        <v>23.125</v>
      </c>
      <c r="AW92" s="332">
        <v>0</v>
      </c>
      <c r="AX92" s="332">
        <v>23.125</v>
      </c>
      <c r="AY92" s="331">
        <v>5.875</v>
      </c>
      <c r="AZ92" s="331">
        <v>26.75</v>
      </c>
      <c r="BA92" s="331">
        <v>46.25</v>
      </c>
      <c r="BB92" s="331">
        <v>2.5</v>
      </c>
      <c r="BC92" s="331">
        <v>0.625</v>
      </c>
      <c r="BD92" s="331">
        <v>538</v>
      </c>
      <c r="BE92" s="331">
        <v>9.875</v>
      </c>
      <c r="BF92" s="331">
        <v>24.5</v>
      </c>
      <c r="BG92" s="331">
        <v>339.75</v>
      </c>
      <c r="BH92" s="331">
        <v>308.875</v>
      </c>
      <c r="BI92" s="333">
        <v>1482</v>
      </c>
      <c r="BJ92" s="334">
        <v>708.25</v>
      </c>
      <c r="BK92" s="334">
        <v>131.125</v>
      </c>
      <c r="BL92" s="334">
        <v>391.375</v>
      </c>
      <c r="BM92" s="334">
        <v>79.875</v>
      </c>
      <c r="BN92" s="334">
        <v>2</v>
      </c>
      <c r="BO92" s="334">
        <v>0</v>
      </c>
      <c r="BP92" s="334">
        <v>169.375</v>
      </c>
      <c r="BQ92" s="335">
        <v>690.5</v>
      </c>
      <c r="BR92" s="335">
        <v>53.25</v>
      </c>
      <c r="BS92" s="335">
        <v>79.5</v>
      </c>
      <c r="BT92" s="335">
        <v>123.875</v>
      </c>
      <c r="BU92" s="335">
        <v>0</v>
      </c>
      <c r="BV92" s="335">
        <v>433.875</v>
      </c>
      <c r="BW92" s="336">
        <v>0</v>
      </c>
      <c r="BX92" s="336">
        <v>116.875</v>
      </c>
      <c r="BY92" s="336">
        <v>0</v>
      </c>
      <c r="BZ92" s="336">
        <v>53.375</v>
      </c>
      <c r="CA92" s="336">
        <v>55.75</v>
      </c>
      <c r="CB92" s="336">
        <v>136.625</v>
      </c>
      <c r="CC92" s="337">
        <v>162.625</v>
      </c>
      <c r="CD92" s="338">
        <v>81087.116376817197</v>
      </c>
    </row>
    <row r="93" spans="1:82" x14ac:dyDescent="0.25">
      <c r="A93" s="179" t="s">
        <v>532</v>
      </c>
      <c r="B93" s="179" t="s">
        <v>533</v>
      </c>
      <c r="C93" s="179" t="s">
        <v>408</v>
      </c>
      <c r="D93" s="179" t="s">
        <v>116</v>
      </c>
      <c r="E93" s="331">
        <v>3732</v>
      </c>
      <c r="F93" s="332">
        <v>3700.25</v>
      </c>
      <c r="G93" s="332">
        <v>31.75</v>
      </c>
      <c r="H93" s="332">
        <v>0</v>
      </c>
      <c r="I93" s="332">
        <v>135.625</v>
      </c>
      <c r="J93" s="332">
        <v>183.625</v>
      </c>
      <c r="K93" s="332">
        <v>326.5</v>
      </c>
      <c r="L93" s="332">
        <v>435.25</v>
      </c>
      <c r="M93" s="332">
        <v>1021.5</v>
      </c>
      <c r="N93" s="332">
        <v>519.75</v>
      </c>
      <c r="O93" s="332">
        <v>1109.75</v>
      </c>
      <c r="P93" s="331">
        <v>193.125</v>
      </c>
      <c r="Q93" s="332">
        <v>4.75</v>
      </c>
      <c r="R93" s="332">
        <v>1</v>
      </c>
      <c r="S93" s="331">
        <v>329.75</v>
      </c>
      <c r="T93" s="331">
        <v>99.5</v>
      </c>
      <c r="U93" s="331">
        <v>105.75</v>
      </c>
      <c r="V93" s="331">
        <v>768.375</v>
      </c>
      <c r="W93" s="332">
        <v>458.375</v>
      </c>
      <c r="X93" s="332">
        <v>60.125</v>
      </c>
      <c r="Y93" s="332">
        <v>0</v>
      </c>
      <c r="Z93" s="332">
        <v>78.125</v>
      </c>
      <c r="AA93" s="332">
        <v>0</v>
      </c>
      <c r="AB93" s="332">
        <v>10.875</v>
      </c>
      <c r="AC93" s="332">
        <v>78.75</v>
      </c>
      <c r="AD93" s="332">
        <v>73.25</v>
      </c>
      <c r="AE93" s="332">
        <v>8.875</v>
      </c>
      <c r="AF93" s="331">
        <v>1250.25</v>
      </c>
      <c r="AG93" s="332">
        <v>382</v>
      </c>
      <c r="AH93" s="332">
        <v>12.75</v>
      </c>
      <c r="AI93" s="332">
        <v>483.375</v>
      </c>
      <c r="AJ93" s="332">
        <v>7</v>
      </c>
      <c r="AK93" s="332">
        <v>29.5</v>
      </c>
      <c r="AL93" s="332">
        <v>87.75</v>
      </c>
      <c r="AM93" s="332">
        <v>247.875</v>
      </c>
      <c r="AN93" s="331">
        <v>67.25</v>
      </c>
      <c r="AO93" s="331">
        <v>122.75</v>
      </c>
      <c r="AP93" s="332">
        <v>107.25</v>
      </c>
      <c r="AQ93" s="332">
        <v>0</v>
      </c>
      <c r="AR93" s="332">
        <v>8</v>
      </c>
      <c r="AS93" s="332">
        <v>7.5</v>
      </c>
      <c r="AT93" s="331">
        <v>15.25</v>
      </c>
      <c r="AU93" s="331">
        <v>1</v>
      </c>
      <c r="AV93" s="331">
        <v>12.875</v>
      </c>
      <c r="AW93" s="332">
        <v>0</v>
      </c>
      <c r="AX93" s="332">
        <v>12.875</v>
      </c>
      <c r="AY93" s="331">
        <v>6.5</v>
      </c>
      <c r="AZ93" s="331">
        <v>0.875</v>
      </c>
      <c r="BA93" s="331">
        <v>35.25</v>
      </c>
      <c r="BB93" s="331">
        <v>0</v>
      </c>
      <c r="BC93" s="331">
        <v>0</v>
      </c>
      <c r="BD93" s="331">
        <v>385.125</v>
      </c>
      <c r="BE93" s="331">
        <v>0</v>
      </c>
      <c r="BF93" s="331">
        <v>1</v>
      </c>
      <c r="BG93" s="331">
        <v>332.375</v>
      </c>
      <c r="BH93" s="331">
        <v>5</v>
      </c>
      <c r="BI93" s="333">
        <v>290.625</v>
      </c>
      <c r="BJ93" s="334">
        <v>0</v>
      </c>
      <c r="BK93" s="334">
        <v>6</v>
      </c>
      <c r="BL93" s="334">
        <v>259.375</v>
      </c>
      <c r="BM93" s="334">
        <v>20</v>
      </c>
      <c r="BN93" s="334">
        <v>0</v>
      </c>
      <c r="BO93" s="334">
        <v>0</v>
      </c>
      <c r="BP93" s="334">
        <v>5.25</v>
      </c>
      <c r="BQ93" s="335">
        <v>326.125</v>
      </c>
      <c r="BR93" s="335">
        <v>110.375</v>
      </c>
      <c r="BS93" s="335">
        <v>0</v>
      </c>
      <c r="BT93" s="335">
        <v>2.875</v>
      </c>
      <c r="BU93" s="335">
        <v>0</v>
      </c>
      <c r="BV93" s="335">
        <v>212.875</v>
      </c>
      <c r="BW93" s="336">
        <v>0</v>
      </c>
      <c r="BX93" s="336">
        <v>0</v>
      </c>
      <c r="BY93" s="336">
        <v>0</v>
      </c>
      <c r="BZ93" s="336">
        <v>88.875</v>
      </c>
      <c r="CA93" s="336">
        <v>0</v>
      </c>
      <c r="CB93" s="336">
        <v>34.125</v>
      </c>
      <c r="CC93" s="337">
        <v>493.875</v>
      </c>
      <c r="CD93" s="338">
        <v>33872.928191423402</v>
      </c>
    </row>
    <row r="94" spans="1:82" x14ac:dyDescent="0.25">
      <c r="A94" s="179" t="s">
        <v>534</v>
      </c>
      <c r="B94" s="179" t="s">
        <v>535</v>
      </c>
      <c r="C94" s="179" t="s">
        <v>122</v>
      </c>
      <c r="D94" s="179" t="s">
        <v>122</v>
      </c>
      <c r="E94" s="331">
        <v>26137.625</v>
      </c>
      <c r="F94" s="332">
        <v>25755.5</v>
      </c>
      <c r="G94" s="332">
        <v>232.625</v>
      </c>
      <c r="H94" s="332">
        <v>149.5</v>
      </c>
      <c r="I94" s="332">
        <v>1162.75</v>
      </c>
      <c r="J94" s="332">
        <v>1345.875</v>
      </c>
      <c r="K94" s="332">
        <v>1520.75</v>
      </c>
      <c r="L94" s="332">
        <v>3171.625</v>
      </c>
      <c r="M94" s="332">
        <v>6060.125</v>
      </c>
      <c r="N94" s="332">
        <v>5315</v>
      </c>
      <c r="O94" s="332">
        <v>7561.5</v>
      </c>
      <c r="P94" s="331">
        <v>2865</v>
      </c>
      <c r="Q94" s="332">
        <v>64</v>
      </c>
      <c r="R94" s="332">
        <v>232.875</v>
      </c>
      <c r="S94" s="331">
        <v>2859.25</v>
      </c>
      <c r="T94" s="331">
        <v>2587.625</v>
      </c>
      <c r="U94" s="331">
        <v>1118.875</v>
      </c>
      <c r="V94" s="331">
        <v>5910.5</v>
      </c>
      <c r="W94" s="332">
        <v>957.125</v>
      </c>
      <c r="X94" s="332">
        <v>940.75</v>
      </c>
      <c r="Y94" s="332">
        <v>1157.625</v>
      </c>
      <c r="Z94" s="332">
        <v>929.125</v>
      </c>
      <c r="AA94" s="332">
        <v>52.875</v>
      </c>
      <c r="AB94" s="332">
        <v>396.875</v>
      </c>
      <c r="AC94" s="332">
        <v>226.375</v>
      </c>
      <c r="AD94" s="332">
        <v>727.25</v>
      </c>
      <c r="AE94" s="332">
        <v>522.5</v>
      </c>
      <c r="AF94" s="331">
        <v>6251</v>
      </c>
      <c r="AG94" s="332">
        <v>1257.375</v>
      </c>
      <c r="AH94" s="332">
        <v>101.875</v>
      </c>
      <c r="AI94" s="332">
        <v>1564.125</v>
      </c>
      <c r="AJ94" s="332">
        <v>206.125</v>
      </c>
      <c r="AK94" s="332">
        <v>711</v>
      </c>
      <c r="AL94" s="332">
        <v>263.75</v>
      </c>
      <c r="AM94" s="332">
        <v>2146.75</v>
      </c>
      <c r="AN94" s="331">
        <v>306.375</v>
      </c>
      <c r="AO94" s="331">
        <v>389.5</v>
      </c>
      <c r="AP94" s="332">
        <v>224.375</v>
      </c>
      <c r="AQ94" s="332">
        <v>13.375</v>
      </c>
      <c r="AR94" s="332">
        <v>124.125</v>
      </c>
      <c r="AS94" s="332">
        <v>27.625</v>
      </c>
      <c r="AT94" s="331">
        <v>64.125</v>
      </c>
      <c r="AU94" s="331">
        <v>99.375</v>
      </c>
      <c r="AV94" s="331">
        <v>19.25</v>
      </c>
      <c r="AW94" s="332">
        <v>10.875</v>
      </c>
      <c r="AX94" s="332">
        <v>8.375</v>
      </c>
      <c r="AY94" s="331">
        <v>16.125</v>
      </c>
      <c r="AZ94" s="331">
        <v>26.5</v>
      </c>
      <c r="BA94" s="331">
        <v>169.5</v>
      </c>
      <c r="BB94" s="331">
        <v>6.875</v>
      </c>
      <c r="BC94" s="331">
        <v>15.625</v>
      </c>
      <c r="BD94" s="331">
        <v>2224.625</v>
      </c>
      <c r="BE94" s="331">
        <v>550.25</v>
      </c>
      <c r="BF94" s="331">
        <v>118.375</v>
      </c>
      <c r="BG94" s="331">
        <v>456.125</v>
      </c>
      <c r="BH94" s="331">
        <v>82.75</v>
      </c>
      <c r="BI94" s="333">
        <v>2816.375</v>
      </c>
      <c r="BJ94" s="334">
        <v>118.125</v>
      </c>
      <c r="BK94" s="334">
        <v>653.375</v>
      </c>
      <c r="BL94" s="334">
        <v>1089.5</v>
      </c>
      <c r="BM94" s="334">
        <v>31.625</v>
      </c>
      <c r="BN94" s="334">
        <v>0</v>
      </c>
      <c r="BO94" s="334">
        <v>402.5</v>
      </c>
      <c r="BP94" s="334">
        <v>521.25</v>
      </c>
      <c r="BQ94" s="335">
        <v>838.75</v>
      </c>
      <c r="BR94" s="335">
        <v>514.25</v>
      </c>
      <c r="BS94" s="335">
        <v>0</v>
      </c>
      <c r="BT94" s="335">
        <v>0</v>
      </c>
      <c r="BU94" s="335">
        <v>1</v>
      </c>
      <c r="BV94" s="335">
        <v>323.5</v>
      </c>
      <c r="BW94" s="336">
        <v>145.375</v>
      </c>
      <c r="BX94" s="336">
        <v>0</v>
      </c>
      <c r="BY94" s="336">
        <v>66.25</v>
      </c>
      <c r="BZ94" s="336">
        <v>0</v>
      </c>
      <c r="CA94" s="336">
        <v>42</v>
      </c>
      <c r="CB94" s="336">
        <v>67.875</v>
      </c>
      <c r="CC94" s="337">
        <v>1874.625</v>
      </c>
      <c r="CD94" s="338">
        <v>358215.43022900802</v>
      </c>
    </row>
    <row r="95" spans="1:82" x14ac:dyDescent="0.25">
      <c r="A95" s="179" t="s">
        <v>536</v>
      </c>
      <c r="B95" s="179" t="s">
        <v>537</v>
      </c>
      <c r="C95" s="179" t="s">
        <v>122</v>
      </c>
      <c r="D95" s="179" t="s">
        <v>122</v>
      </c>
      <c r="E95" s="331">
        <v>41733.375</v>
      </c>
      <c r="F95" s="332">
        <v>41596.125</v>
      </c>
      <c r="G95" s="332">
        <v>10</v>
      </c>
      <c r="H95" s="332">
        <v>127.25</v>
      </c>
      <c r="I95" s="332">
        <v>1418.25</v>
      </c>
      <c r="J95" s="332">
        <v>1579.5</v>
      </c>
      <c r="K95" s="332">
        <v>2264.25</v>
      </c>
      <c r="L95" s="332">
        <v>4229.375</v>
      </c>
      <c r="M95" s="332">
        <v>9944</v>
      </c>
      <c r="N95" s="332">
        <v>7478.125</v>
      </c>
      <c r="O95" s="332">
        <v>14819.875</v>
      </c>
      <c r="P95" s="331">
        <v>6139.75</v>
      </c>
      <c r="Q95" s="332">
        <v>91.125</v>
      </c>
      <c r="R95" s="332">
        <v>397.25</v>
      </c>
      <c r="S95" s="331">
        <v>7462.875</v>
      </c>
      <c r="T95" s="331">
        <v>3887.375</v>
      </c>
      <c r="U95" s="331">
        <v>642.5</v>
      </c>
      <c r="V95" s="331">
        <v>5537.5</v>
      </c>
      <c r="W95" s="332">
        <v>1249</v>
      </c>
      <c r="X95" s="332">
        <v>1057.125</v>
      </c>
      <c r="Y95" s="332">
        <v>594.5</v>
      </c>
      <c r="Z95" s="332">
        <v>1355.375</v>
      </c>
      <c r="AA95" s="332">
        <v>42.5</v>
      </c>
      <c r="AB95" s="332">
        <v>174.5</v>
      </c>
      <c r="AC95" s="332">
        <v>104.125</v>
      </c>
      <c r="AD95" s="332">
        <v>414.625</v>
      </c>
      <c r="AE95" s="332">
        <v>545.75</v>
      </c>
      <c r="AF95" s="331">
        <v>7916.875</v>
      </c>
      <c r="AG95" s="332">
        <v>518.625</v>
      </c>
      <c r="AH95" s="332">
        <v>117.875</v>
      </c>
      <c r="AI95" s="332">
        <v>2586.25</v>
      </c>
      <c r="AJ95" s="332">
        <v>750.75</v>
      </c>
      <c r="AK95" s="332">
        <v>840.625</v>
      </c>
      <c r="AL95" s="332">
        <v>90.375</v>
      </c>
      <c r="AM95" s="332">
        <v>3012.375</v>
      </c>
      <c r="AN95" s="331">
        <v>282.875</v>
      </c>
      <c r="AO95" s="331">
        <v>850.25</v>
      </c>
      <c r="AP95" s="332">
        <v>477.75</v>
      </c>
      <c r="AQ95" s="332">
        <v>6.25</v>
      </c>
      <c r="AR95" s="332">
        <v>243.75</v>
      </c>
      <c r="AS95" s="332">
        <v>122.5</v>
      </c>
      <c r="AT95" s="331">
        <v>193.875</v>
      </c>
      <c r="AU95" s="331">
        <v>19.75</v>
      </c>
      <c r="AV95" s="331">
        <v>21.75</v>
      </c>
      <c r="AW95" s="332">
        <v>11.125</v>
      </c>
      <c r="AX95" s="332">
        <v>10.625</v>
      </c>
      <c r="AY95" s="331">
        <v>180.75</v>
      </c>
      <c r="AZ95" s="331">
        <v>121.5</v>
      </c>
      <c r="BA95" s="331">
        <v>263.375</v>
      </c>
      <c r="BB95" s="331">
        <v>13.875</v>
      </c>
      <c r="BC95" s="331">
        <v>6.5</v>
      </c>
      <c r="BD95" s="331">
        <v>5291.125</v>
      </c>
      <c r="BE95" s="331">
        <v>41.75</v>
      </c>
      <c r="BF95" s="331">
        <v>24.625</v>
      </c>
      <c r="BG95" s="331">
        <v>2826.125</v>
      </c>
      <c r="BH95" s="331">
        <v>8.375</v>
      </c>
      <c r="BI95" s="333">
        <v>3545.125</v>
      </c>
      <c r="BJ95" s="334">
        <v>112.25</v>
      </c>
      <c r="BK95" s="334">
        <v>1054.625</v>
      </c>
      <c r="BL95" s="334">
        <v>1620.25</v>
      </c>
      <c r="BM95" s="334">
        <v>4.5</v>
      </c>
      <c r="BN95" s="334">
        <v>0</v>
      </c>
      <c r="BO95" s="334">
        <v>168.875</v>
      </c>
      <c r="BP95" s="334">
        <v>584.625</v>
      </c>
      <c r="BQ95" s="335">
        <v>2854.5</v>
      </c>
      <c r="BR95" s="335">
        <v>1519.375</v>
      </c>
      <c r="BS95" s="335">
        <v>0</v>
      </c>
      <c r="BT95" s="335">
        <v>0</v>
      </c>
      <c r="BU95" s="335">
        <v>0.25</v>
      </c>
      <c r="BV95" s="335">
        <v>1334.875</v>
      </c>
      <c r="BW95" s="336">
        <v>303.25</v>
      </c>
      <c r="BX95" s="336">
        <v>0</v>
      </c>
      <c r="BY95" s="336">
        <v>0</v>
      </c>
      <c r="BZ95" s="336">
        <v>0</v>
      </c>
      <c r="CA95" s="336">
        <v>0</v>
      </c>
      <c r="CB95" s="336">
        <v>726.125</v>
      </c>
      <c r="CC95" s="337">
        <v>4469.625</v>
      </c>
      <c r="CD95" s="338">
        <v>957600.26195602096</v>
      </c>
    </row>
    <row r="96" spans="1:82" x14ac:dyDescent="0.25">
      <c r="A96" s="179" t="s">
        <v>162</v>
      </c>
      <c r="B96" s="179" t="s">
        <v>538</v>
      </c>
      <c r="C96" s="179" t="s">
        <v>122</v>
      </c>
      <c r="D96" s="179" t="s">
        <v>122</v>
      </c>
      <c r="E96" s="331">
        <v>30896.397619047599</v>
      </c>
      <c r="F96" s="332">
        <v>30705.272619047599</v>
      </c>
      <c r="G96" s="332">
        <v>43.875</v>
      </c>
      <c r="H96" s="332">
        <v>147.25</v>
      </c>
      <c r="I96" s="332">
        <v>1205.625</v>
      </c>
      <c r="J96" s="332">
        <v>1408</v>
      </c>
      <c r="K96" s="332">
        <v>1851.625</v>
      </c>
      <c r="L96" s="332">
        <v>4177.5</v>
      </c>
      <c r="M96" s="332">
        <v>8147.375</v>
      </c>
      <c r="N96" s="332">
        <v>7857.75</v>
      </c>
      <c r="O96" s="332">
        <v>6248.5226190476196</v>
      </c>
      <c r="P96" s="331">
        <v>2968.125</v>
      </c>
      <c r="Q96" s="332">
        <v>3.625</v>
      </c>
      <c r="R96" s="332">
        <v>117.625</v>
      </c>
      <c r="S96" s="331">
        <v>2077.625</v>
      </c>
      <c r="T96" s="331">
        <v>1817.375</v>
      </c>
      <c r="U96" s="331">
        <v>1509.3976190476201</v>
      </c>
      <c r="V96" s="331">
        <v>5910.625</v>
      </c>
      <c r="W96" s="332">
        <v>1188.875</v>
      </c>
      <c r="X96" s="332">
        <v>775.25</v>
      </c>
      <c r="Y96" s="332">
        <v>441.5</v>
      </c>
      <c r="Z96" s="332">
        <v>945.375</v>
      </c>
      <c r="AA96" s="332">
        <v>0</v>
      </c>
      <c r="AB96" s="332">
        <v>302.125</v>
      </c>
      <c r="AC96" s="332">
        <v>122.375</v>
      </c>
      <c r="AD96" s="332">
        <v>775.875</v>
      </c>
      <c r="AE96" s="332">
        <v>1359.25</v>
      </c>
      <c r="AF96" s="331">
        <v>8630.875</v>
      </c>
      <c r="AG96" s="332">
        <v>926.875</v>
      </c>
      <c r="AH96" s="332">
        <v>47.75</v>
      </c>
      <c r="AI96" s="332">
        <v>2517.625</v>
      </c>
      <c r="AJ96" s="332">
        <v>417.125</v>
      </c>
      <c r="AK96" s="332">
        <v>652.625</v>
      </c>
      <c r="AL96" s="332">
        <v>189.375</v>
      </c>
      <c r="AM96" s="332">
        <v>3879.5</v>
      </c>
      <c r="AN96" s="331">
        <v>643.75</v>
      </c>
      <c r="AO96" s="331">
        <v>999.625</v>
      </c>
      <c r="AP96" s="332">
        <v>774.5</v>
      </c>
      <c r="AQ96" s="332">
        <v>34.375</v>
      </c>
      <c r="AR96" s="332">
        <v>114.5</v>
      </c>
      <c r="AS96" s="332">
        <v>76.25</v>
      </c>
      <c r="AT96" s="331">
        <v>241.375</v>
      </c>
      <c r="AU96" s="331">
        <v>110.25</v>
      </c>
      <c r="AV96" s="331">
        <v>41.5</v>
      </c>
      <c r="AW96" s="332">
        <v>0</v>
      </c>
      <c r="AX96" s="332">
        <v>41.5</v>
      </c>
      <c r="AY96" s="331">
        <v>28.375</v>
      </c>
      <c r="AZ96" s="331">
        <v>79.875</v>
      </c>
      <c r="BA96" s="331">
        <v>170</v>
      </c>
      <c r="BB96" s="331">
        <v>36.5</v>
      </c>
      <c r="BC96" s="331">
        <v>31.75</v>
      </c>
      <c r="BD96" s="331">
        <v>4006.125</v>
      </c>
      <c r="BE96" s="331">
        <v>38.25</v>
      </c>
      <c r="BF96" s="331">
        <v>2</v>
      </c>
      <c r="BG96" s="331">
        <v>1520.375</v>
      </c>
      <c r="BH96" s="331">
        <v>32.625</v>
      </c>
      <c r="BI96" s="333">
        <v>1891.875</v>
      </c>
      <c r="BJ96" s="334">
        <v>0</v>
      </c>
      <c r="BK96" s="334">
        <v>335.75</v>
      </c>
      <c r="BL96" s="334">
        <v>675.125</v>
      </c>
      <c r="BM96" s="334">
        <v>0</v>
      </c>
      <c r="BN96" s="334">
        <v>0</v>
      </c>
      <c r="BO96" s="334">
        <v>10.625</v>
      </c>
      <c r="BP96" s="334">
        <v>870.375</v>
      </c>
      <c r="BQ96" s="335">
        <v>1259.875</v>
      </c>
      <c r="BR96" s="335">
        <v>175.875</v>
      </c>
      <c r="BS96" s="335">
        <v>0</v>
      </c>
      <c r="BT96" s="335">
        <v>3.875</v>
      </c>
      <c r="BU96" s="335">
        <v>0</v>
      </c>
      <c r="BV96" s="335">
        <v>1080.125</v>
      </c>
      <c r="BW96" s="336">
        <v>621.25</v>
      </c>
      <c r="BX96" s="336">
        <v>0</v>
      </c>
      <c r="BY96" s="336">
        <v>0</v>
      </c>
      <c r="BZ96" s="336">
        <v>0</v>
      </c>
      <c r="CA96" s="336">
        <v>0</v>
      </c>
      <c r="CB96" s="336">
        <v>428.875</v>
      </c>
      <c r="CC96" s="337">
        <v>1068.75</v>
      </c>
      <c r="CD96" s="338">
        <v>503470.191345878</v>
      </c>
    </row>
    <row r="97" spans="1:82" x14ac:dyDescent="0.25">
      <c r="A97" s="179" t="s">
        <v>154</v>
      </c>
      <c r="B97" s="179" t="s">
        <v>539</v>
      </c>
      <c r="C97" s="179" t="s">
        <v>122</v>
      </c>
      <c r="D97" s="179" t="s">
        <v>122</v>
      </c>
      <c r="E97" s="331">
        <v>32630.625</v>
      </c>
      <c r="F97" s="332">
        <v>32109.5</v>
      </c>
      <c r="G97" s="332">
        <v>260.75</v>
      </c>
      <c r="H97" s="332">
        <v>260.375</v>
      </c>
      <c r="I97" s="332">
        <v>1140</v>
      </c>
      <c r="J97" s="332">
        <v>1303.75</v>
      </c>
      <c r="K97" s="332">
        <v>1837.375</v>
      </c>
      <c r="L97" s="332">
        <v>3777.25</v>
      </c>
      <c r="M97" s="332">
        <v>6856.125</v>
      </c>
      <c r="N97" s="332">
        <v>6413.375</v>
      </c>
      <c r="O97" s="332">
        <v>11302.75</v>
      </c>
      <c r="P97" s="331">
        <v>4378.25</v>
      </c>
      <c r="Q97" s="332">
        <v>114</v>
      </c>
      <c r="R97" s="332">
        <v>382</v>
      </c>
      <c r="S97" s="331">
        <v>5936.75</v>
      </c>
      <c r="T97" s="331">
        <v>2725.375</v>
      </c>
      <c r="U97" s="331">
        <v>476</v>
      </c>
      <c r="V97" s="331">
        <v>5190.375</v>
      </c>
      <c r="W97" s="332">
        <v>1478.375</v>
      </c>
      <c r="X97" s="332">
        <v>596</v>
      </c>
      <c r="Y97" s="332">
        <v>911.625</v>
      </c>
      <c r="Z97" s="332">
        <v>732.875</v>
      </c>
      <c r="AA97" s="332">
        <v>40.375</v>
      </c>
      <c r="AB97" s="332">
        <v>155</v>
      </c>
      <c r="AC97" s="332">
        <v>25.75</v>
      </c>
      <c r="AD97" s="332">
        <v>316.75</v>
      </c>
      <c r="AE97" s="332">
        <v>933.625</v>
      </c>
      <c r="AF97" s="331">
        <v>6815.5</v>
      </c>
      <c r="AG97" s="332">
        <v>1273.25</v>
      </c>
      <c r="AH97" s="332">
        <v>147.625</v>
      </c>
      <c r="AI97" s="332">
        <v>2464.875</v>
      </c>
      <c r="AJ97" s="332">
        <v>244.875</v>
      </c>
      <c r="AK97" s="332">
        <v>767.75</v>
      </c>
      <c r="AL97" s="332">
        <v>152.375</v>
      </c>
      <c r="AM97" s="332">
        <v>1764.75</v>
      </c>
      <c r="AN97" s="331">
        <v>679.125</v>
      </c>
      <c r="AO97" s="331">
        <v>1081.25</v>
      </c>
      <c r="AP97" s="332">
        <v>878.875</v>
      </c>
      <c r="AQ97" s="332">
        <v>20.875</v>
      </c>
      <c r="AR97" s="332">
        <v>156</v>
      </c>
      <c r="AS97" s="332">
        <v>25.5</v>
      </c>
      <c r="AT97" s="331">
        <v>315.625</v>
      </c>
      <c r="AU97" s="331">
        <v>126.875</v>
      </c>
      <c r="AV97" s="331">
        <v>30.125</v>
      </c>
      <c r="AW97" s="332">
        <v>26.125</v>
      </c>
      <c r="AX97" s="332">
        <v>4</v>
      </c>
      <c r="AY97" s="331">
        <v>25.125</v>
      </c>
      <c r="AZ97" s="331">
        <v>48.75</v>
      </c>
      <c r="BA97" s="331">
        <v>190.375</v>
      </c>
      <c r="BB97" s="331">
        <v>3.875</v>
      </c>
      <c r="BC97" s="331">
        <v>17.25</v>
      </c>
      <c r="BD97" s="331">
        <v>3249.375</v>
      </c>
      <c r="BE97" s="331">
        <v>95</v>
      </c>
      <c r="BF97" s="331">
        <v>2.125</v>
      </c>
      <c r="BG97" s="331">
        <v>1243.5</v>
      </c>
      <c r="BH97" s="331">
        <v>0</v>
      </c>
      <c r="BI97" s="333">
        <v>3769.125</v>
      </c>
      <c r="BJ97" s="334">
        <v>9.25</v>
      </c>
      <c r="BK97" s="334">
        <v>336.75</v>
      </c>
      <c r="BL97" s="334">
        <v>946.25</v>
      </c>
      <c r="BM97" s="334">
        <v>4</v>
      </c>
      <c r="BN97" s="334">
        <v>0</v>
      </c>
      <c r="BO97" s="334">
        <v>13</v>
      </c>
      <c r="BP97" s="334">
        <v>2459.875</v>
      </c>
      <c r="BQ97" s="335">
        <v>1749.875</v>
      </c>
      <c r="BR97" s="335">
        <v>288.625</v>
      </c>
      <c r="BS97" s="335">
        <v>490.75</v>
      </c>
      <c r="BT97" s="335">
        <v>368.75</v>
      </c>
      <c r="BU97" s="335">
        <v>0</v>
      </c>
      <c r="BV97" s="335">
        <v>601.75</v>
      </c>
      <c r="BW97" s="336">
        <v>31.875</v>
      </c>
      <c r="BX97" s="336">
        <v>0</v>
      </c>
      <c r="BY97" s="336">
        <v>0</v>
      </c>
      <c r="BZ97" s="336">
        <v>0</v>
      </c>
      <c r="CA97" s="336">
        <v>0</v>
      </c>
      <c r="CB97" s="336">
        <v>546.25</v>
      </c>
      <c r="CC97" s="337">
        <v>1190.5</v>
      </c>
      <c r="CD97" s="338">
        <v>407205.33288019901</v>
      </c>
    </row>
    <row r="98" spans="1:82" x14ac:dyDescent="0.25">
      <c r="A98" s="179" t="s">
        <v>540</v>
      </c>
      <c r="B98" s="179" t="s">
        <v>541</v>
      </c>
      <c r="C98" s="179" t="s">
        <v>122</v>
      </c>
      <c r="D98" s="179" t="s">
        <v>122</v>
      </c>
      <c r="E98" s="331">
        <v>20701.875</v>
      </c>
      <c r="F98" s="332">
        <v>20327.5</v>
      </c>
      <c r="G98" s="332">
        <v>0</v>
      </c>
      <c r="H98" s="332">
        <v>374.375</v>
      </c>
      <c r="I98" s="332">
        <v>931.25</v>
      </c>
      <c r="J98" s="332">
        <v>1292.625</v>
      </c>
      <c r="K98" s="332">
        <v>1467.5</v>
      </c>
      <c r="L98" s="332">
        <v>3024.25</v>
      </c>
      <c r="M98" s="332">
        <v>5079.625</v>
      </c>
      <c r="N98" s="332">
        <v>4304.375</v>
      </c>
      <c r="O98" s="332">
        <v>4602.25</v>
      </c>
      <c r="P98" s="331">
        <v>3667.75</v>
      </c>
      <c r="Q98" s="332">
        <v>35.75</v>
      </c>
      <c r="R98" s="332">
        <v>223.5</v>
      </c>
      <c r="S98" s="331">
        <v>1501.375</v>
      </c>
      <c r="T98" s="331">
        <v>1455.375</v>
      </c>
      <c r="U98" s="331">
        <v>714.375</v>
      </c>
      <c r="V98" s="331">
        <v>4536.125</v>
      </c>
      <c r="W98" s="332">
        <v>856.125</v>
      </c>
      <c r="X98" s="332">
        <v>813.25</v>
      </c>
      <c r="Y98" s="332">
        <v>331.25</v>
      </c>
      <c r="Z98" s="332">
        <v>947.375</v>
      </c>
      <c r="AA98" s="332">
        <v>32.625</v>
      </c>
      <c r="AB98" s="332">
        <v>74.25</v>
      </c>
      <c r="AC98" s="332">
        <v>177.375</v>
      </c>
      <c r="AD98" s="332">
        <v>786</v>
      </c>
      <c r="AE98" s="332">
        <v>517.875</v>
      </c>
      <c r="AF98" s="331">
        <v>5354.75</v>
      </c>
      <c r="AG98" s="332">
        <v>656.625</v>
      </c>
      <c r="AH98" s="332">
        <v>70.375</v>
      </c>
      <c r="AI98" s="332">
        <v>2263.875</v>
      </c>
      <c r="AJ98" s="332">
        <v>513</v>
      </c>
      <c r="AK98" s="332">
        <v>414.875</v>
      </c>
      <c r="AL98" s="332">
        <v>166.25</v>
      </c>
      <c r="AM98" s="332">
        <v>1269.75</v>
      </c>
      <c r="AN98" s="331">
        <v>168.625</v>
      </c>
      <c r="AO98" s="331">
        <v>387.75</v>
      </c>
      <c r="AP98" s="332">
        <v>283.125</v>
      </c>
      <c r="AQ98" s="332">
        <v>4.5</v>
      </c>
      <c r="AR98" s="332">
        <v>53.125</v>
      </c>
      <c r="AS98" s="332">
        <v>47</v>
      </c>
      <c r="AT98" s="331">
        <v>103.75</v>
      </c>
      <c r="AU98" s="331">
        <v>10.75</v>
      </c>
      <c r="AV98" s="331">
        <v>4.125</v>
      </c>
      <c r="AW98" s="332">
        <v>0</v>
      </c>
      <c r="AX98" s="332">
        <v>4.125</v>
      </c>
      <c r="AY98" s="331">
        <v>3</v>
      </c>
      <c r="AZ98" s="331">
        <v>14.125</v>
      </c>
      <c r="BA98" s="331">
        <v>114.625</v>
      </c>
      <c r="BB98" s="331">
        <v>0</v>
      </c>
      <c r="BC98" s="331">
        <v>1</v>
      </c>
      <c r="BD98" s="331">
        <v>2064</v>
      </c>
      <c r="BE98" s="331">
        <v>11.375</v>
      </c>
      <c r="BF98" s="331">
        <v>58.75</v>
      </c>
      <c r="BG98" s="331">
        <v>452.875</v>
      </c>
      <c r="BH98" s="331">
        <v>77.375</v>
      </c>
      <c r="BI98" s="333">
        <v>1829.375</v>
      </c>
      <c r="BJ98" s="334">
        <v>17.5</v>
      </c>
      <c r="BK98" s="334">
        <v>20.5</v>
      </c>
      <c r="BL98" s="334">
        <v>622.625</v>
      </c>
      <c r="BM98" s="334">
        <v>24</v>
      </c>
      <c r="BN98" s="334">
        <v>4.75</v>
      </c>
      <c r="BO98" s="334">
        <v>2</v>
      </c>
      <c r="BP98" s="334">
        <v>1138</v>
      </c>
      <c r="BQ98" s="335">
        <v>609.625</v>
      </c>
      <c r="BR98" s="335">
        <v>147.75</v>
      </c>
      <c r="BS98" s="335">
        <v>0</v>
      </c>
      <c r="BT98" s="335">
        <v>0</v>
      </c>
      <c r="BU98" s="335">
        <v>0</v>
      </c>
      <c r="BV98" s="335">
        <v>461.875</v>
      </c>
      <c r="BW98" s="336">
        <v>0</v>
      </c>
      <c r="BX98" s="336">
        <v>0</v>
      </c>
      <c r="BY98" s="336">
        <v>0</v>
      </c>
      <c r="BZ98" s="336">
        <v>122.375</v>
      </c>
      <c r="CA98" s="336">
        <v>0</v>
      </c>
      <c r="CB98" s="336">
        <v>47.625</v>
      </c>
      <c r="CC98" s="337">
        <v>1930.625</v>
      </c>
      <c r="CD98" s="338">
        <v>300778.93768638402</v>
      </c>
    </row>
    <row r="99" spans="1:82" x14ac:dyDescent="0.25">
      <c r="A99" s="179" t="s">
        <v>542</v>
      </c>
      <c r="B99" s="179" t="s">
        <v>128</v>
      </c>
      <c r="C99" s="179" t="s">
        <v>543</v>
      </c>
      <c r="D99" s="179" t="s">
        <v>128</v>
      </c>
      <c r="E99" s="331">
        <v>9102.875</v>
      </c>
      <c r="F99" s="332">
        <v>8688.125</v>
      </c>
      <c r="G99" s="332">
        <v>413.625</v>
      </c>
      <c r="H99" s="332">
        <v>1.125</v>
      </c>
      <c r="I99" s="332">
        <v>432.625</v>
      </c>
      <c r="J99" s="332">
        <v>619.875</v>
      </c>
      <c r="K99" s="332">
        <v>950.25</v>
      </c>
      <c r="L99" s="332">
        <v>1911.75</v>
      </c>
      <c r="M99" s="332">
        <v>2619.875</v>
      </c>
      <c r="N99" s="332">
        <v>1890.25</v>
      </c>
      <c r="O99" s="332">
        <v>678.25</v>
      </c>
      <c r="P99" s="331">
        <v>923.125</v>
      </c>
      <c r="Q99" s="332">
        <v>5.875</v>
      </c>
      <c r="R99" s="332">
        <v>27.75</v>
      </c>
      <c r="S99" s="331">
        <v>509.375</v>
      </c>
      <c r="T99" s="331">
        <v>233.625</v>
      </c>
      <c r="U99" s="331">
        <v>208.875</v>
      </c>
      <c r="V99" s="331">
        <v>1078.625</v>
      </c>
      <c r="W99" s="332">
        <v>24.375</v>
      </c>
      <c r="X99" s="332">
        <v>399.375</v>
      </c>
      <c r="Y99" s="332">
        <v>132</v>
      </c>
      <c r="Z99" s="332">
        <v>137</v>
      </c>
      <c r="AA99" s="332">
        <v>11.875</v>
      </c>
      <c r="AB99" s="332">
        <v>121.375</v>
      </c>
      <c r="AC99" s="332">
        <v>20.625</v>
      </c>
      <c r="AD99" s="332">
        <v>146.75</v>
      </c>
      <c r="AE99" s="332">
        <v>85.25</v>
      </c>
      <c r="AF99" s="331">
        <v>3489.5</v>
      </c>
      <c r="AG99" s="332">
        <v>1315.25</v>
      </c>
      <c r="AH99" s="332">
        <v>117.25</v>
      </c>
      <c r="AI99" s="332">
        <v>458.375</v>
      </c>
      <c r="AJ99" s="332">
        <v>592.625</v>
      </c>
      <c r="AK99" s="332">
        <v>35.125</v>
      </c>
      <c r="AL99" s="332">
        <v>38.25</v>
      </c>
      <c r="AM99" s="332">
        <v>932.625</v>
      </c>
      <c r="AN99" s="331">
        <v>64.375</v>
      </c>
      <c r="AO99" s="331">
        <v>112.75</v>
      </c>
      <c r="AP99" s="332">
        <v>71.625</v>
      </c>
      <c r="AQ99" s="332">
        <v>0.375</v>
      </c>
      <c r="AR99" s="332">
        <v>28.125</v>
      </c>
      <c r="AS99" s="332">
        <v>12.625</v>
      </c>
      <c r="AT99" s="331">
        <v>44.25</v>
      </c>
      <c r="AU99" s="331">
        <v>101.375</v>
      </c>
      <c r="AV99" s="331">
        <v>4.375</v>
      </c>
      <c r="AW99" s="332">
        <v>0.375</v>
      </c>
      <c r="AX99" s="332">
        <v>4</v>
      </c>
      <c r="AY99" s="331">
        <v>22</v>
      </c>
      <c r="AZ99" s="331">
        <v>22.125</v>
      </c>
      <c r="BA99" s="331">
        <v>130.625</v>
      </c>
      <c r="BB99" s="331">
        <v>0</v>
      </c>
      <c r="BC99" s="331">
        <v>0.125</v>
      </c>
      <c r="BD99" s="331">
        <v>1641.125</v>
      </c>
      <c r="BE99" s="331">
        <v>3.125</v>
      </c>
      <c r="BF99" s="331">
        <v>70.375</v>
      </c>
      <c r="BG99" s="331">
        <v>443.125</v>
      </c>
      <c r="BH99" s="331">
        <v>0</v>
      </c>
      <c r="BI99" s="333">
        <v>886.375</v>
      </c>
      <c r="BJ99" s="334">
        <v>72.25</v>
      </c>
      <c r="BK99" s="334">
        <v>7.125</v>
      </c>
      <c r="BL99" s="334">
        <v>754.75</v>
      </c>
      <c r="BM99" s="334">
        <v>0</v>
      </c>
      <c r="BN99" s="334">
        <v>9.125</v>
      </c>
      <c r="BO99" s="334">
        <v>0</v>
      </c>
      <c r="BP99" s="334">
        <v>43.125</v>
      </c>
      <c r="BQ99" s="335">
        <v>287</v>
      </c>
      <c r="BR99" s="335">
        <v>42</v>
      </c>
      <c r="BS99" s="335">
        <v>0</v>
      </c>
      <c r="BT99" s="335">
        <v>70.625</v>
      </c>
      <c r="BU99" s="335">
        <v>10.75</v>
      </c>
      <c r="BV99" s="335">
        <v>163.625</v>
      </c>
      <c r="BW99" s="336">
        <v>0</v>
      </c>
      <c r="BX99" s="336">
        <v>0</v>
      </c>
      <c r="BY99" s="336">
        <v>0</v>
      </c>
      <c r="BZ99" s="336">
        <v>0</v>
      </c>
      <c r="CA99" s="336">
        <v>0</v>
      </c>
      <c r="CB99" s="336">
        <v>162.625</v>
      </c>
      <c r="CC99" s="337">
        <v>138.125</v>
      </c>
      <c r="CD99" s="338">
        <v>76283.854166666497</v>
      </c>
    </row>
    <row r="100" spans="1:82" x14ac:dyDescent="0.25">
      <c r="A100" s="179" t="s">
        <v>544</v>
      </c>
      <c r="B100" s="179" t="s">
        <v>129</v>
      </c>
      <c r="C100" s="179" t="s">
        <v>543</v>
      </c>
      <c r="D100" s="179" t="s">
        <v>129</v>
      </c>
      <c r="E100" s="331">
        <v>9758.2972972973002</v>
      </c>
      <c r="F100" s="332">
        <v>9758.2972972973002</v>
      </c>
      <c r="G100" s="332">
        <v>0</v>
      </c>
      <c r="H100" s="332">
        <v>0</v>
      </c>
      <c r="I100" s="332">
        <v>414.25</v>
      </c>
      <c r="J100" s="332">
        <v>622.75</v>
      </c>
      <c r="K100" s="332">
        <v>753.25</v>
      </c>
      <c r="L100" s="332">
        <v>1600.75</v>
      </c>
      <c r="M100" s="332">
        <v>2119</v>
      </c>
      <c r="N100" s="332">
        <v>2203.75</v>
      </c>
      <c r="O100" s="332">
        <v>2044.5472972973</v>
      </c>
      <c r="P100" s="331">
        <v>856.625</v>
      </c>
      <c r="Q100" s="332">
        <v>13.125</v>
      </c>
      <c r="R100" s="332">
        <v>4</v>
      </c>
      <c r="S100" s="331">
        <v>419.25</v>
      </c>
      <c r="T100" s="331">
        <v>338.75</v>
      </c>
      <c r="U100" s="331">
        <v>257.125</v>
      </c>
      <c r="V100" s="331">
        <v>1139.875</v>
      </c>
      <c r="W100" s="332">
        <v>257</v>
      </c>
      <c r="X100" s="332">
        <v>251.5</v>
      </c>
      <c r="Y100" s="332">
        <v>198.625</v>
      </c>
      <c r="Z100" s="332">
        <v>66.375</v>
      </c>
      <c r="AA100" s="332">
        <v>13.625</v>
      </c>
      <c r="AB100" s="332">
        <v>11.875</v>
      </c>
      <c r="AC100" s="332">
        <v>0</v>
      </c>
      <c r="AD100" s="332">
        <v>274</v>
      </c>
      <c r="AE100" s="332">
        <v>66.875</v>
      </c>
      <c r="AF100" s="331">
        <v>3239.7972972972998</v>
      </c>
      <c r="AG100" s="332">
        <v>919.875</v>
      </c>
      <c r="AH100" s="332">
        <v>39.75</v>
      </c>
      <c r="AI100" s="332">
        <v>614.375</v>
      </c>
      <c r="AJ100" s="332">
        <v>404.75</v>
      </c>
      <c r="AK100" s="332">
        <v>113.875</v>
      </c>
      <c r="AL100" s="332">
        <v>186.5</v>
      </c>
      <c r="AM100" s="332">
        <v>960.67229729729695</v>
      </c>
      <c r="AN100" s="331">
        <v>134</v>
      </c>
      <c r="AO100" s="331">
        <v>321.5</v>
      </c>
      <c r="AP100" s="332">
        <v>46.125</v>
      </c>
      <c r="AQ100" s="332">
        <v>0</v>
      </c>
      <c r="AR100" s="332">
        <v>242.375</v>
      </c>
      <c r="AS100" s="332">
        <v>33</v>
      </c>
      <c r="AT100" s="331">
        <v>62.25</v>
      </c>
      <c r="AU100" s="331">
        <v>9.125</v>
      </c>
      <c r="AV100" s="331">
        <v>5.25</v>
      </c>
      <c r="AW100" s="332">
        <v>0</v>
      </c>
      <c r="AX100" s="332">
        <v>5.25</v>
      </c>
      <c r="AY100" s="331">
        <v>16.5</v>
      </c>
      <c r="AZ100" s="331">
        <v>23.625</v>
      </c>
      <c r="BA100" s="331">
        <v>134.125</v>
      </c>
      <c r="BB100" s="331">
        <v>2.25</v>
      </c>
      <c r="BC100" s="331">
        <v>0</v>
      </c>
      <c r="BD100" s="331">
        <v>2412.25</v>
      </c>
      <c r="BE100" s="331">
        <v>31.875</v>
      </c>
      <c r="BF100" s="331">
        <v>26.375</v>
      </c>
      <c r="BG100" s="331">
        <v>327.75</v>
      </c>
      <c r="BH100" s="331">
        <v>0</v>
      </c>
      <c r="BI100" s="333">
        <v>1089.625</v>
      </c>
      <c r="BJ100" s="334">
        <v>69.375</v>
      </c>
      <c r="BK100" s="334">
        <v>13</v>
      </c>
      <c r="BL100" s="334">
        <v>939</v>
      </c>
      <c r="BM100" s="334">
        <v>0</v>
      </c>
      <c r="BN100" s="334">
        <v>0.625</v>
      </c>
      <c r="BO100" s="334">
        <v>0</v>
      </c>
      <c r="BP100" s="334">
        <v>67.625</v>
      </c>
      <c r="BQ100" s="335">
        <v>509.125</v>
      </c>
      <c r="BR100" s="335">
        <v>83</v>
      </c>
      <c r="BS100" s="335">
        <v>0</v>
      </c>
      <c r="BT100" s="335">
        <v>152.25</v>
      </c>
      <c r="BU100" s="335">
        <v>0</v>
      </c>
      <c r="BV100" s="335">
        <v>273.875</v>
      </c>
      <c r="BW100" s="336">
        <v>0</v>
      </c>
      <c r="BX100" s="336">
        <v>0</v>
      </c>
      <c r="BY100" s="336">
        <v>0</v>
      </c>
      <c r="BZ100" s="336">
        <v>0</v>
      </c>
      <c r="CA100" s="336">
        <v>0</v>
      </c>
      <c r="CB100" s="336">
        <v>273.875</v>
      </c>
      <c r="CC100" s="337">
        <v>158</v>
      </c>
      <c r="CD100" s="338">
        <v>80065.026296615601</v>
      </c>
    </row>
    <row r="101" spans="1:82" x14ac:dyDescent="0.25">
      <c r="A101" s="179" t="s">
        <v>545</v>
      </c>
      <c r="B101" s="179" t="s">
        <v>130</v>
      </c>
      <c r="C101" s="179" t="s">
        <v>543</v>
      </c>
      <c r="D101" s="179" t="s">
        <v>130</v>
      </c>
      <c r="E101" s="331">
        <v>3759.25</v>
      </c>
      <c r="F101" s="332">
        <v>3759.25</v>
      </c>
      <c r="G101" s="332">
        <v>0</v>
      </c>
      <c r="H101" s="332">
        <v>0</v>
      </c>
      <c r="I101" s="332">
        <v>255</v>
      </c>
      <c r="J101" s="332">
        <v>251.25</v>
      </c>
      <c r="K101" s="332">
        <v>351.625</v>
      </c>
      <c r="L101" s="332">
        <v>947.125</v>
      </c>
      <c r="M101" s="332">
        <v>1039.375</v>
      </c>
      <c r="N101" s="332">
        <v>641.5</v>
      </c>
      <c r="O101" s="332">
        <v>273.375</v>
      </c>
      <c r="P101" s="331">
        <v>342</v>
      </c>
      <c r="Q101" s="332">
        <v>14.875</v>
      </c>
      <c r="R101" s="332">
        <v>2.375</v>
      </c>
      <c r="S101" s="331">
        <v>157.125</v>
      </c>
      <c r="T101" s="331">
        <v>98.25</v>
      </c>
      <c r="U101" s="331">
        <v>1.5</v>
      </c>
      <c r="V101" s="331">
        <v>751.25</v>
      </c>
      <c r="W101" s="332">
        <v>113.375</v>
      </c>
      <c r="X101" s="332">
        <v>48.875</v>
      </c>
      <c r="Y101" s="332">
        <v>43.875</v>
      </c>
      <c r="Z101" s="332">
        <v>211</v>
      </c>
      <c r="AA101" s="332">
        <v>0</v>
      </c>
      <c r="AB101" s="332">
        <v>0</v>
      </c>
      <c r="AC101" s="332">
        <v>0</v>
      </c>
      <c r="AD101" s="332">
        <v>164.25</v>
      </c>
      <c r="AE101" s="332">
        <v>169.875</v>
      </c>
      <c r="AF101" s="331">
        <v>1134.5</v>
      </c>
      <c r="AG101" s="332">
        <v>55.25</v>
      </c>
      <c r="AH101" s="332">
        <v>37.125</v>
      </c>
      <c r="AI101" s="332">
        <v>204.75</v>
      </c>
      <c r="AJ101" s="332">
        <v>360</v>
      </c>
      <c r="AK101" s="332">
        <v>80.375</v>
      </c>
      <c r="AL101" s="332">
        <v>13.75</v>
      </c>
      <c r="AM101" s="332">
        <v>383.25</v>
      </c>
      <c r="AN101" s="331">
        <v>25.5</v>
      </c>
      <c r="AO101" s="331">
        <v>46.875</v>
      </c>
      <c r="AP101" s="332">
        <v>34.375</v>
      </c>
      <c r="AQ101" s="332">
        <v>0</v>
      </c>
      <c r="AR101" s="332">
        <v>0</v>
      </c>
      <c r="AS101" s="332">
        <v>12.5</v>
      </c>
      <c r="AT101" s="331">
        <v>2.625</v>
      </c>
      <c r="AU101" s="331">
        <v>12.375</v>
      </c>
      <c r="AV101" s="331">
        <v>4.875</v>
      </c>
      <c r="AW101" s="332">
        <v>0</v>
      </c>
      <c r="AX101" s="332">
        <v>4.875</v>
      </c>
      <c r="AY101" s="331">
        <v>2</v>
      </c>
      <c r="AZ101" s="331">
        <v>23.25</v>
      </c>
      <c r="BA101" s="331">
        <v>26.625</v>
      </c>
      <c r="BB101" s="331">
        <v>1</v>
      </c>
      <c r="BC101" s="331">
        <v>0</v>
      </c>
      <c r="BD101" s="331">
        <v>949.25</v>
      </c>
      <c r="BE101" s="331">
        <v>2</v>
      </c>
      <c r="BF101" s="331">
        <v>0</v>
      </c>
      <c r="BG101" s="331">
        <v>178.25</v>
      </c>
      <c r="BH101" s="331">
        <v>0</v>
      </c>
      <c r="BI101" s="333">
        <v>165.375</v>
      </c>
      <c r="BJ101" s="334">
        <v>33.625</v>
      </c>
      <c r="BK101" s="334">
        <v>15.875</v>
      </c>
      <c r="BL101" s="334">
        <v>106.5</v>
      </c>
      <c r="BM101" s="334">
        <v>0</v>
      </c>
      <c r="BN101" s="334">
        <v>0</v>
      </c>
      <c r="BO101" s="334">
        <v>0</v>
      </c>
      <c r="BP101" s="334">
        <v>9.375</v>
      </c>
      <c r="BQ101" s="335">
        <v>34.375</v>
      </c>
      <c r="BR101" s="335">
        <v>0</v>
      </c>
      <c r="BS101" s="335">
        <v>0</v>
      </c>
      <c r="BT101" s="335">
        <v>0</v>
      </c>
      <c r="BU101" s="335">
        <v>0</v>
      </c>
      <c r="BV101" s="335">
        <v>34.375</v>
      </c>
      <c r="BW101" s="336">
        <v>0</v>
      </c>
      <c r="BX101" s="336">
        <v>0</v>
      </c>
      <c r="BY101" s="336">
        <v>0</v>
      </c>
      <c r="BZ101" s="336">
        <v>0</v>
      </c>
      <c r="CA101" s="336">
        <v>0</v>
      </c>
      <c r="CB101" s="336">
        <v>31.875</v>
      </c>
      <c r="CC101" s="337">
        <v>72.125</v>
      </c>
      <c r="CD101" s="338">
        <v>34139.541708469398</v>
      </c>
    </row>
    <row r="102" spans="1:82" ht="15.75" thickBot="1" x14ac:dyDescent="0.3">
      <c r="A102" s="189" t="s">
        <v>546</v>
      </c>
      <c r="B102" s="189" t="s">
        <v>547</v>
      </c>
      <c r="C102" s="189" t="s">
        <v>543</v>
      </c>
      <c r="D102" s="189" t="s">
        <v>131</v>
      </c>
      <c r="E102" s="340">
        <v>17814.2770238095</v>
      </c>
      <c r="F102" s="341">
        <v>17322.7770238095</v>
      </c>
      <c r="G102" s="341">
        <v>111.75</v>
      </c>
      <c r="H102" s="341">
        <v>379.75</v>
      </c>
      <c r="I102" s="341">
        <v>893.25</v>
      </c>
      <c r="J102" s="341">
        <v>1320.25</v>
      </c>
      <c r="K102" s="341">
        <v>1515</v>
      </c>
      <c r="L102" s="341">
        <v>2869.125</v>
      </c>
      <c r="M102" s="341">
        <v>4147.61333333333</v>
      </c>
      <c r="N102" s="341">
        <v>2987</v>
      </c>
      <c r="O102" s="341">
        <v>4082.0386904761899</v>
      </c>
      <c r="P102" s="340">
        <v>1286.125</v>
      </c>
      <c r="Q102" s="341">
        <v>19.875</v>
      </c>
      <c r="R102" s="341">
        <v>70.875</v>
      </c>
      <c r="S102" s="340">
        <v>934</v>
      </c>
      <c r="T102" s="340">
        <v>622.5</v>
      </c>
      <c r="U102" s="340">
        <v>923.45833333333303</v>
      </c>
      <c r="V102" s="340">
        <v>2475.25</v>
      </c>
      <c r="W102" s="341">
        <v>747.25</v>
      </c>
      <c r="X102" s="341">
        <v>510.125</v>
      </c>
      <c r="Y102" s="341">
        <v>279.875</v>
      </c>
      <c r="Z102" s="341">
        <v>157.5</v>
      </c>
      <c r="AA102" s="341">
        <v>14.5</v>
      </c>
      <c r="AB102" s="341">
        <v>40.375</v>
      </c>
      <c r="AC102" s="341">
        <v>91.375</v>
      </c>
      <c r="AD102" s="341">
        <v>439.25</v>
      </c>
      <c r="AE102" s="341">
        <v>195</v>
      </c>
      <c r="AF102" s="340">
        <v>5960.8186904761897</v>
      </c>
      <c r="AG102" s="341">
        <v>1074.375</v>
      </c>
      <c r="AH102" s="341">
        <v>241</v>
      </c>
      <c r="AI102" s="341">
        <v>824.125</v>
      </c>
      <c r="AJ102" s="341">
        <v>1357.375</v>
      </c>
      <c r="AK102" s="341">
        <v>283</v>
      </c>
      <c r="AL102" s="341">
        <v>230.375</v>
      </c>
      <c r="AM102" s="341">
        <v>1950.5686904761901</v>
      </c>
      <c r="AN102" s="340">
        <v>342.25</v>
      </c>
      <c r="AO102" s="340">
        <v>343.375</v>
      </c>
      <c r="AP102" s="341">
        <v>177.75</v>
      </c>
      <c r="AQ102" s="341">
        <v>8.625</v>
      </c>
      <c r="AR102" s="341">
        <v>93.875</v>
      </c>
      <c r="AS102" s="341">
        <v>63.125</v>
      </c>
      <c r="AT102" s="340">
        <v>81.125</v>
      </c>
      <c r="AU102" s="340">
        <v>17.125</v>
      </c>
      <c r="AV102" s="340">
        <v>182</v>
      </c>
      <c r="AW102" s="341">
        <v>6.125</v>
      </c>
      <c r="AX102" s="341">
        <v>175.875</v>
      </c>
      <c r="AY102" s="340">
        <v>86.625</v>
      </c>
      <c r="AZ102" s="340">
        <v>38.375</v>
      </c>
      <c r="BA102" s="340">
        <v>267.875</v>
      </c>
      <c r="BB102" s="340">
        <v>20.125</v>
      </c>
      <c r="BC102" s="340">
        <v>0</v>
      </c>
      <c r="BD102" s="340">
        <v>2902.125</v>
      </c>
      <c r="BE102" s="340">
        <v>27.625</v>
      </c>
      <c r="BF102" s="340">
        <v>201.5</v>
      </c>
      <c r="BG102" s="340">
        <v>1102</v>
      </c>
      <c r="BH102" s="340">
        <v>0</v>
      </c>
      <c r="BI102" s="342">
        <v>2851.375</v>
      </c>
      <c r="BJ102" s="343">
        <v>563.625</v>
      </c>
      <c r="BK102" s="343">
        <v>201.375</v>
      </c>
      <c r="BL102" s="343">
        <v>1134</v>
      </c>
      <c r="BM102" s="343">
        <v>0</v>
      </c>
      <c r="BN102" s="343">
        <v>4.25</v>
      </c>
      <c r="BO102" s="343">
        <v>4</v>
      </c>
      <c r="BP102" s="343">
        <v>944.125</v>
      </c>
      <c r="BQ102" s="344">
        <v>687.75</v>
      </c>
      <c r="BR102" s="344">
        <v>65.875</v>
      </c>
      <c r="BS102" s="344">
        <v>0</v>
      </c>
      <c r="BT102" s="344">
        <v>229</v>
      </c>
      <c r="BU102" s="344">
        <v>0</v>
      </c>
      <c r="BV102" s="344">
        <v>392.875</v>
      </c>
      <c r="BW102" s="345">
        <v>0</v>
      </c>
      <c r="BX102" s="345">
        <v>0</v>
      </c>
      <c r="BY102" s="345">
        <v>0</v>
      </c>
      <c r="BZ102" s="345">
        <v>0</v>
      </c>
      <c r="CA102" s="345">
        <v>0</v>
      </c>
      <c r="CB102" s="345">
        <v>353.125</v>
      </c>
      <c r="CC102" s="346">
        <v>1762.625</v>
      </c>
      <c r="CD102" s="347">
        <v>160838.94467294199</v>
      </c>
    </row>
    <row r="103" spans="1:82" ht="15.75" thickBot="1" x14ac:dyDescent="0.3">
      <c r="A103" s="523" t="s">
        <v>650</v>
      </c>
      <c r="B103" s="524"/>
      <c r="C103" s="524"/>
      <c r="D103" s="524"/>
      <c r="E103" s="348">
        <v>1793859.8878572199</v>
      </c>
      <c r="F103" s="348">
        <v>1768032.66427515</v>
      </c>
      <c r="G103" s="348">
        <v>8727.7821138211402</v>
      </c>
      <c r="H103" s="348">
        <v>17099.441468254001</v>
      </c>
      <c r="I103" s="348">
        <v>87517</v>
      </c>
      <c r="J103" s="348">
        <v>96226.25</v>
      </c>
      <c r="K103" s="348">
        <v>108695.125</v>
      </c>
      <c r="L103" s="348">
        <v>235022.429708223</v>
      </c>
      <c r="M103" s="348">
        <v>451842.53633086302</v>
      </c>
      <c r="N103" s="348">
        <v>385979.02762615</v>
      </c>
      <c r="O103" s="348">
        <v>428577.519191987</v>
      </c>
      <c r="P103" s="348">
        <v>206632.5</v>
      </c>
      <c r="Q103" s="348">
        <v>4095</v>
      </c>
      <c r="R103" s="348">
        <v>13803.625</v>
      </c>
      <c r="S103" s="348">
        <v>131966.25</v>
      </c>
      <c r="T103" s="348">
        <v>84965.968965517197</v>
      </c>
      <c r="U103" s="348">
        <v>60918.692480562298</v>
      </c>
      <c r="V103" s="348">
        <v>352476.625</v>
      </c>
      <c r="W103" s="348">
        <v>78110.875</v>
      </c>
      <c r="X103" s="348">
        <v>61516.375</v>
      </c>
      <c r="Y103" s="348">
        <v>37779.25</v>
      </c>
      <c r="Z103" s="348">
        <v>62960.125</v>
      </c>
      <c r="AA103" s="348">
        <v>2199</v>
      </c>
      <c r="AB103" s="348">
        <v>19423.125</v>
      </c>
      <c r="AC103" s="348">
        <v>8948.375</v>
      </c>
      <c r="AD103" s="348">
        <v>43743.625</v>
      </c>
      <c r="AE103" s="348">
        <v>37795.875</v>
      </c>
      <c r="AF103" s="348">
        <v>541237.85141114402</v>
      </c>
      <c r="AG103" s="348">
        <v>158852.875</v>
      </c>
      <c r="AH103" s="348">
        <v>11933.125</v>
      </c>
      <c r="AI103" s="348">
        <v>133911.375</v>
      </c>
      <c r="AJ103" s="348">
        <v>43962.625</v>
      </c>
      <c r="AK103" s="348">
        <v>24103.875</v>
      </c>
      <c r="AL103" s="348">
        <v>13787.125</v>
      </c>
      <c r="AM103" s="348">
        <v>154686.85141114399</v>
      </c>
      <c r="AN103" s="348">
        <v>21762.375</v>
      </c>
      <c r="AO103" s="348">
        <v>42031.75</v>
      </c>
      <c r="AP103" s="348">
        <v>25730.375</v>
      </c>
      <c r="AQ103" s="348">
        <v>824.875</v>
      </c>
      <c r="AR103" s="348">
        <v>11053.625</v>
      </c>
      <c r="AS103" s="348">
        <v>4422.875</v>
      </c>
      <c r="AT103" s="348">
        <v>18413.75</v>
      </c>
      <c r="AU103" s="348">
        <v>6115.25</v>
      </c>
      <c r="AV103" s="348">
        <v>5481.5</v>
      </c>
      <c r="AW103" s="348">
        <v>1227.125</v>
      </c>
      <c r="AX103" s="348">
        <v>4254.375</v>
      </c>
      <c r="AY103" s="348">
        <v>7741.125</v>
      </c>
      <c r="AZ103" s="348">
        <v>14599</v>
      </c>
      <c r="BA103" s="348">
        <v>10110.25</v>
      </c>
      <c r="BB103" s="348">
        <v>495.5</v>
      </c>
      <c r="BC103" s="348">
        <v>407.25</v>
      </c>
      <c r="BD103" s="348">
        <v>188644.375</v>
      </c>
      <c r="BE103" s="348">
        <v>5668</v>
      </c>
      <c r="BF103" s="348">
        <v>6394.125</v>
      </c>
      <c r="BG103" s="348">
        <v>66861.625</v>
      </c>
      <c r="BH103" s="348">
        <v>20936.125</v>
      </c>
      <c r="BI103" s="348">
        <v>313357.25</v>
      </c>
      <c r="BJ103" s="348">
        <v>73611</v>
      </c>
      <c r="BK103" s="348">
        <v>29132.875</v>
      </c>
      <c r="BL103" s="348">
        <v>160956</v>
      </c>
      <c r="BM103" s="348">
        <v>4983.25</v>
      </c>
      <c r="BN103" s="348">
        <v>3317</v>
      </c>
      <c r="BO103" s="348">
        <v>3988.25</v>
      </c>
      <c r="BP103" s="348">
        <v>37368.875</v>
      </c>
      <c r="BQ103" s="348">
        <v>154260.75</v>
      </c>
      <c r="BR103" s="348">
        <v>33238.875</v>
      </c>
      <c r="BS103" s="348">
        <v>14996.75</v>
      </c>
      <c r="BT103" s="348">
        <v>15864.875</v>
      </c>
      <c r="BU103" s="348">
        <v>2777.75</v>
      </c>
      <c r="BV103" s="348">
        <v>87382.5</v>
      </c>
      <c r="BW103" s="348">
        <v>13440.625</v>
      </c>
      <c r="BX103" s="348">
        <v>2984.375</v>
      </c>
      <c r="BY103" s="348">
        <v>1785.125</v>
      </c>
      <c r="BZ103" s="348">
        <v>8098.375</v>
      </c>
      <c r="CA103" s="348">
        <v>2154.875</v>
      </c>
      <c r="CB103" s="348">
        <v>36121.75</v>
      </c>
      <c r="CC103" s="348">
        <v>102289.125</v>
      </c>
      <c r="CD103" s="349">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9" bestFit="1" customWidth="1"/>
    <col min="2" max="2" width="22" style="339" bestFit="1" customWidth="1"/>
    <col min="3" max="4" width="26.5703125" style="339" bestFit="1" customWidth="1"/>
    <col min="5" max="5" width="14.42578125" style="339" bestFit="1" customWidth="1"/>
    <col min="6" max="6" width="13.7109375" style="339" bestFit="1" customWidth="1"/>
    <col min="7" max="7" width="12.140625" style="339" bestFit="1" customWidth="1"/>
    <col min="8" max="8" width="15.140625" style="339" bestFit="1" customWidth="1"/>
    <col min="9" max="9" width="14" style="339" bestFit="1" customWidth="1"/>
    <col min="10" max="10" width="13.28515625" style="339" bestFit="1" customWidth="1"/>
    <col min="11" max="15" width="12.7109375" style="339" bestFit="1" customWidth="1"/>
    <col min="16" max="16" width="18.28515625" style="339" bestFit="1" customWidth="1"/>
    <col min="17" max="17" width="27.28515625" style="339" bestFit="1" customWidth="1"/>
    <col min="18" max="18" width="26.42578125" style="339" bestFit="1" customWidth="1"/>
    <col min="19" max="19" width="33.28515625" style="339" bestFit="1" customWidth="1"/>
    <col min="20" max="20" width="22.140625" style="339" bestFit="1" customWidth="1"/>
    <col min="21" max="21" width="20.28515625" style="339" bestFit="1" customWidth="1"/>
    <col min="22" max="22" width="32.140625" style="339" bestFit="1" customWidth="1"/>
    <col min="23" max="23" width="35" style="339" bestFit="1" customWidth="1"/>
    <col min="24" max="25" width="34" style="339" bestFit="1" customWidth="1"/>
    <col min="26" max="26" width="35.5703125" style="339" bestFit="1" customWidth="1"/>
    <col min="27" max="27" width="32.85546875" style="339" bestFit="1" customWidth="1"/>
    <col min="28" max="28" width="32.42578125" style="339" bestFit="1" customWidth="1"/>
    <col min="29" max="29" width="28.140625" style="339" bestFit="1" customWidth="1"/>
    <col min="30" max="30" width="30.85546875" style="339" bestFit="1" customWidth="1"/>
    <col min="31" max="31" width="32.140625" style="339" bestFit="1" customWidth="1"/>
    <col min="32" max="32" width="28.28515625" style="339" bestFit="1" customWidth="1"/>
    <col min="33" max="33" width="20.5703125" style="339" bestFit="1" customWidth="1"/>
    <col min="34" max="34" width="34" style="339" bestFit="1" customWidth="1"/>
    <col min="35" max="35" width="23.140625" style="339" bestFit="1" customWidth="1"/>
    <col min="36" max="36" width="30.28515625" style="339" bestFit="1" customWidth="1"/>
    <col min="37" max="37" width="34" style="339" bestFit="1" customWidth="1"/>
    <col min="38" max="38" width="33.85546875" style="339" bestFit="1" customWidth="1"/>
    <col min="39" max="39" width="32.7109375" style="339" bestFit="1" customWidth="1"/>
    <col min="40" max="40" width="24.140625" style="339" bestFit="1" customWidth="1"/>
    <col min="41" max="41" width="23.5703125" style="339" bestFit="1" customWidth="1"/>
    <col min="42" max="42" width="29.28515625" style="339" bestFit="1" customWidth="1"/>
    <col min="43" max="43" width="24.42578125" style="339" bestFit="1" customWidth="1"/>
    <col min="44" max="44" width="27.42578125" style="339" bestFit="1" customWidth="1"/>
    <col min="45" max="45" width="27.28515625" style="339" bestFit="1" customWidth="1"/>
    <col min="46" max="46" width="17.7109375" style="339" bestFit="1" customWidth="1"/>
    <col min="47" max="47" width="16.85546875" style="339" bestFit="1" customWidth="1"/>
    <col min="48" max="48" width="34.7109375" style="339" bestFit="1" customWidth="1"/>
    <col min="49" max="49" width="34.28515625" style="339" bestFit="1" customWidth="1"/>
    <col min="50" max="50" width="27.7109375" style="339" bestFit="1" customWidth="1"/>
    <col min="51" max="51" width="32.85546875" style="339" bestFit="1" customWidth="1"/>
    <col min="52" max="52" width="24.5703125" style="339" bestFit="1" customWidth="1"/>
    <col min="53" max="53" width="19.5703125" style="339" bestFit="1" customWidth="1"/>
    <col min="54" max="54" width="25.5703125" style="339" bestFit="1" customWidth="1"/>
    <col min="55" max="55" width="18.5703125" style="339" bestFit="1" customWidth="1"/>
    <col min="56" max="56" width="25" style="339" bestFit="1" customWidth="1"/>
    <col min="57" max="57" width="32.85546875" style="339" bestFit="1" customWidth="1"/>
    <col min="58" max="58" width="15.28515625" style="339" bestFit="1" customWidth="1"/>
    <col min="59" max="59" width="12.7109375" style="339" bestFit="1" customWidth="1"/>
    <col min="60" max="60" width="15.7109375" style="339" bestFit="1" customWidth="1"/>
    <col min="61" max="61" width="15" style="339" bestFit="1" customWidth="1"/>
    <col min="62" max="62" width="13.42578125" style="339" bestFit="1" customWidth="1"/>
    <col min="63" max="63" width="14.85546875" style="339" bestFit="1" customWidth="1"/>
    <col min="64" max="64" width="12.7109375" style="339" bestFit="1" customWidth="1"/>
    <col min="65" max="65" width="18.7109375" style="339" bestFit="1" customWidth="1"/>
    <col min="66" max="66" width="15" style="339" bestFit="1" customWidth="1"/>
    <col min="67" max="67" width="18.140625" style="339" bestFit="1" customWidth="1"/>
    <col min="68" max="69" width="12.7109375" style="339" bestFit="1" customWidth="1"/>
    <col min="70" max="71" width="29.7109375" style="339" bestFit="1" customWidth="1"/>
    <col min="72" max="72" width="27.5703125" style="339" bestFit="1" customWidth="1"/>
    <col min="73" max="73" width="20.7109375" style="339" bestFit="1" customWidth="1"/>
    <col min="74" max="74" width="13.7109375" style="339" bestFit="1" customWidth="1"/>
    <col min="75" max="75" width="25.42578125" style="339" bestFit="1" customWidth="1"/>
    <col min="76" max="76" width="20.28515625" style="339" bestFit="1" customWidth="1"/>
    <col min="77" max="77" width="22.85546875" style="339" bestFit="1" customWidth="1"/>
    <col min="78" max="78" width="30.7109375" style="339" bestFit="1" customWidth="1"/>
    <col min="79" max="79" width="32.140625" style="339" bestFit="1" customWidth="1"/>
    <col min="80" max="80" width="22.28515625" style="339" bestFit="1" customWidth="1"/>
    <col min="81" max="81" width="12.85546875" style="339" bestFit="1" customWidth="1"/>
    <col min="82" max="82" width="33" style="339" bestFit="1" customWidth="1"/>
    <col min="83" max="16384" width="11.42578125" style="339"/>
  </cols>
  <sheetData>
    <row r="1" spans="1:82" s="159" customFormat="1" ht="12.75" x14ac:dyDescent="0.2">
      <c r="A1" s="525"/>
      <c r="B1" s="526"/>
      <c r="C1" s="526"/>
      <c r="D1" s="527"/>
      <c r="E1" s="313" t="s">
        <v>185</v>
      </c>
      <c r="F1" s="536" t="s">
        <v>186</v>
      </c>
      <c r="G1" s="536"/>
      <c r="H1" s="536"/>
      <c r="I1" s="536" t="s">
        <v>187</v>
      </c>
      <c r="J1" s="536"/>
      <c r="K1" s="536"/>
      <c r="L1" s="536"/>
      <c r="M1" s="536"/>
      <c r="N1" s="536"/>
      <c r="O1" s="536"/>
      <c r="P1" s="537" t="s">
        <v>188</v>
      </c>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9"/>
      <c r="BI1" s="540" t="s">
        <v>189</v>
      </c>
      <c r="BJ1" s="541"/>
      <c r="BK1" s="541"/>
      <c r="BL1" s="541"/>
      <c r="BM1" s="541"/>
      <c r="BN1" s="541"/>
      <c r="BO1" s="541"/>
      <c r="BP1" s="542"/>
      <c r="BQ1" s="543" t="s">
        <v>190</v>
      </c>
      <c r="BR1" s="543"/>
      <c r="BS1" s="543"/>
      <c r="BT1" s="543"/>
      <c r="BU1" s="543"/>
      <c r="BV1" s="543"/>
      <c r="BW1" s="543"/>
      <c r="BX1" s="543"/>
      <c r="BY1" s="543"/>
      <c r="BZ1" s="543"/>
      <c r="CA1" s="543"/>
      <c r="CB1" s="543"/>
      <c r="CC1" s="314">
        <v>0</v>
      </c>
      <c r="CD1" s="521" t="s">
        <v>191</v>
      </c>
    </row>
    <row r="2" spans="1:82" s="159" customFormat="1" ht="54" customHeight="1" x14ac:dyDescent="0.25">
      <c r="A2" s="160" t="s">
        <v>192</v>
      </c>
      <c r="B2" s="161" t="s">
        <v>193</v>
      </c>
      <c r="C2" s="161" t="s">
        <v>194</v>
      </c>
      <c r="D2" s="161" t="s">
        <v>195</v>
      </c>
      <c r="E2" s="315" t="s">
        <v>196</v>
      </c>
      <c r="F2" s="316" t="s">
        <v>197</v>
      </c>
      <c r="G2" s="316" t="s">
        <v>198</v>
      </c>
      <c r="H2" s="316" t="s">
        <v>199</v>
      </c>
      <c r="I2" s="316" t="s">
        <v>200</v>
      </c>
      <c r="J2" s="316" t="s">
        <v>201</v>
      </c>
      <c r="K2" s="316" t="s">
        <v>202</v>
      </c>
      <c r="L2" s="316" t="s">
        <v>203</v>
      </c>
      <c r="M2" s="316" t="s">
        <v>204</v>
      </c>
      <c r="N2" s="316" t="s">
        <v>205</v>
      </c>
      <c r="O2" s="316" t="s">
        <v>206</v>
      </c>
      <c r="P2" s="315" t="s">
        <v>64</v>
      </c>
      <c r="Q2" s="317" t="s">
        <v>207</v>
      </c>
      <c r="R2" s="317" t="s">
        <v>208</v>
      </c>
      <c r="S2" s="315" t="s">
        <v>209</v>
      </c>
      <c r="T2" s="315" t="s">
        <v>210</v>
      </c>
      <c r="U2" s="315" t="s">
        <v>211</v>
      </c>
      <c r="V2" s="315" t="s">
        <v>212</v>
      </c>
      <c r="W2" s="317" t="s">
        <v>213</v>
      </c>
      <c r="X2" s="317" t="s">
        <v>214</v>
      </c>
      <c r="Y2" s="317" t="s">
        <v>215</v>
      </c>
      <c r="Z2" s="317" t="s">
        <v>216</v>
      </c>
      <c r="AA2" s="317" t="s">
        <v>217</v>
      </c>
      <c r="AB2" s="317" t="s">
        <v>218</v>
      </c>
      <c r="AC2" s="317" t="s">
        <v>219</v>
      </c>
      <c r="AD2" s="317" t="s">
        <v>220</v>
      </c>
      <c r="AE2" s="317" t="s">
        <v>221</v>
      </c>
      <c r="AF2" s="315" t="s">
        <v>222</v>
      </c>
      <c r="AG2" s="317" t="s">
        <v>223</v>
      </c>
      <c r="AH2" s="317" t="s">
        <v>224</v>
      </c>
      <c r="AI2" s="317" t="s">
        <v>225</v>
      </c>
      <c r="AJ2" s="317" t="s">
        <v>226</v>
      </c>
      <c r="AK2" s="317" t="s">
        <v>227</v>
      </c>
      <c r="AL2" s="317" t="s">
        <v>228</v>
      </c>
      <c r="AM2" s="317" t="s">
        <v>229</v>
      </c>
      <c r="AN2" s="315" t="s">
        <v>230</v>
      </c>
      <c r="AO2" s="315" t="s">
        <v>231</v>
      </c>
      <c r="AP2" s="317" t="s">
        <v>232</v>
      </c>
      <c r="AQ2" s="317" t="s">
        <v>233</v>
      </c>
      <c r="AR2" s="317" t="s">
        <v>234</v>
      </c>
      <c r="AS2" s="317" t="s">
        <v>235</v>
      </c>
      <c r="AT2" s="315" t="s">
        <v>236</v>
      </c>
      <c r="AU2" s="315" t="s">
        <v>237</v>
      </c>
      <c r="AV2" s="315" t="s">
        <v>238</v>
      </c>
      <c r="AW2" s="317" t="s">
        <v>239</v>
      </c>
      <c r="AX2" s="317" t="s">
        <v>240</v>
      </c>
      <c r="AY2" s="315" t="s">
        <v>241</v>
      </c>
      <c r="AZ2" s="315" t="s">
        <v>242</v>
      </c>
      <c r="BA2" s="315" t="s">
        <v>243</v>
      </c>
      <c r="BB2" s="315" t="s">
        <v>244</v>
      </c>
      <c r="BC2" s="315" t="s">
        <v>245</v>
      </c>
      <c r="BD2" s="315" t="s">
        <v>246</v>
      </c>
      <c r="BE2" s="315" t="s">
        <v>247</v>
      </c>
      <c r="BF2" s="315" t="s">
        <v>248</v>
      </c>
      <c r="BG2" s="315" t="s">
        <v>249</v>
      </c>
      <c r="BH2" s="315" t="s">
        <v>250</v>
      </c>
      <c r="BI2" s="318" t="s">
        <v>251</v>
      </c>
      <c r="BJ2" s="319" t="s">
        <v>252</v>
      </c>
      <c r="BK2" s="319" t="s">
        <v>253</v>
      </c>
      <c r="BL2" s="319" t="s">
        <v>254</v>
      </c>
      <c r="BM2" s="319" t="s">
        <v>255</v>
      </c>
      <c r="BN2" s="319" t="s">
        <v>256</v>
      </c>
      <c r="BO2" s="319" t="s">
        <v>257</v>
      </c>
      <c r="BP2" s="319" t="s">
        <v>258</v>
      </c>
      <c r="BQ2" s="320" t="s">
        <v>259</v>
      </c>
      <c r="BR2" s="320" t="s">
        <v>260</v>
      </c>
      <c r="BS2" s="320" t="s">
        <v>261</v>
      </c>
      <c r="BT2" s="320" t="s">
        <v>262</v>
      </c>
      <c r="BU2" s="320" t="s">
        <v>263</v>
      </c>
      <c r="BV2" s="320" t="s">
        <v>264</v>
      </c>
      <c r="BW2" s="321" t="s">
        <v>265</v>
      </c>
      <c r="BX2" s="321" t="s">
        <v>266</v>
      </c>
      <c r="BY2" s="321" t="s">
        <v>267</v>
      </c>
      <c r="BZ2" s="321" t="s">
        <v>268</v>
      </c>
      <c r="CA2" s="321" t="s">
        <v>269</v>
      </c>
      <c r="CB2" s="321" t="s">
        <v>270</v>
      </c>
      <c r="CC2" s="322" t="s">
        <v>271</v>
      </c>
      <c r="CD2" s="522"/>
    </row>
    <row r="3" spans="1:82" s="159" customFormat="1" ht="12.75" x14ac:dyDescent="0.25">
      <c r="A3" s="170" t="s">
        <v>272</v>
      </c>
      <c r="B3" s="170" t="s">
        <v>273</v>
      </c>
      <c r="C3" s="170" t="s">
        <v>274</v>
      </c>
      <c r="D3" s="170" t="s">
        <v>275</v>
      </c>
      <c r="E3" s="323" t="s">
        <v>276</v>
      </c>
      <c r="F3" s="324" t="s">
        <v>277</v>
      </c>
      <c r="G3" s="324" t="s">
        <v>278</v>
      </c>
      <c r="H3" s="324" t="s">
        <v>279</v>
      </c>
      <c r="I3" s="324" t="s">
        <v>280</v>
      </c>
      <c r="J3" s="324" t="s">
        <v>281</v>
      </c>
      <c r="K3" s="324" t="s">
        <v>282</v>
      </c>
      <c r="L3" s="324" t="s">
        <v>283</v>
      </c>
      <c r="M3" s="324" t="s">
        <v>284</v>
      </c>
      <c r="N3" s="324" t="s">
        <v>285</v>
      </c>
      <c r="O3" s="324" t="s">
        <v>286</v>
      </c>
      <c r="P3" s="323" t="s">
        <v>287</v>
      </c>
      <c r="Q3" s="324" t="s">
        <v>288</v>
      </c>
      <c r="R3" s="324" t="s">
        <v>289</v>
      </c>
      <c r="S3" s="323" t="s">
        <v>290</v>
      </c>
      <c r="T3" s="323" t="s">
        <v>291</v>
      </c>
      <c r="U3" s="323" t="s">
        <v>292</v>
      </c>
      <c r="V3" s="323" t="s">
        <v>293</v>
      </c>
      <c r="W3" s="324" t="s">
        <v>294</v>
      </c>
      <c r="X3" s="324" t="s">
        <v>295</v>
      </c>
      <c r="Y3" s="324" t="s">
        <v>296</v>
      </c>
      <c r="Z3" s="324" t="s">
        <v>297</v>
      </c>
      <c r="AA3" s="324" t="s">
        <v>298</v>
      </c>
      <c r="AB3" s="324" t="s">
        <v>299</v>
      </c>
      <c r="AC3" s="324" t="s">
        <v>300</v>
      </c>
      <c r="AD3" s="324" t="s">
        <v>301</v>
      </c>
      <c r="AE3" s="324" t="s">
        <v>302</v>
      </c>
      <c r="AF3" s="323" t="s">
        <v>303</v>
      </c>
      <c r="AG3" s="324" t="s">
        <v>304</v>
      </c>
      <c r="AH3" s="324" t="s">
        <v>305</v>
      </c>
      <c r="AI3" s="324" t="s">
        <v>306</v>
      </c>
      <c r="AJ3" s="324" t="s">
        <v>307</v>
      </c>
      <c r="AK3" s="324" t="s">
        <v>308</v>
      </c>
      <c r="AL3" s="324" t="s">
        <v>309</v>
      </c>
      <c r="AM3" s="324" t="s">
        <v>310</v>
      </c>
      <c r="AN3" s="323" t="s">
        <v>311</v>
      </c>
      <c r="AO3" s="323" t="s">
        <v>312</v>
      </c>
      <c r="AP3" s="324" t="s">
        <v>313</v>
      </c>
      <c r="AQ3" s="324" t="s">
        <v>314</v>
      </c>
      <c r="AR3" s="324" t="s">
        <v>315</v>
      </c>
      <c r="AS3" s="324" t="s">
        <v>316</v>
      </c>
      <c r="AT3" s="323" t="s">
        <v>317</v>
      </c>
      <c r="AU3" s="323" t="s">
        <v>318</v>
      </c>
      <c r="AV3" s="323" t="s">
        <v>319</v>
      </c>
      <c r="AW3" s="324" t="s">
        <v>320</v>
      </c>
      <c r="AX3" s="324" t="s">
        <v>321</v>
      </c>
      <c r="AY3" s="323" t="s">
        <v>322</v>
      </c>
      <c r="AZ3" s="323" t="s">
        <v>323</v>
      </c>
      <c r="BA3" s="323" t="s">
        <v>324</v>
      </c>
      <c r="BB3" s="323" t="s">
        <v>325</v>
      </c>
      <c r="BC3" s="323" t="s">
        <v>326</v>
      </c>
      <c r="BD3" s="323" t="s">
        <v>327</v>
      </c>
      <c r="BE3" s="323" t="s">
        <v>328</v>
      </c>
      <c r="BF3" s="323" t="s">
        <v>329</v>
      </c>
      <c r="BG3" s="323" t="s">
        <v>330</v>
      </c>
      <c r="BH3" s="323" t="s">
        <v>331</v>
      </c>
      <c r="BI3" s="325" t="s">
        <v>332</v>
      </c>
      <c r="BJ3" s="326" t="s">
        <v>333</v>
      </c>
      <c r="BK3" s="326" t="s">
        <v>334</v>
      </c>
      <c r="BL3" s="326" t="s">
        <v>335</v>
      </c>
      <c r="BM3" s="326" t="s">
        <v>336</v>
      </c>
      <c r="BN3" s="326" t="s">
        <v>337</v>
      </c>
      <c r="BO3" s="326" t="s">
        <v>338</v>
      </c>
      <c r="BP3" s="326" t="s">
        <v>339</v>
      </c>
      <c r="BQ3" s="327" t="s">
        <v>340</v>
      </c>
      <c r="BR3" s="327" t="s">
        <v>341</v>
      </c>
      <c r="BS3" s="327" t="s">
        <v>342</v>
      </c>
      <c r="BT3" s="327" t="s">
        <v>343</v>
      </c>
      <c r="BU3" s="327" t="s">
        <v>344</v>
      </c>
      <c r="BV3" s="327" t="s">
        <v>345</v>
      </c>
      <c r="BW3" s="328" t="s">
        <v>346</v>
      </c>
      <c r="BX3" s="328" t="s">
        <v>347</v>
      </c>
      <c r="BY3" s="328" t="s">
        <v>348</v>
      </c>
      <c r="BZ3" s="328" t="s">
        <v>349</v>
      </c>
      <c r="CA3" s="328" t="s">
        <v>350</v>
      </c>
      <c r="CB3" s="328" t="s">
        <v>351</v>
      </c>
      <c r="CC3" s="329" t="s">
        <v>352</v>
      </c>
      <c r="CD3" s="330" t="s">
        <v>353</v>
      </c>
    </row>
    <row r="4" spans="1:82" x14ac:dyDescent="0.25">
      <c r="A4" s="179" t="s">
        <v>164</v>
      </c>
      <c r="B4" s="179" t="s">
        <v>354</v>
      </c>
      <c r="C4" s="179" t="s">
        <v>355</v>
      </c>
      <c r="D4" s="179" t="s">
        <v>55</v>
      </c>
      <c r="E4" s="331">
        <v>16781.777873146799</v>
      </c>
      <c r="F4" s="332">
        <v>16696.402873146799</v>
      </c>
      <c r="G4" s="332">
        <v>54.875</v>
      </c>
      <c r="H4" s="332">
        <v>30.5</v>
      </c>
      <c r="I4" s="332">
        <v>844.5</v>
      </c>
      <c r="J4" s="332">
        <v>867.625</v>
      </c>
      <c r="K4" s="332">
        <v>1048.625</v>
      </c>
      <c r="L4" s="332">
        <v>2381.5437499999998</v>
      </c>
      <c r="M4" s="332">
        <v>3656.3399854652198</v>
      </c>
      <c r="N4" s="332">
        <v>3296.14001976285</v>
      </c>
      <c r="O4" s="332">
        <v>4687.0041179187201</v>
      </c>
      <c r="P4" s="331">
        <v>1532.25</v>
      </c>
      <c r="Q4" s="332">
        <v>17.625</v>
      </c>
      <c r="R4" s="332">
        <v>203.625</v>
      </c>
      <c r="S4" s="331">
        <v>1848.75</v>
      </c>
      <c r="T4" s="331">
        <v>876.75</v>
      </c>
      <c r="U4" s="331">
        <v>337.92449515842401</v>
      </c>
      <c r="V4" s="331">
        <v>3859.625</v>
      </c>
      <c r="W4" s="332">
        <v>847.375</v>
      </c>
      <c r="X4" s="332">
        <v>848.125</v>
      </c>
      <c r="Y4" s="332">
        <v>435.125</v>
      </c>
      <c r="Z4" s="332">
        <v>605</v>
      </c>
      <c r="AA4" s="332">
        <v>0</v>
      </c>
      <c r="AB4" s="332">
        <v>200.375</v>
      </c>
      <c r="AC4" s="332">
        <v>209.5</v>
      </c>
      <c r="AD4" s="332">
        <v>305.25</v>
      </c>
      <c r="AE4" s="332">
        <v>408.875</v>
      </c>
      <c r="AF4" s="331">
        <v>4945.9783779883601</v>
      </c>
      <c r="AG4" s="332">
        <v>1177.875</v>
      </c>
      <c r="AH4" s="332">
        <v>73</v>
      </c>
      <c r="AI4" s="332">
        <v>1103.25</v>
      </c>
      <c r="AJ4" s="332">
        <v>535.875</v>
      </c>
      <c r="AK4" s="332">
        <v>89.625</v>
      </c>
      <c r="AL4" s="332">
        <v>6.5</v>
      </c>
      <c r="AM4" s="332">
        <v>1959.8533779883601</v>
      </c>
      <c r="AN4" s="331">
        <v>367.375</v>
      </c>
      <c r="AO4" s="331">
        <v>248.375</v>
      </c>
      <c r="AP4" s="332">
        <v>173.375</v>
      </c>
      <c r="AQ4" s="332">
        <v>1.5</v>
      </c>
      <c r="AR4" s="332">
        <v>50.625</v>
      </c>
      <c r="AS4" s="332">
        <v>22.875</v>
      </c>
      <c r="AT4" s="331">
        <v>191.25</v>
      </c>
      <c r="AU4" s="331">
        <v>235.375</v>
      </c>
      <c r="AV4" s="331">
        <v>43.75</v>
      </c>
      <c r="AW4" s="332">
        <v>8.125</v>
      </c>
      <c r="AX4" s="332">
        <v>35.625</v>
      </c>
      <c r="AY4" s="331">
        <v>29.125</v>
      </c>
      <c r="AZ4" s="331">
        <v>125</v>
      </c>
      <c r="BA4" s="331">
        <v>17.375</v>
      </c>
      <c r="BB4" s="331">
        <v>2</v>
      </c>
      <c r="BC4" s="331">
        <v>2.125</v>
      </c>
      <c r="BD4" s="331">
        <v>1348.25</v>
      </c>
      <c r="BE4" s="331">
        <v>9.5</v>
      </c>
      <c r="BF4" s="331">
        <v>156.75</v>
      </c>
      <c r="BG4" s="331">
        <v>380.125</v>
      </c>
      <c r="BH4" s="331">
        <v>224.125</v>
      </c>
      <c r="BI4" s="333">
        <v>2077.625</v>
      </c>
      <c r="BJ4" s="334">
        <v>713.5</v>
      </c>
      <c r="BK4" s="334">
        <v>70.75</v>
      </c>
      <c r="BL4" s="334">
        <v>1129.75</v>
      </c>
      <c r="BM4" s="334">
        <v>3.375</v>
      </c>
      <c r="BN4" s="334">
        <v>9</v>
      </c>
      <c r="BO4" s="334">
        <v>0</v>
      </c>
      <c r="BP4" s="334">
        <v>151.25</v>
      </c>
      <c r="BQ4" s="335">
        <v>992.875</v>
      </c>
      <c r="BR4" s="335">
        <v>93.5</v>
      </c>
      <c r="BS4" s="335">
        <v>119.25</v>
      </c>
      <c r="BT4" s="335">
        <v>121.375</v>
      </c>
      <c r="BU4" s="335">
        <v>0</v>
      </c>
      <c r="BV4" s="335">
        <v>658.75</v>
      </c>
      <c r="BW4" s="336">
        <v>145.125</v>
      </c>
      <c r="BX4" s="336">
        <v>8.875</v>
      </c>
      <c r="BY4" s="336">
        <v>0</v>
      </c>
      <c r="BZ4" s="336">
        <v>72.75</v>
      </c>
      <c r="CA4" s="336">
        <v>61.125</v>
      </c>
      <c r="CB4" s="336">
        <v>165.375</v>
      </c>
      <c r="CC4" s="337">
        <v>14.875</v>
      </c>
      <c r="CD4" s="338">
        <v>156575.71287787001</v>
      </c>
    </row>
    <row r="5" spans="1:82" x14ac:dyDescent="0.25">
      <c r="A5" s="179" t="s">
        <v>165</v>
      </c>
      <c r="B5" s="179" t="s">
        <v>356</v>
      </c>
      <c r="C5" s="179" t="s">
        <v>357</v>
      </c>
      <c r="D5" s="179" t="s">
        <v>121</v>
      </c>
      <c r="E5" s="331">
        <v>11179.622856538101</v>
      </c>
      <c r="F5" s="332">
        <v>10756.37285653811</v>
      </c>
      <c r="G5" s="332">
        <v>0</v>
      </c>
      <c r="H5" s="332">
        <v>423.25</v>
      </c>
      <c r="I5" s="332">
        <v>524</v>
      </c>
      <c r="J5" s="332">
        <v>465.75</v>
      </c>
      <c r="K5" s="332">
        <v>585.5</v>
      </c>
      <c r="L5" s="332">
        <v>1486.55357142857</v>
      </c>
      <c r="M5" s="332">
        <v>3301.71899063313</v>
      </c>
      <c r="N5" s="332">
        <v>2498.5291819291801</v>
      </c>
      <c r="O5" s="332">
        <v>2317.5711125472299</v>
      </c>
      <c r="P5" s="331">
        <v>1098</v>
      </c>
      <c r="Q5" s="332">
        <v>4.625</v>
      </c>
      <c r="R5" s="332">
        <v>29.875</v>
      </c>
      <c r="S5" s="331">
        <v>992</v>
      </c>
      <c r="T5" s="331">
        <v>313.625</v>
      </c>
      <c r="U5" s="331">
        <v>641.95866261398203</v>
      </c>
      <c r="V5" s="331">
        <v>2230.75</v>
      </c>
      <c r="W5" s="332">
        <v>481.75</v>
      </c>
      <c r="X5" s="332">
        <v>350.25</v>
      </c>
      <c r="Y5" s="332">
        <v>339.125</v>
      </c>
      <c r="Z5" s="332">
        <v>451.375</v>
      </c>
      <c r="AA5" s="332">
        <v>30.375</v>
      </c>
      <c r="AB5" s="332">
        <v>67.125</v>
      </c>
      <c r="AC5" s="332">
        <v>67.25</v>
      </c>
      <c r="AD5" s="332">
        <v>217</v>
      </c>
      <c r="AE5" s="332">
        <v>226.5</v>
      </c>
      <c r="AF5" s="331">
        <v>3706.9141939241299</v>
      </c>
      <c r="AG5" s="332">
        <v>797.75</v>
      </c>
      <c r="AH5" s="332">
        <v>239.375</v>
      </c>
      <c r="AI5" s="332">
        <v>1228.625</v>
      </c>
      <c r="AJ5" s="332">
        <v>121.625</v>
      </c>
      <c r="AK5" s="332">
        <v>102.125</v>
      </c>
      <c r="AL5" s="332">
        <v>249.375</v>
      </c>
      <c r="AM5" s="332">
        <v>968.03919392412604</v>
      </c>
      <c r="AN5" s="331">
        <v>38.25</v>
      </c>
      <c r="AO5" s="331">
        <v>119.875</v>
      </c>
      <c r="AP5" s="332">
        <v>73.25</v>
      </c>
      <c r="AQ5" s="332">
        <v>5.375</v>
      </c>
      <c r="AR5" s="332">
        <v>33.125</v>
      </c>
      <c r="AS5" s="332">
        <v>8.125</v>
      </c>
      <c r="AT5" s="331">
        <v>92</v>
      </c>
      <c r="AU5" s="331">
        <v>9.25</v>
      </c>
      <c r="AV5" s="331">
        <v>6.75</v>
      </c>
      <c r="AW5" s="332">
        <v>4</v>
      </c>
      <c r="AX5" s="332">
        <v>2.75</v>
      </c>
      <c r="AY5" s="331">
        <v>8.375</v>
      </c>
      <c r="AZ5" s="331">
        <v>43.75</v>
      </c>
      <c r="BA5" s="331">
        <v>40.375</v>
      </c>
      <c r="BB5" s="331">
        <v>0.375</v>
      </c>
      <c r="BC5" s="331">
        <v>0</v>
      </c>
      <c r="BD5" s="331">
        <v>1022.625</v>
      </c>
      <c r="BE5" s="331">
        <v>8.125</v>
      </c>
      <c r="BF5" s="331">
        <v>22.625</v>
      </c>
      <c r="BG5" s="331">
        <v>377.5</v>
      </c>
      <c r="BH5" s="331">
        <v>406.5</v>
      </c>
      <c r="BI5" s="333">
        <v>1367.25</v>
      </c>
      <c r="BJ5" s="334">
        <v>504.125</v>
      </c>
      <c r="BK5" s="334">
        <v>203.375</v>
      </c>
      <c r="BL5" s="334">
        <v>593.5</v>
      </c>
      <c r="BM5" s="334">
        <v>0</v>
      </c>
      <c r="BN5" s="334">
        <v>0</v>
      </c>
      <c r="BO5" s="334">
        <v>15.125</v>
      </c>
      <c r="BP5" s="334">
        <v>51.125</v>
      </c>
      <c r="BQ5" s="335">
        <v>584.875</v>
      </c>
      <c r="BR5" s="335">
        <v>56.375</v>
      </c>
      <c r="BS5" s="335">
        <v>156</v>
      </c>
      <c r="BT5" s="335">
        <v>128.875</v>
      </c>
      <c r="BU5" s="335">
        <v>0</v>
      </c>
      <c r="BV5" s="335">
        <v>243.625</v>
      </c>
      <c r="BW5" s="336">
        <v>0</v>
      </c>
      <c r="BX5" s="336">
        <v>0</v>
      </c>
      <c r="BY5" s="336">
        <v>0</v>
      </c>
      <c r="BZ5" s="336">
        <v>32.75</v>
      </c>
      <c r="CA5" s="336">
        <v>0</v>
      </c>
      <c r="CB5" s="336">
        <v>197</v>
      </c>
      <c r="CC5" s="337">
        <v>1134.875</v>
      </c>
      <c r="CD5" s="338">
        <v>109967.54713374381</v>
      </c>
    </row>
    <row r="6" spans="1:82" x14ac:dyDescent="0.25">
      <c r="A6" s="179" t="s">
        <v>166</v>
      </c>
      <c r="B6" s="179" t="s">
        <v>358</v>
      </c>
      <c r="C6" s="179" t="s">
        <v>359</v>
      </c>
      <c r="D6" s="179" t="s">
        <v>55</v>
      </c>
      <c r="E6" s="331">
        <v>9291.5199455557904</v>
      </c>
      <c r="F6" s="332">
        <v>8610.6251284826103</v>
      </c>
      <c r="G6" s="332">
        <v>141.769817073171</v>
      </c>
      <c r="H6" s="332">
        <v>539.125</v>
      </c>
      <c r="I6" s="332">
        <v>361.375</v>
      </c>
      <c r="J6" s="332">
        <v>406.25</v>
      </c>
      <c r="K6" s="332">
        <v>593.5</v>
      </c>
      <c r="L6" s="332">
        <v>917.40953947368405</v>
      </c>
      <c r="M6" s="332">
        <v>2675.1955443064298</v>
      </c>
      <c r="N6" s="332">
        <v>2048.4391490737398</v>
      </c>
      <c r="O6" s="332">
        <v>2289.3507127019302</v>
      </c>
      <c r="P6" s="331">
        <v>583.375</v>
      </c>
      <c r="Q6" s="332">
        <v>7.375</v>
      </c>
      <c r="R6" s="332">
        <v>24.375</v>
      </c>
      <c r="S6" s="331">
        <v>140</v>
      </c>
      <c r="T6" s="331">
        <v>258.375</v>
      </c>
      <c r="U6" s="331">
        <v>1683.4570303315081</v>
      </c>
      <c r="V6" s="331">
        <v>2212.375</v>
      </c>
      <c r="W6" s="332">
        <v>470.75</v>
      </c>
      <c r="X6" s="332">
        <v>607</v>
      </c>
      <c r="Y6" s="332">
        <v>142.25</v>
      </c>
      <c r="Z6" s="332">
        <v>501</v>
      </c>
      <c r="AA6" s="332">
        <v>0</v>
      </c>
      <c r="AB6" s="332">
        <v>206.375</v>
      </c>
      <c r="AC6" s="332">
        <v>0</v>
      </c>
      <c r="AD6" s="332">
        <v>156.125</v>
      </c>
      <c r="AE6" s="332">
        <v>128.875</v>
      </c>
      <c r="AF6" s="331">
        <v>2934.56291522428</v>
      </c>
      <c r="AG6" s="332">
        <v>1207.125</v>
      </c>
      <c r="AH6" s="332">
        <v>19.875</v>
      </c>
      <c r="AI6" s="332">
        <v>820.75</v>
      </c>
      <c r="AJ6" s="332">
        <v>69.5</v>
      </c>
      <c r="AK6" s="332">
        <v>0</v>
      </c>
      <c r="AL6" s="332">
        <v>21.75</v>
      </c>
      <c r="AM6" s="332">
        <v>795.56291522427796</v>
      </c>
      <c r="AN6" s="331">
        <v>85</v>
      </c>
      <c r="AO6" s="331">
        <v>124.5</v>
      </c>
      <c r="AP6" s="332">
        <v>77.125</v>
      </c>
      <c r="AQ6" s="332">
        <v>0</v>
      </c>
      <c r="AR6" s="332">
        <v>32.75</v>
      </c>
      <c r="AS6" s="332">
        <v>14.625</v>
      </c>
      <c r="AT6" s="331">
        <v>114.75</v>
      </c>
      <c r="AU6" s="331">
        <v>31.375</v>
      </c>
      <c r="AV6" s="331">
        <v>47.25</v>
      </c>
      <c r="AW6" s="332">
        <v>23</v>
      </c>
      <c r="AX6" s="332">
        <v>24.25</v>
      </c>
      <c r="AY6" s="331">
        <v>10.375</v>
      </c>
      <c r="AZ6" s="331">
        <v>231.625</v>
      </c>
      <c r="BA6" s="331">
        <v>33.5</v>
      </c>
      <c r="BB6" s="331">
        <v>0</v>
      </c>
      <c r="BC6" s="331">
        <v>2</v>
      </c>
      <c r="BD6" s="331">
        <v>523</v>
      </c>
      <c r="BE6" s="331">
        <v>0</v>
      </c>
      <c r="BF6" s="331">
        <v>43.625</v>
      </c>
      <c r="BG6" s="331">
        <v>158.375</v>
      </c>
      <c r="BH6" s="331">
        <v>74</v>
      </c>
      <c r="BI6" s="333">
        <v>1584</v>
      </c>
      <c r="BJ6" s="334">
        <v>375.375</v>
      </c>
      <c r="BK6" s="334">
        <v>61.125</v>
      </c>
      <c r="BL6" s="334">
        <v>767.875</v>
      </c>
      <c r="BM6" s="334">
        <v>0</v>
      </c>
      <c r="BN6" s="334">
        <v>21.75</v>
      </c>
      <c r="BO6" s="334">
        <v>253</v>
      </c>
      <c r="BP6" s="334">
        <v>104.875</v>
      </c>
      <c r="BQ6" s="335">
        <v>848.375</v>
      </c>
      <c r="BR6" s="335">
        <v>174.5</v>
      </c>
      <c r="BS6" s="335">
        <v>136.375</v>
      </c>
      <c r="BT6" s="335">
        <v>148.75</v>
      </c>
      <c r="BU6" s="335">
        <v>125.625</v>
      </c>
      <c r="BV6" s="335">
        <v>263.125</v>
      </c>
      <c r="BW6" s="336">
        <v>0</v>
      </c>
      <c r="BX6" s="336">
        <v>62.25</v>
      </c>
      <c r="BY6" s="336">
        <v>0</v>
      </c>
      <c r="BZ6" s="336">
        <v>0</v>
      </c>
      <c r="CA6" s="336">
        <v>0</v>
      </c>
      <c r="CB6" s="336">
        <v>165.875</v>
      </c>
      <c r="CC6" s="337">
        <v>76.375</v>
      </c>
      <c r="CD6" s="338">
        <v>75083.238517522797</v>
      </c>
    </row>
    <row r="7" spans="1:82" x14ac:dyDescent="0.25">
      <c r="A7" s="179" t="s">
        <v>167</v>
      </c>
      <c r="B7" s="179" t="s">
        <v>360</v>
      </c>
      <c r="C7" s="179" t="s">
        <v>127</v>
      </c>
      <c r="D7" s="179" t="s">
        <v>127</v>
      </c>
      <c r="E7" s="331">
        <v>4659.8357934907799</v>
      </c>
      <c r="F7" s="332">
        <v>4659.8357934907799</v>
      </c>
      <c r="G7" s="332">
        <v>0</v>
      </c>
      <c r="H7" s="332">
        <v>0</v>
      </c>
      <c r="I7" s="332">
        <v>389.625</v>
      </c>
      <c r="J7" s="332">
        <v>394</v>
      </c>
      <c r="K7" s="332">
        <v>459.08467741935499</v>
      </c>
      <c r="L7" s="332">
        <v>1043.5</v>
      </c>
      <c r="M7" s="332">
        <v>1483.12611607143</v>
      </c>
      <c r="N7" s="332">
        <v>503.625</v>
      </c>
      <c r="O7" s="332">
        <v>386.875</v>
      </c>
      <c r="P7" s="331">
        <v>167.875</v>
      </c>
      <c r="Q7" s="332">
        <v>6.75</v>
      </c>
      <c r="R7" s="332">
        <v>25.75</v>
      </c>
      <c r="S7" s="331">
        <v>86</v>
      </c>
      <c r="T7" s="331">
        <v>179.375</v>
      </c>
      <c r="U7" s="331">
        <v>92.875</v>
      </c>
      <c r="V7" s="331">
        <v>1044.5</v>
      </c>
      <c r="W7" s="332">
        <v>179.5</v>
      </c>
      <c r="X7" s="332">
        <v>91.625</v>
      </c>
      <c r="Y7" s="332">
        <v>34</v>
      </c>
      <c r="Z7" s="332">
        <v>203.25</v>
      </c>
      <c r="AA7" s="332">
        <v>0</v>
      </c>
      <c r="AB7" s="332">
        <v>87</v>
      </c>
      <c r="AC7" s="332">
        <v>185.5</v>
      </c>
      <c r="AD7" s="332">
        <v>222.875</v>
      </c>
      <c r="AE7" s="332">
        <v>40.75</v>
      </c>
      <c r="AF7" s="331">
        <v>1747.4607934907799</v>
      </c>
      <c r="AG7" s="332">
        <v>510.5</v>
      </c>
      <c r="AH7" s="332">
        <v>38.5</v>
      </c>
      <c r="AI7" s="332">
        <v>397.5</v>
      </c>
      <c r="AJ7" s="332">
        <v>235.5</v>
      </c>
      <c r="AK7" s="332">
        <v>0</v>
      </c>
      <c r="AL7" s="332">
        <v>70.5</v>
      </c>
      <c r="AM7" s="332">
        <v>494.96079349078298</v>
      </c>
      <c r="AN7" s="331">
        <v>41.5</v>
      </c>
      <c r="AO7" s="331">
        <v>107.375</v>
      </c>
      <c r="AP7" s="332">
        <v>46.5</v>
      </c>
      <c r="AQ7" s="332">
        <v>0.125</v>
      </c>
      <c r="AR7" s="332">
        <v>37.625</v>
      </c>
      <c r="AS7" s="332">
        <v>23.125</v>
      </c>
      <c r="AT7" s="331">
        <v>177.375</v>
      </c>
      <c r="AU7" s="331">
        <v>25.5</v>
      </c>
      <c r="AV7" s="331">
        <v>69.875</v>
      </c>
      <c r="AW7" s="332">
        <v>27.375</v>
      </c>
      <c r="AX7" s="332">
        <v>42.5</v>
      </c>
      <c r="AY7" s="331">
        <v>12.75</v>
      </c>
      <c r="AZ7" s="331">
        <v>29.5</v>
      </c>
      <c r="BA7" s="331">
        <v>16.5</v>
      </c>
      <c r="BB7" s="331">
        <v>12.5</v>
      </c>
      <c r="BC7" s="331">
        <v>0</v>
      </c>
      <c r="BD7" s="331">
        <v>554.625</v>
      </c>
      <c r="BE7" s="331">
        <v>25.875</v>
      </c>
      <c r="BF7" s="331">
        <v>64.125</v>
      </c>
      <c r="BG7" s="331">
        <v>169</v>
      </c>
      <c r="BH7" s="331">
        <v>35.25</v>
      </c>
      <c r="BI7" s="333">
        <v>808.625</v>
      </c>
      <c r="BJ7" s="334">
        <v>249.5</v>
      </c>
      <c r="BK7" s="334">
        <v>102.25</v>
      </c>
      <c r="BL7" s="334">
        <v>425.125</v>
      </c>
      <c r="BM7" s="334">
        <v>0</v>
      </c>
      <c r="BN7" s="334">
        <v>0</v>
      </c>
      <c r="BO7" s="334">
        <v>0</v>
      </c>
      <c r="BP7" s="334">
        <v>31.75</v>
      </c>
      <c r="BQ7" s="335">
        <v>241.125</v>
      </c>
      <c r="BR7" s="335">
        <v>31.375</v>
      </c>
      <c r="BS7" s="335">
        <v>0</v>
      </c>
      <c r="BT7" s="335">
        <v>44.875</v>
      </c>
      <c r="BU7" s="335">
        <v>0</v>
      </c>
      <c r="BV7" s="335">
        <v>164.875</v>
      </c>
      <c r="BW7" s="336">
        <v>0</v>
      </c>
      <c r="BX7" s="336">
        <v>0</v>
      </c>
      <c r="BY7" s="336">
        <v>0</v>
      </c>
      <c r="BZ7" s="336">
        <v>0</v>
      </c>
      <c r="CA7" s="336">
        <v>0</v>
      </c>
      <c r="CB7" s="336">
        <v>88.375</v>
      </c>
      <c r="CC7" s="337">
        <v>55.5</v>
      </c>
      <c r="CD7" s="338">
        <v>37614.603120729298</v>
      </c>
    </row>
    <row r="8" spans="1:82" x14ac:dyDescent="0.25">
      <c r="A8" s="179" t="s">
        <v>361</v>
      </c>
      <c r="B8" s="179" t="s">
        <v>362</v>
      </c>
      <c r="C8" s="179" t="s">
        <v>127</v>
      </c>
      <c r="D8" s="179" t="s">
        <v>127</v>
      </c>
      <c r="E8" s="331">
        <v>5648.0391694078899</v>
      </c>
      <c r="F8" s="332">
        <v>5597.5391694078899</v>
      </c>
      <c r="G8" s="332">
        <v>50.5</v>
      </c>
      <c r="H8" s="332">
        <v>0</v>
      </c>
      <c r="I8" s="332">
        <v>475.25</v>
      </c>
      <c r="J8" s="332">
        <v>344.08333333333297</v>
      </c>
      <c r="K8" s="332">
        <v>325</v>
      </c>
      <c r="L8" s="332">
        <v>939.20942982456097</v>
      </c>
      <c r="M8" s="332">
        <v>1769.5814062500001</v>
      </c>
      <c r="N8" s="332">
        <v>821</v>
      </c>
      <c r="O8" s="332">
        <v>973.91499999999996</v>
      </c>
      <c r="P8" s="331">
        <v>252</v>
      </c>
      <c r="Q8" s="332">
        <v>29.25</v>
      </c>
      <c r="R8" s="332">
        <v>33.125</v>
      </c>
      <c r="S8" s="331">
        <v>792.5</v>
      </c>
      <c r="T8" s="331">
        <v>265.125</v>
      </c>
      <c r="U8" s="331">
        <v>145.29</v>
      </c>
      <c r="V8" s="331">
        <v>1594.875</v>
      </c>
      <c r="W8" s="332">
        <v>144.375</v>
      </c>
      <c r="X8" s="332">
        <v>137.75</v>
      </c>
      <c r="Y8" s="332">
        <v>162.125</v>
      </c>
      <c r="Z8" s="332">
        <v>478.375</v>
      </c>
      <c r="AA8" s="332">
        <v>0</v>
      </c>
      <c r="AB8" s="332">
        <v>267.375</v>
      </c>
      <c r="AC8" s="332">
        <v>116.75</v>
      </c>
      <c r="AD8" s="332">
        <v>154.75</v>
      </c>
      <c r="AE8" s="332">
        <v>133.375</v>
      </c>
      <c r="AF8" s="331">
        <v>989.74916940789501</v>
      </c>
      <c r="AG8" s="332">
        <v>302.5</v>
      </c>
      <c r="AH8" s="332">
        <v>39</v>
      </c>
      <c r="AI8" s="332">
        <v>105.25</v>
      </c>
      <c r="AJ8" s="332">
        <v>184.375</v>
      </c>
      <c r="AK8" s="332">
        <v>40.25</v>
      </c>
      <c r="AL8" s="332">
        <v>3</v>
      </c>
      <c r="AM8" s="332">
        <v>315.37416940789501</v>
      </c>
      <c r="AN8" s="331">
        <v>13.875</v>
      </c>
      <c r="AO8" s="331">
        <v>109.75</v>
      </c>
      <c r="AP8" s="332">
        <v>53.25</v>
      </c>
      <c r="AQ8" s="332">
        <v>1</v>
      </c>
      <c r="AR8" s="332">
        <v>32.75</v>
      </c>
      <c r="AS8" s="332">
        <v>22.75</v>
      </c>
      <c r="AT8" s="331">
        <v>250.75</v>
      </c>
      <c r="AU8" s="331">
        <v>30</v>
      </c>
      <c r="AV8" s="331">
        <v>95.875</v>
      </c>
      <c r="AW8" s="332">
        <v>13.875</v>
      </c>
      <c r="AX8" s="332">
        <v>82</v>
      </c>
      <c r="AY8" s="331">
        <v>5.5</v>
      </c>
      <c r="AZ8" s="331">
        <v>15.125</v>
      </c>
      <c r="BA8" s="331">
        <v>66.625</v>
      </c>
      <c r="BB8" s="331">
        <v>0</v>
      </c>
      <c r="BC8" s="331">
        <v>0</v>
      </c>
      <c r="BD8" s="331">
        <v>754</v>
      </c>
      <c r="BE8" s="331">
        <v>0</v>
      </c>
      <c r="BF8" s="331">
        <v>84.5</v>
      </c>
      <c r="BG8" s="331">
        <v>181.5</v>
      </c>
      <c r="BH8" s="331">
        <v>1</v>
      </c>
      <c r="BI8" s="333">
        <v>876.625</v>
      </c>
      <c r="BJ8" s="334">
        <v>208.75</v>
      </c>
      <c r="BK8" s="334">
        <v>218.5</v>
      </c>
      <c r="BL8" s="334">
        <v>385.5</v>
      </c>
      <c r="BM8" s="334">
        <v>48.625</v>
      </c>
      <c r="BN8" s="334">
        <v>0</v>
      </c>
      <c r="BO8" s="334">
        <v>0</v>
      </c>
      <c r="BP8" s="334">
        <v>15.25</v>
      </c>
      <c r="BQ8" s="335">
        <v>232.125</v>
      </c>
      <c r="BR8" s="335">
        <v>25.375</v>
      </c>
      <c r="BS8" s="335">
        <v>129.25</v>
      </c>
      <c r="BT8" s="335">
        <v>0</v>
      </c>
      <c r="BU8" s="335">
        <v>0</v>
      </c>
      <c r="BV8" s="335">
        <v>77.5</v>
      </c>
      <c r="BW8" s="336">
        <v>0</v>
      </c>
      <c r="BX8" s="336">
        <v>0</v>
      </c>
      <c r="BY8" s="336">
        <v>0</v>
      </c>
      <c r="BZ8" s="336">
        <v>0</v>
      </c>
      <c r="CA8" s="336">
        <v>0</v>
      </c>
      <c r="CB8" s="336">
        <v>32.375</v>
      </c>
      <c r="CC8" s="337">
        <v>0</v>
      </c>
      <c r="CD8" s="338">
        <v>34767.527725145199</v>
      </c>
    </row>
    <row r="9" spans="1:82" x14ac:dyDescent="0.25">
      <c r="A9" s="179" t="s">
        <v>181</v>
      </c>
      <c r="B9" s="179" t="s">
        <v>363</v>
      </c>
      <c r="C9" s="179" t="s">
        <v>127</v>
      </c>
      <c r="D9" s="179" t="s">
        <v>127</v>
      </c>
      <c r="E9" s="331">
        <v>23474.329287322998</v>
      </c>
      <c r="F9" s="332">
        <v>23441.454287322998</v>
      </c>
      <c r="G9" s="332">
        <v>0</v>
      </c>
      <c r="H9" s="332">
        <v>32.875</v>
      </c>
      <c r="I9" s="332">
        <v>1252.875</v>
      </c>
      <c r="J9" s="332">
        <v>1150.375</v>
      </c>
      <c r="K9" s="332">
        <v>1362.375</v>
      </c>
      <c r="L9" s="332">
        <v>2738.1803796834301</v>
      </c>
      <c r="M9" s="332">
        <v>5124.2601599936297</v>
      </c>
      <c r="N9" s="332">
        <v>4218.2637476459495</v>
      </c>
      <c r="O9" s="332">
        <v>7628</v>
      </c>
      <c r="P9" s="331">
        <v>2472.75</v>
      </c>
      <c r="Q9" s="332">
        <v>53.25</v>
      </c>
      <c r="R9" s="332">
        <v>244.625</v>
      </c>
      <c r="S9" s="331">
        <v>4038.875</v>
      </c>
      <c r="T9" s="331">
        <v>1226.125</v>
      </c>
      <c r="U9" s="331">
        <v>204.25</v>
      </c>
      <c r="V9" s="331">
        <v>3720.25</v>
      </c>
      <c r="W9" s="332">
        <v>473.25</v>
      </c>
      <c r="X9" s="332">
        <v>581.125</v>
      </c>
      <c r="Y9" s="332">
        <v>336.25</v>
      </c>
      <c r="Z9" s="332">
        <v>983.5</v>
      </c>
      <c r="AA9" s="332">
        <v>0</v>
      </c>
      <c r="AB9" s="332">
        <v>123.375</v>
      </c>
      <c r="AC9" s="332">
        <v>219.5</v>
      </c>
      <c r="AD9" s="332">
        <v>280.25</v>
      </c>
      <c r="AE9" s="332">
        <v>723</v>
      </c>
      <c r="AF9" s="331">
        <v>5339.2042873230102</v>
      </c>
      <c r="AG9" s="332">
        <v>1285.75</v>
      </c>
      <c r="AH9" s="332">
        <v>436.5</v>
      </c>
      <c r="AI9" s="332">
        <v>1269.375</v>
      </c>
      <c r="AJ9" s="332">
        <v>468.25</v>
      </c>
      <c r="AK9" s="332">
        <v>339.5</v>
      </c>
      <c r="AL9" s="332">
        <v>9</v>
      </c>
      <c r="AM9" s="332">
        <v>1530.82928732301</v>
      </c>
      <c r="AN9" s="331">
        <v>330</v>
      </c>
      <c r="AO9" s="331">
        <v>422.5</v>
      </c>
      <c r="AP9" s="332">
        <v>279.5</v>
      </c>
      <c r="AQ9" s="332">
        <v>11.25</v>
      </c>
      <c r="AR9" s="332">
        <v>81.75</v>
      </c>
      <c r="AS9" s="332">
        <v>50</v>
      </c>
      <c r="AT9" s="331">
        <v>148.5</v>
      </c>
      <c r="AU9" s="331">
        <v>36.125</v>
      </c>
      <c r="AV9" s="331">
        <v>92.375</v>
      </c>
      <c r="AW9" s="332">
        <v>23.625</v>
      </c>
      <c r="AX9" s="332">
        <v>68.75</v>
      </c>
      <c r="AY9" s="331">
        <v>19.625</v>
      </c>
      <c r="AZ9" s="331">
        <v>51</v>
      </c>
      <c r="BA9" s="331">
        <v>168.125</v>
      </c>
      <c r="BB9" s="331">
        <v>1.125</v>
      </c>
      <c r="BC9" s="331">
        <v>0</v>
      </c>
      <c r="BD9" s="331">
        <v>3997.875</v>
      </c>
      <c r="BE9" s="331">
        <v>113.25</v>
      </c>
      <c r="BF9" s="331">
        <v>78.375</v>
      </c>
      <c r="BG9" s="331">
        <v>868.25</v>
      </c>
      <c r="BH9" s="331">
        <v>145.75</v>
      </c>
      <c r="BI9" s="333">
        <v>3523.5902777777801</v>
      </c>
      <c r="BJ9" s="334">
        <v>36.875</v>
      </c>
      <c r="BK9" s="334">
        <v>134.25</v>
      </c>
      <c r="BL9" s="334">
        <v>3103.25</v>
      </c>
      <c r="BM9" s="334">
        <v>0</v>
      </c>
      <c r="BN9" s="334">
        <v>30.375</v>
      </c>
      <c r="BO9" s="334">
        <v>0</v>
      </c>
      <c r="BP9" s="334">
        <v>218.840277777778</v>
      </c>
      <c r="BQ9" s="335">
        <v>1491.75</v>
      </c>
      <c r="BR9" s="335">
        <v>236.25</v>
      </c>
      <c r="BS9" s="335">
        <v>116</v>
      </c>
      <c r="BT9" s="335">
        <v>42.875</v>
      </c>
      <c r="BU9" s="335">
        <v>1</v>
      </c>
      <c r="BV9" s="335">
        <v>1095.625</v>
      </c>
      <c r="BW9" s="336">
        <v>58.75</v>
      </c>
      <c r="BX9" s="336">
        <v>150.375</v>
      </c>
      <c r="BY9" s="336">
        <v>0</v>
      </c>
      <c r="BZ9" s="336">
        <v>0</v>
      </c>
      <c r="CA9" s="336">
        <v>0</v>
      </c>
      <c r="CB9" s="336">
        <v>626.875</v>
      </c>
      <c r="CC9" s="337">
        <v>1750.25</v>
      </c>
      <c r="CD9" s="338">
        <v>312234.49666756397</v>
      </c>
    </row>
    <row r="10" spans="1:82" x14ac:dyDescent="0.25">
      <c r="A10" s="179" t="s">
        <v>364</v>
      </c>
      <c r="B10" s="179" t="s">
        <v>365</v>
      </c>
      <c r="C10" s="179" t="s">
        <v>355</v>
      </c>
      <c r="D10" s="179" t="s">
        <v>55</v>
      </c>
      <c r="E10" s="331">
        <v>9651.6796816940496</v>
      </c>
      <c r="F10" s="332">
        <v>9620.9296816940496</v>
      </c>
      <c r="G10" s="332">
        <v>30.75</v>
      </c>
      <c r="H10" s="332">
        <v>0</v>
      </c>
      <c r="I10" s="332">
        <v>606.125</v>
      </c>
      <c r="J10" s="332">
        <v>630.125</v>
      </c>
      <c r="K10" s="332">
        <v>745.375</v>
      </c>
      <c r="L10" s="332">
        <v>1563.19957222019</v>
      </c>
      <c r="M10" s="332">
        <v>2079.6619276556803</v>
      </c>
      <c r="N10" s="332">
        <v>2014.9431818181799</v>
      </c>
      <c r="O10" s="332">
        <v>2012.25</v>
      </c>
      <c r="P10" s="331">
        <v>999.125</v>
      </c>
      <c r="Q10" s="332">
        <v>13.25</v>
      </c>
      <c r="R10" s="332">
        <v>35.5</v>
      </c>
      <c r="S10" s="331">
        <v>1140.5</v>
      </c>
      <c r="T10" s="331">
        <v>309.625</v>
      </c>
      <c r="U10" s="331">
        <v>168.5</v>
      </c>
      <c r="V10" s="331">
        <v>1616.625</v>
      </c>
      <c r="W10" s="332">
        <v>468.75</v>
      </c>
      <c r="X10" s="332">
        <v>231.375</v>
      </c>
      <c r="Y10" s="332">
        <v>273.5</v>
      </c>
      <c r="Z10" s="332">
        <v>241.125</v>
      </c>
      <c r="AA10" s="332">
        <v>44</v>
      </c>
      <c r="AB10" s="332">
        <v>0</v>
      </c>
      <c r="AC10" s="332">
        <v>6</v>
      </c>
      <c r="AD10" s="332">
        <v>213.25</v>
      </c>
      <c r="AE10" s="332">
        <v>138.625</v>
      </c>
      <c r="AF10" s="331">
        <v>3701.17968169405</v>
      </c>
      <c r="AG10" s="332">
        <v>1554.875</v>
      </c>
      <c r="AH10" s="332">
        <v>175.25</v>
      </c>
      <c r="AI10" s="332">
        <v>829.5</v>
      </c>
      <c r="AJ10" s="332">
        <v>367.25</v>
      </c>
      <c r="AK10" s="332">
        <v>27.375</v>
      </c>
      <c r="AL10" s="332">
        <v>106.375</v>
      </c>
      <c r="AM10" s="332">
        <v>640.55468169405196</v>
      </c>
      <c r="AN10" s="331">
        <v>91.75</v>
      </c>
      <c r="AO10" s="331">
        <v>189.625</v>
      </c>
      <c r="AP10" s="332">
        <v>128.75</v>
      </c>
      <c r="AQ10" s="332">
        <v>3.125</v>
      </c>
      <c r="AR10" s="332">
        <v>34.25</v>
      </c>
      <c r="AS10" s="332">
        <v>23.5</v>
      </c>
      <c r="AT10" s="331">
        <v>25.125</v>
      </c>
      <c r="AU10" s="331">
        <v>11.25</v>
      </c>
      <c r="AV10" s="331">
        <v>25.375</v>
      </c>
      <c r="AW10" s="332">
        <v>0</v>
      </c>
      <c r="AX10" s="332">
        <v>25.375</v>
      </c>
      <c r="AY10" s="331">
        <v>1</v>
      </c>
      <c r="AZ10" s="331">
        <v>22.125</v>
      </c>
      <c r="BA10" s="331">
        <v>65.625</v>
      </c>
      <c r="BB10" s="331">
        <v>3.75</v>
      </c>
      <c r="BC10" s="331">
        <v>0</v>
      </c>
      <c r="BD10" s="331">
        <v>943.125</v>
      </c>
      <c r="BE10" s="331">
        <v>2</v>
      </c>
      <c r="BF10" s="331">
        <v>53.25</v>
      </c>
      <c r="BG10" s="331">
        <v>183.375</v>
      </c>
      <c r="BH10" s="331">
        <v>98.75</v>
      </c>
      <c r="BI10" s="333">
        <v>1014.875</v>
      </c>
      <c r="BJ10" s="334">
        <v>517.75</v>
      </c>
      <c r="BK10" s="334">
        <v>262.5</v>
      </c>
      <c r="BL10" s="334">
        <v>145</v>
      </c>
      <c r="BM10" s="334">
        <v>6.875</v>
      </c>
      <c r="BN10" s="334">
        <v>0</v>
      </c>
      <c r="BO10" s="334">
        <v>0</v>
      </c>
      <c r="BP10" s="334">
        <v>82.75</v>
      </c>
      <c r="BQ10" s="335">
        <v>985.5</v>
      </c>
      <c r="BR10" s="335">
        <v>41.625</v>
      </c>
      <c r="BS10" s="335">
        <v>127.125</v>
      </c>
      <c r="BT10" s="335">
        <v>0</v>
      </c>
      <c r="BU10" s="335">
        <v>0</v>
      </c>
      <c r="BV10" s="335">
        <v>816.75</v>
      </c>
      <c r="BW10" s="336">
        <v>0</v>
      </c>
      <c r="BX10" s="336">
        <v>0</v>
      </c>
      <c r="BY10" s="336">
        <v>56.875</v>
      </c>
      <c r="BZ10" s="336">
        <v>359.5</v>
      </c>
      <c r="CA10" s="336">
        <v>137.125</v>
      </c>
      <c r="CB10" s="336">
        <v>156</v>
      </c>
      <c r="CC10" s="337">
        <v>91.375</v>
      </c>
      <c r="CD10" s="338">
        <v>69268.404745429798</v>
      </c>
    </row>
    <row r="11" spans="1:82" x14ac:dyDescent="0.25">
      <c r="A11" s="179" t="s">
        <v>366</v>
      </c>
      <c r="B11" s="179" t="s">
        <v>367</v>
      </c>
      <c r="C11" s="179" t="s">
        <v>368</v>
      </c>
      <c r="D11" s="179" t="s">
        <v>120</v>
      </c>
      <c r="E11" s="331">
        <v>6863.1379760625296</v>
      </c>
      <c r="F11" s="332">
        <v>6681.9629760625303</v>
      </c>
      <c r="G11" s="332">
        <v>0</v>
      </c>
      <c r="H11" s="332">
        <v>181.17500000000001</v>
      </c>
      <c r="I11" s="332">
        <v>297.375</v>
      </c>
      <c r="J11" s="332">
        <v>324.125</v>
      </c>
      <c r="K11" s="332">
        <v>474.5</v>
      </c>
      <c r="L11" s="332">
        <v>1010.875</v>
      </c>
      <c r="M11" s="332">
        <v>1522.2718685300199</v>
      </c>
      <c r="N11" s="332">
        <v>1844.8220770799901</v>
      </c>
      <c r="O11" s="332">
        <v>1389.16903045252</v>
      </c>
      <c r="P11" s="331">
        <v>434.125</v>
      </c>
      <c r="Q11" s="332">
        <v>1.75</v>
      </c>
      <c r="R11" s="332">
        <v>2</v>
      </c>
      <c r="S11" s="331">
        <v>213.25</v>
      </c>
      <c r="T11" s="331">
        <v>218.25</v>
      </c>
      <c r="U11" s="331">
        <v>563.92992880613394</v>
      </c>
      <c r="V11" s="331">
        <v>1196</v>
      </c>
      <c r="W11" s="332">
        <v>212.875</v>
      </c>
      <c r="X11" s="332">
        <v>224.75</v>
      </c>
      <c r="Y11" s="332">
        <v>299.375</v>
      </c>
      <c r="Z11" s="332">
        <v>191.875</v>
      </c>
      <c r="AA11" s="332">
        <v>12.375</v>
      </c>
      <c r="AB11" s="332">
        <v>8.125</v>
      </c>
      <c r="AC11" s="332">
        <v>0</v>
      </c>
      <c r="AD11" s="332">
        <v>149.875</v>
      </c>
      <c r="AE11" s="332">
        <v>96.75</v>
      </c>
      <c r="AF11" s="331">
        <v>2728.8330472563998</v>
      </c>
      <c r="AG11" s="332">
        <v>696.625</v>
      </c>
      <c r="AH11" s="332">
        <v>16.375</v>
      </c>
      <c r="AI11" s="332">
        <v>568.5</v>
      </c>
      <c r="AJ11" s="332">
        <v>126.25</v>
      </c>
      <c r="AK11" s="332">
        <v>221.875</v>
      </c>
      <c r="AL11" s="332">
        <v>46.625</v>
      </c>
      <c r="AM11" s="332">
        <v>1052.5830472564001</v>
      </c>
      <c r="AN11" s="331">
        <v>30.5</v>
      </c>
      <c r="AO11" s="331">
        <v>204.75</v>
      </c>
      <c r="AP11" s="332">
        <v>68</v>
      </c>
      <c r="AQ11" s="332">
        <v>0</v>
      </c>
      <c r="AR11" s="332">
        <v>50.625</v>
      </c>
      <c r="AS11" s="332">
        <v>86.125</v>
      </c>
      <c r="AT11" s="331">
        <v>15.625</v>
      </c>
      <c r="AU11" s="331">
        <v>2.125</v>
      </c>
      <c r="AV11" s="331">
        <v>30.75</v>
      </c>
      <c r="AW11" s="332">
        <v>0</v>
      </c>
      <c r="AX11" s="332">
        <v>30.75</v>
      </c>
      <c r="AY11" s="331">
        <v>4.375</v>
      </c>
      <c r="AZ11" s="331">
        <v>2.375</v>
      </c>
      <c r="BA11" s="331">
        <v>18.375</v>
      </c>
      <c r="BB11" s="331">
        <v>1.5</v>
      </c>
      <c r="BC11" s="331">
        <v>0</v>
      </c>
      <c r="BD11" s="331">
        <v>768.5</v>
      </c>
      <c r="BE11" s="331">
        <v>0</v>
      </c>
      <c r="BF11" s="331">
        <v>0</v>
      </c>
      <c r="BG11" s="331">
        <v>293.25</v>
      </c>
      <c r="BH11" s="331">
        <v>136.625</v>
      </c>
      <c r="BI11" s="333">
        <v>1139.875</v>
      </c>
      <c r="BJ11" s="334">
        <v>330.875</v>
      </c>
      <c r="BK11" s="334">
        <v>62.875</v>
      </c>
      <c r="BL11" s="334">
        <v>543.625</v>
      </c>
      <c r="BM11" s="334">
        <v>0</v>
      </c>
      <c r="BN11" s="334">
        <v>0</v>
      </c>
      <c r="BO11" s="334">
        <v>0</v>
      </c>
      <c r="BP11" s="334">
        <v>202.5</v>
      </c>
      <c r="BQ11" s="335">
        <v>327</v>
      </c>
      <c r="BR11" s="335">
        <v>38.125</v>
      </c>
      <c r="BS11" s="335">
        <v>0</v>
      </c>
      <c r="BT11" s="335">
        <v>0</v>
      </c>
      <c r="BU11" s="335">
        <v>0</v>
      </c>
      <c r="BV11" s="335">
        <v>288.875</v>
      </c>
      <c r="BW11" s="336">
        <v>9.625</v>
      </c>
      <c r="BX11" s="336">
        <v>0</v>
      </c>
      <c r="BY11" s="336">
        <v>0</v>
      </c>
      <c r="BZ11" s="336">
        <v>103.375</v>
      </c>
      <c r="CA11" s="336">
        <v>0</v>
      </c>
      <c r="CB11" s="336">
        <v>52.125</v>
      </c>
      <c r="CC11" s="337">
        <v>70.375</v>
      </c>
      <c r="CD11" s="338">
        <v>56619.364435613199</v>
      </c>
    </row>
    <row r="12" spans="1:82" x14ac:dyDescent="0.25">
      <c r="A12" s="179" t="s">
        <v>369</v>
      </c>
      <c r="B12" s="179" t="s">
        <v>370</v>
      </c>
      <c r="C12" s="179" t="s">
        <v>371</v>
      </c>
      <c r="D12" s="179" t="s">
        <v>125</v>
      </c>
      <c r="E12" s="331">
        <v>4280.125</v>
      </c>
      <c r="F12" s="332">
        <v>4198.375</v>
      </c>
      <c r="G12" s="332">
        <v>1</v>
      </c>
      <c r="H12" s="332">
        <v>80.75</v>
      </c>
      <c r="I12" s="332">
        <v>365.25</v>
      </c>
      <c r="J12" s="332">
        <v>248.5</v>
      </c>
      <c r="K12" s="332">
        <v>309.25</v>
      </c>
      <c r="L12" s="332">
        <v>707.25</v>
      </c>
      <c r="M12" s="332">
        <v>1293.875</v>
      </c>
      <c r="N12" s="332">
        <v>806.25</v>
      </c>
      <c r="O12" s="332">
        <v>549.75</v>
      </c>
      <c r="P12" s="331">
        <v>144.625</v>
      </c>
      <c r="Q12" s="332">
        <v>10.125</v>
      </c>
      <c r="R12" s="332">
        <v>11.5</v>
      </c>
      <c r="S12" s="331">
        <v>88.625</v>
      </c>
      <c r="T12" s="331">
        <v>149.5</v>
      </c>
      <c r="U12" s="331">
        <v>128.25</v>
      </c>
      <c r="V12" s="331">
        <v>1312.75</v>
      </c>
      <c r="W12" s="332">
        <v>234</v>
      </c>
      <c r="X12" s="332">
        <v>173.25</v>
      </c>
      <c r="Y12" s="332">
        <v>259.25</v>
      </c>
      <c r="Z12" s="332">
        <v>235.625</v>
      </c>
      <c r="AA12" s="332">
        <v>0</v>
      </c>
      <c r="AB12" s="332">
        <v>153.125</v>
      </c>
      <c r="AC12" s="332">
        <v>0</v>
      </c>
      <c r="AD12" s="332">
        <v>165.25</v>
      </c>
      <c r="AE12" s="332">
        <v>92.25</v>
      </c>
      <c r="AF12" s="331">
        <v>1286</v>
      </c>
      <c r="AG12" s="332">
        <v>536</v>
      </c>
      <c r="AH12" s="332">
        <v>6.625</v>
      </c>
      <c r="AI12" s="332">
        <v>401.5</v>
      </c>
      <c r="AJ12" s="332">
        <v>56.375</v>
      </c>
      <c r="AK12" s="332">
        <v>0</v>
      </c>
      <c r="AL12" s="332">
        <v>70.75</v>
      </c>
      <c r="AM12" s="332">
        <v>214.75</v>
      </c>
      <c r="AN12" s="331">
        <v>95.375</v>
      </c>
      <c r="AO12" s="331">
        <v>124</v>
      </c>
      <c r="AP12" s="332">
        <v>65.375</v>
      </c>
      <c r="AQ12" s="332">
        <v>2.375</v>
      </c>
      <c r="AR12" s="332">
        <v>53.875</v>
      </c>
      <c r="AS12" s="332">
        <v>2.375</v>
      </c>
      <c r="AT12" s="331">
        <v>64.875</v>
      </c>
      <c r="AU12" s="331">
        <v>60.5</v>
      </c>
      <c r="AV12" s="331">
        <v>58</v>
      </c>
      <c r="AW12" s="332">
        <v>23.375</v>
      </c>
      <c r="AX12" s="332">
        <v>34.625</v>
      </c>
      <c r="AY12" s="331">
        <v>5</v>
      </c>
      <c r="AZ12" s="331">
        <v>9</v>
      </c>
      <c r="BA12" s="331">
        <v>16.375</v>
      </c>
      <c r="BB12" s="331">
        <v>0</v>
      </c>
      <c r="BC12" s="331">
        <v>3</v>
      </c>
      <c r="BD12" s="331">
        <v>388.5</v>
      </c>
      <c r="BE12" s="331">
        <v>8.75</v>
      </c>
      <c r="BF12" s="331">
        <v>136.5</v>
      </c>
      <c r="BG12" s="331">
        <v>85.75</v>
      </c>
      <c r="BH12" s="331">
        <v>114.75</v>
      </c>
      <c r="BI12" s="333">
        <v>655.25</v>
      </c>
      <c r="BJ12" s="334">
        <v>106.5</v>
      </c>
      <c r="BK12" s="334">
        <v>129.625</v>
      </c>
      <c r="BL12" s="334">
        <v>233</v>
      </c>
      <c r="BM12" s="334">
        <v>2.5</v>
      </c>
      <c r="BN12" s="334">
        <v>0</v>
      </c>
      <c r="BO12" s="334">
        <v>0</v>
      </c>
      <c r="BP12" s="334">
        <v>183.625</v>
      </c>
      <c r="BQ12" s="335">
        <v>139.875</v>
      </c>
      <c r="BR12" s="335">
        <v>16.25</v>
      </c>
      <c r="BS12" s="335">
        <v>55.125</v>
      </c>
      <c r="BT12" s="335">
        <v>0</v>
      </c>
      <c r="BU12" s="335">
        <v>0</v>
      </c>
      <c r="BV12" s="335">
        <v>68.5</v>
      </c>
      <c r="BW12" s="336">
        <v>0</v>
      </c>
      <c r="BX12" s="336">
        <v>0</v>
      </c>
      <c r="BY12" s="336">
        <v>0</v>
      </c>
      <c r="BZ12" s="336">
        <v>0</v>
      </c>
      <c r="CA12" s="336">
        <v>0</v>
      </c>
      <c r="CB12" s="336">
        <v>31.375</v>
      </c>
      <c r="CC12" s="337">
        <v>90.75</v>
      </c>
      <c r="CD12" s="338">
        <v>29188.8501198292</v>
      </c>
    </row>
    <row r="13" spans="1:82" x14ac:dyDescent="0.25">
      <c r="A13" s="179" t="s">
        <v>372</v>
      </c>
      <c r="B13" s="179" t="s">
        <v>373</v>
      </c>
      <c r="C13" s="179" t="s">
        <v>368</v>
      </c>
      <c r="D13" s="179" t="s">
        <v>120</v>
      </c>
      <c r="E13" s="331">
        <v>7762.4549284435898</v>
      </c>
      <c r="F13" s="332">
        <v>7495.8468555269301</v>
      </c>
      <c r="G13" s="332">
        <v>0</v>
      </c>
      <c r="H13" s="332">
        <v>266.60807291666703</v>
      </c>
      <c r="I13" s="332">
        <v>372.875</v>
      </c>
      <c r="J13" s="332">
        <v>390</v>
      </c>
      <c r="K13" s="332">
        <v>442</v>
      </c>
      <c r="L13" s="332">
        <v>1288.375</v>
      </c>
      <c r="M13" s="332">
        <v>1982.51151960784</v>
      </c>
      <c r="N13" s="332">
        <v>2209.7103359190801</v>
      </c>
      <c r="O13" s="332">
        <v>1076.9830729166699</v>
      </c>
      <c r="P13" s="331">
        <v>592.5</v>
      </c>
      <c r="Q13" s="332">
        <v>4</v>
      </c>
      <c r="R13" s="332">
        <v>23.125</v>
      </c>
      <c r="S13" s="331">
        <v>191.5</v>
      </c>
      <c r="T13" s="331">
        <v>283.875</v>
      </c>
      <c r="U13" s="331">
        <v>520.308748592342</v>
      </c>
      <c r="V13" s="331">
        <v>1857.625</v>
      </c>
      <c r="W13" s="332">
        <v>610.875</v>
      </c>
      <c r="X13" s="332">
        <v>326.875</v>
      </c>
      <c r="Y13" s="332">
        <v>142.125</v>
      </c>
      <c r="Z13" s="332">
        <v>298.375</v>
      </c>
      <c r="AA13" s="332">
        <v>17.375</v>
      </c>
      <c r="AB13" s="332">
        <v>12.25</v>
      </c>
      <c r="AC13" s="332">
        <v>22.25</v>
      </c>
      <c r="AD13" s="332">
        <v>251.375</v>
      </c>
      <c r="AE13" s="332">
        <v>176.125</v>
      </c>
      <c r="AF13" s="331">
        <v>2901.8961798512501</v>
      </c>
      <c r="AG13" s="332">
        <v>969.875</v>
      </c>
      <c r="AH13" s="332">
        <v>20.25</v>
      </c>
      <c r="AI13" s="332">
        <v>1038.5</v>
      </c>
      <c r="AJ13" s="332">
        <v>55.125</v>
      </c>
      <c r="AK13" s="332">
        <v>192.375</v>
      </c>
      <c r="AL13" s="332">
        <v>92.125</v>
      </c>
      <c r="AM13" s="332">
        <v>533.64617985125096</v>
      </c>
      <c r="AN13" s="331">
        <v>81.125</v>
      </c>
      <c r="AO13" s="331">
        <v>86.375</v>
      </c>
      <c r="AP13" s="332">
        <v>51.375</v>
      </c>
      <c r="AQ13" s="332">
        <v>1</v>
      </c>
      <c r="AR13" s="332">
        <v>12.25</v>
      </c>
      <c r="AS13" s="332">
        <v>21.75</v>
      </c>
      <c r="AT13" s="331">
        <v>38</v>
      </c>
      <c r="AU13" s="331">
        <v>53.375</v>
      </c>
      <c r="AV13" s="331">
        <v>9.125</v>
      </c>
      <c r="AW13" s="332">
        <v>0</v>
      </c>
      <c r="AX13" s="332">
        <v>9.125</v>
      </c>
      <c r="AY13" s="331">
        <v>12.875</v>
      </c>
      <c r="AZ13" s="331">
        <v>96.75</v>
      </c>
      <c r="BA13" s="331">
        <v>57.75</v>
      </c>
      <c r="BB13" s="331">
        <v>2.75</v>
      </c>
      <c r="BC13" s="331">
        <v>1</v>
      </c>
      <c r="BD13" s="331">
        <v>622.875</v>
      </c>
      <c r="BE13" s="331">
        <v>3</v>
      </c>
      <c r="BF13" s="331">
        <v>31.75</v>
      </c>
      <c r="BG13" s="331">
        <v>178.875</v>
      </c>
      <c r="BH13" s="331">
        <v>139.125</v>
      </c>
      <c r="BI13" s="333">
        <v>1751.5</v>
      </c>
      <c r="BJ13" s="334">
        <v>883.75</v>
      </c>
      <c r="BK13" s="334">
        <v>292.125</v>
      </c>
      <c r="BL13" s="334">
        <v>472.125</v>
      </c>
      <c r="BM13" s="334">
        <v>0</v>
      </c>
      <c r="BN13" s="334">
        <v>1</v>
      </c>
      <c r="BO13" s="334">
        <v>0</v>
      </c>
      <c r="BP13" s="334">
        <v>102.5</v>
      </c>
      <c r="BQ13" s="335">
        <v>1037.625</v>
      </c>
      <c r="BR13" s="335">
        <v>45.25</v>
      </c>
      <c r="BS13" s="335">
        <v>161.5</v>
      </c>
      <c r="BT13" s="335">
        <v>116.5</v>
      </c>
      <c r="BU13" s="335">
        <v>456.625</v>
      </c>
      <c r="BV13" s="335">
        <v>257.75</v>
      </c>
      <c r="BW13" s="336">
        <v>32.75</v>
      </c>
      <c r="BX13" s="336">
        <v>0</v>
      </c>
      <c r="BY13" s="336">
        <v>0</v>
      </c>
      <c r="BZ13" s="336">
        <v>0</v>
      </c>
      <c r="CA13" s="336">
        <v>0</v>
      </c>
      <c r="CB13" s="336">
        <v>87.125</v>
      </c>
      <c r="CC13" s="337">
        <v>245.25</v>
      </c>
      <c r="CD13" s="338">
        <v>85833.260417997793</v>
      </c>
    </row>
    <row r="14" spans="1:82" x14ac:dyDescent="0.25">
      <c r="A14" s="179" t="s">
        <v>157</v>
      </c>
      <c r="B14" s="179" t="s">
        <v>374</v>
      </c>
      <c r="C14" s="179" t="s">
        <v>375</v>
      </c>
      <c r="D14" s="179" t="s">
        <v>125</v>
      </c>
      <c r="E14" s="331">
        <v>9177.5783451164207</v>
      </c>
      <c r="F14" s="332">
        <v>9175.5783451164207</v>
      </c>
      <c r="G14" s="332">
        <v>2</v>
      </c>
      <c r="H14" s="332">
        <v>0</v>
      </c>
      <c r="I14" s="332">
        <v>544.5</v>
      </c>
      <c r="J14" s="332">
        <v>504.875</v>
      </c>
      <c r="K14" s="332">
        <v>571.875</v>
      </c>
      <c r="L14" s="332">
        <v>1069.625</v>
      </c>
      <c r="M14" s="332">
        <v>2715.7494454470302</v>
      </c>
      <c r="N14" s="332">
        <v>2546.75474712702</v>
      </c>
      <c r="O14" s="332">
        <v>1224.19915254237</v>
      </c>
      <c r="P14" s="331">
        <v>607.75</v>
      </c>
      <c r="Q14" s="332">
        <v>19</v>
      </c>
      <c r="R14" s="332">
        <v>14.125</v>
      </c>
      <c r="S14" s="331">
        <v>967</v>
      </c>
      <c r="T14" s="331">
        <v>338.75</v>
      </c>
      <c r="U14" s="331">
        <v>349.11803519061601</v>
      </c>
      <c r="V14" s="331">
        <v>2307.75</v>
      </c>
      <c r="W14" s="332">
        <v>258.125</v>
      </c>
      <c r="X14" s="332">
        <v>263.25</v>
      </c>
      <c r="Y14" s="332">
        <v>224.125</v>
      </c>
      <c r="Z14" s="332">
        <v>670.5</v>
      </c>
      <c r="AA14" s="332">
        <v>13.25</v>
      </c>
      <c r="AB14" s="332">
        <v>265</v>
      </c>
      <c r="AC14" s="332">
        <v>0</v>
      </c>
      <c r="AD14" s="332">
        <v>416.375</v>
      </c>
      <c r="AE14" s="332">
        <v>197.125</v>
      </c>
      <c r="AF14" s="331">
        <v>2876.8353099258002</v>
      </c>
      <c r="AG14" s="332">
        <v>433.25</v>
      </c>
      <c r="AH14" s="332">
        <v>36</v>
      </c>
      <c r="AI14" s="332">
        <v>1245.625</v>
      </c>
      <c r="AJ14" s="332">
        <v>60.375</v>
      </c>
      <c r="AK14" s="332">
        <v>184</v>
      </c>
      <c r="AL14" s="332">
        <v>56</v>
      </c>
      <c r="AM14" s="332">
        <v>861.58530992580097</v>
      </c>
      <c r="AN14" s="331">
        <v>65.625</v>
      </c>
      <c r="AO14" s="331">
        <v>182.125</v>
      </c>
      <c r="AP14" s="332">
        <v>89</v>
      </c>
      <c r="AQ14" s="332">
        <v>3</v>
      </c>
      <c r="AR14" s="332">
        <v>59.875</v>
      </c>
      <c r="AS14" s="332">
        <v>30.25</v>
      </c>
      <c r="AT14" s="331">
        <v>123.75</v>
      </c>
      <c r="AU14" s="331">
        <v>28.375</v>
      </c>
      <c r="AV14" s="331">
        <v>23.375</v>
      </c>
      <c r="AW14" s="332">
        <v>0.375</v>
      </c>
      <c r="AX14" s="332">
        <v>23</v>
      </c>
      <c r="AY14" s="331">
        <v>5.625</v>
      </c>
      <c r="AZ14" s="331">
        <v>35.625</v>
      </c>
      <c r="BA14" s="331">
        <v>37.125</v>
      </c>
      <c r="BB14" s="331">
        <v>2</v>
      </c>
      <c r="BC14" s="331">
        <v>5</v>
      </c>
      <c r="BD14" s="331">
        <v>943</v>
      </c>
      <c r="BE14" s="331">
        <v>1.75</v>
      </c>
      <c r="BF14" s="331">
        <v>4.125</v>
      </c>
      <c r="BG14" s="331">
        <v>226.75</v>
      </c>
      <c r="BH14" s="331">
        <v>46.125</v>
      </c>
      <c r="BI14" s="333">
        <v>2841.1424418604652</v>
      </c>
      <c r="BJ14" s="334">
        <v>1724.25</v>
      </c>
      <c r="BK14" s="334">
        <v>116.875</v>
      </c>
      <c r="BL14" s="334">
        <v>678.75</v>
      </c>
      <c r="BM14" s="334">
        <v>5.625</v>
      </c>
      <c r="BN14" s="334">
        <v>62.125</v>
      </c>
      <c r="BO14" s="334">
        <v>30.875</v>
      </c>
      <c r="BP14" s="334">
        <v>222.642441860465</v>
      </c>
      <c r="BQ14" s="335">
        <v>529.625</v>
      </c>
      <c r="BR14" s="335">
        <v>51.5</v>
      </c>
      <c r="BS14" s="335">
        <v>198.5</v>
      </c>
      <c r="BT14" s="335">
        <v>0</v>
      </c>
      <c r="BU14" s="335">
        <v>0</v>
      </c>
      <c r="BV14" s="335">
        <v>279.625</v>
      </c>
      <c r="BW14" s="336">
        <v>0</v>
      </c>
      <c r="BX14" s="336">
        <v>0</v>
      </c>
      <c r="BY14" s="336">
        <v>0</v>
      </c>
      <c r="BZ14" s="336">
        <v>0</v>
      </c>
      <c r="CA14" s="336">
        <v>0</v>
      </c>
      <c r="CB14" s="336">
        <v>178.25</v>
      </c>
      <c r="CC14" s="337">
        <v>140</v>
      </c>
      <c r="CD14" s="338">
        <v>76861.452401340008</v>
      </c>
    </row>
    <row r="15" spans="1:82" x14ac:dyDescent="0.25">
      <c r="A15" s="179" t="s">
        <v>376</v>
      </c>
      <c r="B15" s="179" t="s">
        <v>377</v>
      </c>
      <c r="C15" s="179" t="s">
        <v>371</v>
      </c>
      <c r="D15" s="179" t="s">
        <v>125</v>
      </c>
      <c r="E15" s="331">
        <v>11653.61697936683</v>
      </c>
      <c r="F15" s="332">
        <v>11458.74197936683</v>
      </c>
      <c r="G15" s="332">
        <v>36.125</v>
      </c>
      <c r="H15" s="332">
        <v>158.75</v>
      </c>
      <c r="I15" s="332">
        <v>529.875</v>
      </c>
      <c r="J15" s="332">
        <v>514.875</v>
      </c>
      <c r="K15" s="332">
        <v>679.13942307692298</v>
      </c>
      <c r="L15" s="332">
        <v>1287.625</v>
      </c>
      <c r="M15" s="332">
        <v>3068.01</v>
      </c>
      <c r="N15" s="332">
        <v>3808.9620253164599</v>
      </c>
      <c r="O15" s="332">
        <v>1765.13053097345</v>
      </c>
      <c r="P15" s="331">
        <v>791.375</v>
      </c>
      <c r="Q15" s="332">
        <v>6.375</v>
      </c>
      <c r="R15" s="332">
        <v>7.375</v>
      </c>
      <c r="S15" s="331">
        <v>1482.875</v>
      </c>
      <c r="T15" s="331">
        <v>242.625</v>
      </c>
      <c r="U15" s="331">
        <v>314.125</v>
      </c>
      <c r="V15" s="331">
        <v>3422.75</v>
      </c>
      <c r="W15" s="332">
        <v>1338.375</v>
      </c>
      <c r="X15" s="332">
        <v>436.75</v>
      </c>
      <c r="Y15" s="332">
        <v>353.25</v>
      </c>
      <c r="Z15" s="332">
        <v>566.75</v>
      </c>
      <c r="AA15" s="332">
        <v>0</v>
      </c>
      <c r="AB15" s="332">
        <v>334.75</v>
      </c>
      <c r="AC15" s="332">
        <v>65</v>
      </c>
      <c r="AD15" s="332">
        <v>227.125</v>
      </c>
      <c r="AE15" s="332">
        <v>100.75</v>
      </c>
      <c r="AF15" s="331">
        <v>3343.49197936683</v>
      </c>
      <c r="AG15" s="332">
        <v>1809.75</v>
      </c>
      <c r="AH15" s="332">
        <v>95.25</v>
      </c>
      <c r="AI15" s="332">
        <v>567.625</v>
      </c>
      <c r="AJ15" s="332">
        <v>105.625</v>
      </c>
      <c r="AK15" s="332">
        <v>146.75</v>
      </c>
      <c r="AL15" s="332">
        <v>5.625</v>
      </c>
      <c r="AM15" s="332">
        <v>612.86697936683004</v>
      </c>
      <c r="AN15" s="331">
        <v>82.75</v>
      </c>
      <c r="AO15" s="331">
        <v>110.625</v>
      </c>
      <c r="AP15" s="332">
        <v>61.875</v>
      </c>
      <c r="AQ15" s="332">
        <v>4</v>
      </c>
      <c r="AR15" s="332">
        <v>13.5</v>
      </c>
      <c r="AS15" s="332">
        <v>31.25</v>
      </c>
      <c r="AT15" s="331">
        <v>242.125</v>
      </c>
      <c r="AU15" s="331">
        <v>23</v>
      </c>
      <c r="AV15" s="331">
        <v>44.125</v>
      </c>
      <c r="AW15" s="332">
        <v>9.625</v>
      </c>
      <c r="AX15" s="332">
        <v>34.5</v>
      </c>
      <c r="AY15" s="331">
        <v>93.875</v>
      </c>
      <c r="AZ15" s="331">
        <v>24.625</v>
      </c>
      <c r="BA15" s="331">
        <v>103.125</v>
      </c>
      <c r="BB15" s="331">
        <v>0</v>
      </c>
      <c r="BC15" s="331">
        <v>0</v>
      </c>
      <c r="BD15" s="331">
        <v>705.625</v>
      </c>
      <c r="BE15" s="331">
        <v>1</v>
      </c>
      <c r="BF15" s="331">
        <v>194.375</v>
      </c>
      <c r="BG15" s="331">
        <v>160</v>
      </c>
      <c r="BH15" s="331">
        <v>271.125</v>
      </c>
      <c r="BI15" s="333">
        <v>1888.875</v>
      </c>
      <c r="BJ15" s="334">
        <v>902.5</v>
      </c>
      <c r="BK15" s="334">
        <v>24.25</v>
      </c>
      <c r="BL15" s="334">
        <v>853</v>
      </c>
      <c r="BM15" s="334">
        <v>1.625</v>
      </c>
      <c r="BN15" s="334">
        <v>19.625</v>
      </c>
      <c r="BO15" s="334">
        <v>36.375</v>
      </c>
      <c r="BP15" s="334">
        <v>51.5</v>
      </c>
      <c r="BQ15" s="335">
        <v>1109.75</v>
      </c>
      <c r="BR15" s="335">
        <v>28.5</v>
      </c>
      <c r="BS15" s="335">
        <v>187.625</v>
      </c>
      <c r="BT15" s="335">
        <v>259.25</v>
      </c>
      <c r="BU15" s="335">
        <v>0</v>
      </c>
      <c r="BV15" s="335">
        <v>634.375</v>
      </c>
      <c r="BW15" s="336">
        <v>0</v>
      </c>
      <c r="BX15" s="336">
        <v>0.875</v>
      </c>
      <c r="BY15" s="336">
        <v>0</v>
      </c>
      <c r="BZ15" s="336">
        <v>88.75</v>
      </c>
      <c r="CA15" s="336">
        <v>1.125</v>
      </c>
      <c r="CB15" s="336">
        <v>247.25</v>
      </c>
      <c r="CC15" s="337">
        <v>1.125</v>
      </c>
      <c r="CD15" s="338">
        <v>69381.185197877698</v>
      </c>
    </row>
    <row r="16" spans="1:82" x14ac:dyDescent="0.25">
      <c r="A16" s="179" t="s">
        <v>378</v>
      </c>
      <c r="B16" s="179" t="s">
        <v>379</v>
      </c>
      <c r="C16" s="179" t="s">
        <v>127</v>
      </c>
      <c r="D16" s="179" t="s">
        <v>127</v>
      </c>
      <c r="E16" s="331">
        <v>59574.954659124101</v>
      </c>
      <c r="F16" s="332">
        <v>59386.622840942196</v>
      </c>
      <c r="G16" s="332">
        <v>188.33181818181799</v>
      </c>
      <c r="H16" s="332">
        <v>0</v>
      </c>
      <c r="I16" s="332">
        <v>2983.75</v>
      </c>
      <c r="J16" s="332">
        <v>2885.625</v>
      </c>
      <c r="K16" s="332">
        <v>3413.75</v>
      </c>
      <c r="L16" s="332">
        <v>7584.7108027859204</v>
      </c>
      <c r="M16" s="332">
        <v>14815.1588199335</v>
      </c>
      <c r="N16" s="332">
        <v>10466.7607736231</v>
      </c>
      <c r="O16" s="332">
        <v>17425.199262781502</v>
      </c>
      <c r="P16" s="331">
        <v>7651.375</v>
      </c>
      <c r="Q16" s="332">
        <v>105.625</v>
      </c>
      <c r="R16" s="332">
        <v>439.5</v>
      </c>
      <c r="S16" s="331">
        <v>4839.875</v>
      </c>
      <c r="T16" s="331">
        <v>2767.25</v>
      </c>
      <c r="U16" s="331">
        <v>1480.24696795978</v>
      </c>
      <c r="V16" s="331">
        <v>9055.375</v>
      </c>
      <c r="W16" s="332">
        <v>974.75</v>
      </c>
      <c r="X16" s="332">
        <v>2081.5</v>
      </c>
      <c r="Y16" s="332">
        <v>730.25</v>
      </c>
      <c r="Z16" s="332">
        <v>1497.125</v>
      </c>
      <c r="AA16" s="332">
        <v>0</v>
      </c>
      <c r="AB16" s="332">
        <v>796.875</v>
      </c>
      <c r="AC16" s="332">
        <v>298.375</v>
      </c>
      <c r="AD16" s="332">
        <v>1385.75</v>
      </c>
      <c r="AE16" s="332">
        <v>1290.75</v>
      </c>
      <c r="AF16" s="331">
        <v>19508.082691164302</v>
      </c>
      <c r="AG16" s="332">
        <v>7278</v>
      </c>
      <c r="AH16" s="332">
        <v>226.625</v>
      </c>
      <c r="AI16" s="332">
        <v>3199.5</v>
      </c>
      <c r="AJ16" s="332">
        <v>2216.75</v>
      </c>
      <c r="AK16" s="332">
        <v>444.5</v>
      </c>
      <c r="AL16" s="332">
        <v>230.25</v>
      </c>
      <c r="AM16" s="332">
        <v>5912.4576911642898</v>
      </c>
      <c r="AN16" s="331">
        <v>915</v>
      </c>
      <c r="AO16" s="331">
        <v>2310.125</v>
      </c>
      <c r="AP16" s="332">
        <v>1508</v>
      </c>
      <c r="AQ16" s="332">
        <v>61.875</v>
      </c>
      <c r="AR16" s="332">
        <v>433.625</v>
      </c>
      <c r="AS16" s="332">
        <v>306.625</v>
      </c>
      <c r="AT16" s="331">
        <v>369.375</v>
      </c>
      <c r="AU16" s="331">
        <v>49.875</v>
      </c>
      <c r="AV16" s="331">
        <v>104</v>
      </c>
      <c r="AW16" s="332">
        <v>22</v>
      </c>
      <c r="AX16" s="332">
        <v>82</v>
      </c>
      <c r="AY16" s="331">
        <v>252.5</v>
      </c>
      <c r="AZ16" s="331">
        <v>349.375</v>
      </c>
      <c r="BA16" s="331">
        <v>244</v>
      </c>
      <c r="BB16" s="331">
        <v>9.5</v>
      </c>
      <c r="BC16" s="331">
        <v>1</v>
      </c>
      <c r="BD16" s="331">
        <v>7780.75</v>
      </c>
      <c r="BE16" s="331">
        <v>142.875</v>
      </c>
      <c r="BF16" s="331">
        <v>23.375</v>
      </c>
      <c r="BG16" s="331">
        <v>1659.5</v>
      </c>
      <c r="BH16" s="331">
        <v>61.5</v>
      </c>
      <c r="BI16" s="333">
        <v>6855.875</v>
      </c>
      <c r="BJ16" s="334">
        <v>439.625</v>
      </c>
      <c r="BK16" s="334">
        <v>803.375</v>
      </c>
      <c r="BL16" s="334">
        <v>5039.625</v>
      </c>
      <c r="BM16" s="334">
        <v>22.625</v>
      </c>
      <c r="BN16" s="334">
        <v>49.625</v>
      </c>
      <c r="BO16" s="334">
        <v>7.125</v>
      </c>
      <c r="BP16" s="334">
        <v>493.875</v>
      </c>
      <c r="BQ16" s="335">
        <v>3992.625</v>
      </c>
      <c r="BR16" s="335">
        <v>1321.25</v>
      </c>
      <c r="BS16" s="335">
        <v>285.875</v>
      </c>
      <c r="BT16" s="335">
        <v>317.625</v>
      </c>
      <c r="BU16" s="335">
        <v>13.75</v>
      </c>
      <c r="BV16" s="335">
        <v>2054.125</v>
      </c>
      <c r="BW16" s="336">
        <v>51.625</v>
      </c>
      <c r="BX16" s="336">
        <v>8.625</v>
      </c>
      <c r="BY16" s="336">
        <v>0</v>
      </c>
      <c r="BZ16" s="336">
        <v>192.5</v>
      </c>
      <c r="CA16" s="336">
        <v>9.5</v>
      </c>
      <c r="CB16" s="336">
        <v>1061.375</v>
      </c>
      <c r="CC16" s="337">
        <v>1851</v>
      </c>
      <c r="CD16" s="338">
        <v>620706.30683484697</v>
      </c>
    </row>
    <row r="17" spans="1:82" x14ac:dyDescent="0.25">
      <c r="A17" s="179" t="s">
        <v>380</v>
      </c>
      <c r="B17" s="179" t="s">
        <v>381</v>
      </c>
      <c r="C17" s="179" t="s">
        <v>382</v>
      </c>
      <c r="D17" s="179" t="s">
        <v>123</v>
      </c>
      <c r="E17" s="331">
        <v>20707.921636496001</v>
      </c>
      <c r="F17" s="332">
        <v>20646.296636496001</v>
      </c>
      <c r="G17" s="332">
        <v>0</v>
      </c>
      <c r="H17" s="332">
        <v>61.625</v>
      </c>
      <c r="I17" s="332">
        <v>973</v>
      </c>
      <c r="J17" s="332">
        <v>1091.375</v>
      </c>
      <c r="K17" s="332">
        <v>1232.125</v>
      </c>
      <c r="L17" s="332">
        <v>2607.1136363636401</v>
      </c>
      <c r="M17" s="332">
        <v>5107.6172923675003</v>
      </c>
      <c r="N17" s="332">
        <v>4720.9724171962298</v>
      </c>
      <c r="O17" s="332">
        <v>4975.7182905686604</v>
      </c>
      <c r="P17" s="331">
        <v>2843.5</v>
      </c>
      <c r="Q17" s="332">
        <v>33.125</v>
      </c>
      <c r="R17" s="332">
        <v>82.75</v>
      </c>
      <c r="S17" s="331">
        <v>796.75</v>
      </c>
      <c r="T17" s="331">
        <v>988.375</v>
      </c>
      <c r="U17" s="331">
        <v>436.875</v>
      </c>
      <c r="V17" s="331">
        <v>2924.5</v>
      </c>
      <c r="W17" s="332">
        <v>371.5</v>
      </c>
      <c r="X17" s="332">
        <v>905.25</v>
      </c>
      <c r="Y17" s="332">
        <v>375.125</v>
      </c>
      <c r="Z17" s="332">
        <v>369.25</v>
      </c>
      <c r="AA17" s="332">
        <v>14.625</v>
      </c>
      <c r="AB17" s="332">
        <v>8.75</v>
      </c>
      <c r="AC17" s="332">
        <v>79.75</v>
      </c>
      <c r="AD17" s="332">
        <v>398.875</v>
      </c>
      <c r="AE17" s="332">
        <v>401.375</v>
      </c>
      <c r="AF17" s="331">
        <v>7235.2966364960303</v>
      </c>
      <c r="AG17" s="332">
        <v>1988.25</v>
      </c>
      <c r="AH17" s="332">
        <v>180.625</v>
      </c>
      <c r="AI17" s="332">
        <v>2119.875</v>
      </c>
      <c r="AJ17" s="332">
        <v>257.125</v>
      </c>
      <c r="AK17" s="332">
        <v>409.125</v>
      </c>
      <c r="AL17" s="332">
        <v>56.125</v>
      </c>
      <c r="AM17" s="332">
        <v>2224.1716364960298</v>
      </c>
      <c r="AN17" s="331">
        <v>200.5</v>
      </c>
      <c r="AO17" s="331">
        <v>621.125</v>
      </c>
      <c r="AP17" s="332">
        <v>288</v>
      </c>
      <c r="AQ17" s="332">
        <v>8.5</v>
      </c>
      <c r="AR17" s="332">
        <v>236.125</v>
      </c>
      <c r="AS17" s="332">
        <v>88.5</v>
      </c>
      <c r="AT17" s="331">
        <v>344.875</v>
      </c>
      <c r="AU17" s="331">
        <v>27.25</v>
      </c>
      <c r="AV17" s="331">
        <v>87</v>
      </c>
      <c r="AW17" s="332">
        <v>26.25</v>
      </c>
      <c r="AX17" s="332">
        <v>60.75</v>
      </c>
      <c r="AY17" s="331">
        <v>159.125</v>
      </c>
      <c r="AZ17" s="331">
        <v>93.125</v>
      </c>
      <c r="BA17" s="331">
        <v>232.875</v>
      </c>
      <c r="BB17" s="331">
        <v>2</v>
      </c>
      <c r="BC17" s="331">
        <v>0.125</v>
      </c>
      <c r="BD17" s="331">
        <v>1972.125</v>
      </c>
      <c r="BE17" s="331">
        <v>64.375</v>
      </c>
      <c r="BF17" s="331">
        <v>84.5</v>
      </c>
      <c r="BG17" s="331">
        <v>796.75</v>
      </c>
      <c r="BH17" s="331">
        <v>796.875</v>
      </c>
      <c r="BI17" s="333">
        <v>4921.25</v>
      </c>
      <c r="BJ17" s="334">
        <v>1285.75</v>
      </c>
      <c r="BK17" s="334">
        <v>321.75</v>
      </c>
      <c r="BL17" s="334">
        <v>2283.75</v>
      </c>
      <c r="BM17" s="334">
        <v>39.625</v>
      </c>
      <c r="BN17" s="334">
        <v>15.75</v>
      </c>
      <c r="BO17" s="334">
        <v>1</v>
      </c>
      <c r="BP17" s="334">
        <v>973.625</v>
      </c>
      <c r="BQ17" s="335">
        <v>1642.375</v>
      </c>
      <c r="BR17" s="335">
        <v>132.625</v>
      </c>
      <c r="BS17" s="335">
        <v>226.75</v>
      </c>
      <c r="BT17" s="335">
        <v>0</v>
      </c>
      <c r="BU17" s="335">
        <v>0</v>
      </c>
      <c r="BV17" s="335">
        <v>1283</v>
      </c>
      <c r="BW17" s="336">
        <v>0</v>
      </c>
      <c r="BX17" s="336">
        <v>67.5</v>
      </c>
      <c r="BY17" s="336">
        <v>84.875</v>
      </c>
      <c r="BZ17" s="336">
        <v>353.375</v>
      </c>
      <c r="CA17" s="336">
        <v>0</v>
      </c>
      <c r="CB17" s="336">
        <v>360</v>
      </c>
      <c r="CC17" s="337">
        <v>1101.375</v>
      </c>
      <c r="CD17" s="338">
        <v>189205.22693408999</v>
      </c>
    </row>
    <row r="18" spans="1:82" x14ac:dyDescent="0.25">
      <c r="A18" s="179" t="s">
        <v>383</v>
      </c>
      <c r="B18" s="179" t="s">
        <v>384</v>
      </c>
      <c r="C18" s="179" t="s">
        <v>359</v>
      </c>
      <c r="D18" s="179" t="s">
        <v>55</v>
      </c>
      <c r="E18" s="331">
        <v>5625.4581987264801</v>
      </c>
      <c r="F18" s="332">
        <v>5508.4351431709201</v>
      </c>
      <c r="G18" s="332">
        <v>2.5</v>
      </c>
      <c r="H18" s="332">
        <v>114.523055555556</v>
      </c>
      <c r="I18" s="332">
        <v>211.625</v>
      </c>
      <c r="J18" s="332">
        <v>245</v>
      </c>
      <c r="K18" s="332">
        <v>337.875</v>
      </c>
      <c r="L18" s="332">
        <v>663.125</v>
      </c>
      <c r="M18" s="332">
        <v>2021.9998547979801</v>
      </c>
      <c r="N18" s="332">
        <v>1568.4473790162201</v>
      </c>
      <c r="O18" s="332">
        <v>577.385964912281</v>
      </c>
      <c r="P18" s="331">
        <v>356.125</v>
      </c>
      <c r="Q18" s="332">
        <v>4.25</v>
      </c>
      <c r="R18" s="332">
        <v>56.5</v>
      </c>
      <c r="S18" s="331">
        <v>81</v>
      </c>
      <c r="T18" s="331">
        <v>156.75</v>
      </c>
      <c r="U18" s="331">
        <v>93.023055555555601</v>
      </c>
      <c r="V18" s="331">
        <v>1871.625</v>
      </c>
      <c r="W18" s="332">
        <v>566.125</v>
      </c>
      <c r="X18" s="332">
        <v>150.625</v>
      </c>
      <c r="Y18" s="332">
        <v>352.875</v>
      </c>
      <c r="Z18" s="332">
        <v>363.75</v>
      </c>
      <c r="AA18" s="332">
        <v>8.375</v>
      </c>
      <c r="AB18" s="332">
        <v>143</v>
      </c>
      <c r="AC18" s="332">
        <v>30.75</v>
      </c>
      <c r="AD18" s="332">
        <v>62.25</v>
      </c>
      <c r="AE18" s="332">
        <v>193.875</v>
      </c>
      <c r="AF18" s="331">
        <v>2125.3101431709201</v>
      </c>
      <c r="AG18" s="332">
        <v>559.625</v>
      </c>
      <c r="AH18" s="332">
        <v>28.5</v>
      </c>
      <c r="AI18" s="332">
        <v>346.75</v>
      </c>
      <c r="AJ18" s="332">
        <v>51.25</v>
      </c>
      <c r="AK18" s="332">
        <v>22.375</v>
      </c>
      <c r="AL18" s="332">
        <v>52.875</v>
      </c>
      <c r="AM18" s="332">
        <v>1063.9351431709199</v>
      </c>
      <c r="AN18" s="331">
        <v>36.375</v>
      </c>
      <c r="AO18" s="331">
        <v>23.625</v>
      </c>
      <c r="AP18" s="332">
        <v>19</v>
      </c>
      <c r="AQ18" s="332">
        <v>0</v>
      </c>
      <c r="AR18" s="332">
        <v>2.375</v>
      </c>
      <c r="AS18" s="332">
        <v>2.25</v>
      </c>
      <c r="AT18" s="331">
        <v>83.375</v>
      </c>
      <c r="AU18" s="331">
        <v>4.5</v>
      </c>
      <c r="AV18" s="331">
        <v>23.625</v>
      </c>
      <c r="AW18" s="332">
        <v>0</v>
      </c>
      <c r="AX18" s="332">
        <v>23.625</v>
      </c>
      <c r="AY18" s="331">
        <v>5.5</v>
      </c>
      <c r="AZ18" s="331">
        <v>65.625</v>
      </c>
      <c r="BA18" s="331">
        <v>18.875</v>
      </c>
      <c r="BB18" s="331">
        <v>1.875</v>
      </c>
      <c r="BC18" s="331">
        <v>0</v>
      </c>
      <c r="BD18" s="331">
        <v>304.375</v>
      </c>
      <c r="BE18" s="331">
        <v>1</v>
      </c>
      <c r="BF18" s="331">
        <v>70.125</v>
      </c>
      <c r="BG18" s="331">
        <v>158.25</v>
      </c>
      <c r="BH18" s="331">
        <v>144.5</v>
      </c>
      <c r="BI18" s="333">
        <v>974.5</v>
      </c>
      <c r="BJ18" s="334">
        <v>386</v>
      </c>
      <c r="BK18" s="334">
        <v>74</v>
      </c>
      <c r="BL18" s="334">
        <v>504.25</v>
      </c>
      <c r="BM18" s="334">
        <v>0</v>
      </c>
      <c r="BN18" s="334">
        <v>2</v>
      </c>
      <c r="BO18" s="334">
        <v>0</v>
      </c>
      <c r="BP18" s="334">
        <v>8.25</v>
      </c>
      <c r="BQ18" s="335">
        <v>368.625</v>
      </c>
      <c r="BR18" s="335">
        <v>12.5</v>
      </c>
      <c r="BS18" s="335">
        <v>166.125</v>
      </c>
      <c r="BT18" s="335">
        <v>104.75</v>
      </c>
      <c r="BU18" s="335">
        <v>0</v>
      </c>
      <c r="BV18" s="335">
        <v>85.25</v>
      </c>
      <c r="BW18" s="336">
        <v>0</v>
      </c>
      <c r="BX18" s="336">
        <v>0</v>
      </c>
      <c r="BY18" s="336">
        <v>0</v>
      </c>
      <c r="BZ18" s="336">
        <v>0</v>
      </c>
      <c r="CA18" s="336">
        <v>0</v>
      </c>
      <c r="CB18" s="336">
        <v>62.25</v>
      </c>
      <c r="CC18" s="337">
        <v>44.375</v>
      </c>
      <c r="CD18" s="338">
        <v>32275.711758255999</v>
      </c>
    </row>
    <row r="19" spans="1:82" x14ac:dyDescent="0.25">
      <c r="A19" s="179" t="s">
        <v>385</v>
      </c>
      <c r="B19" s="179" t="s">
        <v>386</v>
      </c>
      <c r="C19" s="179" t="s">
        <v>387</v>
      </c>
      <c r="D19" s="179" t="s">
        <v>124</v>
      </c>
      <c r="E19" s="331">
        <v>8921.0894544733492</v>
      </c>
      <c r="F19" s="332">
        <v>8817.8394544733492</v>
      </c>
      <c r="G19" s="332">
        <v>45</v>
      </c>
      <c r="H19" s="332">
        <v>58.25</v>
      </c>
      <c r="I19" s="332">
        <v>410.625</v>
      </c>
      <c r="J19" s="332">
        <v>442.75</v>
      </c>
      <c r="K19" s="332">
        <v>446</v>
      </c>
      <c r="L19" s="332">
        <v>1272.75</v>
      </c>
      <c r="M19" s="332">
        <v>3427.9957964156501</v>
      </c>
      <c r="N19" s="332">
        <v>1991.60595313966</v>
      </c>
      <c r="O19" s="332">
        <v>929.36270491803305</v>
      </c>
      <c r="P19" s="331">
        <v>596</v>
      </c>
      <c r="Q19" s="332">
        <v>10.25</v>
      </c>
      <c r="R19" s="332">
        <v>11.625</v>
      </c>
      <c r="S19" s="331">
        <v>332.25</v>
      </c>
      <c r="T19" s="331">
        <v>370.375</v>
      </c>
      <c r="U19" s="331">
        <v>395.94481421600898</v>
      </c>
      <c r="V19" s="331">
        <v>1578.75</v>
      </c>
      <c r="W19" s="332">
        <v>429.625</v>
      </c>
      <c r="X19" s="332">
        <v>343.75</v>
      </c>
      <c r="Y19" s="332">
        <v>20</v>
      </c>
      <c r="Z19" s="332">
        <v>490.25</v>
      </c>
      <c r="AA19" s="332">
        <v>0</v>
      </c>
      <c r="AB19" s="332">
        <v>77.25</v>
      </c>
      <c r="AC19" s="332">
        <v>0</v>
      </c>
      <c r="AD19" s="332">
        <v>143.75</v>
      </c>
      <c r="AE19" s="332">
        <v>74.125</v>
      </c>
      <c r="AF19" s="331">
        <v>3704.7696402573401</v>
      </c>
      <c r="AG19" s="332">
        <v>1463.875</v>
      </c>
      <c r="AH19" s="332">
        <v>42.25</v>
      </c>
      <c r="AI19" s="332">
        <v>876.25</v>
      </c>
      <c r="AJ19" s="332">
        <v>30.375</v>
      </c>
      <c r="AK19" s="332">
        <v>249.875</v>
      </c>
      <c r="AL19" s="332">
        <v>136.25</v>
      </c>
      <c r="AM19" s="332">
        <v>905.89464025734196</v>
      </c>
      <c r="AN19" s="331">
        <v>207.75</v>
      </c>
      <c r="AO19" s="331">
        <v>179.25</v>
      </c>
      <c r="AP19" s="332">
        <v>102.25</v>
      </c>
      <c r="AQ19" s="332">
        <v>1</v>
      </c>
      <c r="AR19" s="332">
        <v>61.25</v>
      </c>
      <c r="AS19" s="332">
        <v>14.75</v>
      </c>
      <c r="AT19" s="331">
        <v>18.5</v>
      </c>
      <c r="AU19" s="331">
        <v>14</v>
      </c>
      <c r="AV19" s="331">
        <v>47.125</v>
      </c>
      <c r="AW19" s="332">
        <v>11.375</v>
      </c>
      <c r="AX19" s="332">
        <v>35.75</v>
      </c>
      <c r="AY19" s="331">
        <v>13.125</v>
      </c>
      <c r="AZ19" s="331">
        <v>148.375</v>
      </c>
      <c r="BA19" s="331">
        <v>38.125</v>
      </c>
      <c r="BB19" s="331">
        <v>0</v>
      </c>
      <c r="BC19" s="331">
        <v>0</v>
      </c>
      <c r="BD19" s="331">
        <v>937.875</v>
      </c>
      <c r="BE19" s="331">
        <v>0</v>
      </c>
      <c r="BF19" s="331">
        <v>53.75</v>
      </c>
      <c r="BG19" s="331">
        <v>115.625</v>
      </c>
      <c r="BH19" s="331">
        <v>169.5</v>
      </c>
      <c r="BI19" s="333">
        <v>2557.5</v>
      </c>
      <c r="BJ19" s="334">
        <v>759</v>
      </c>
      <c r="BK19" s="334">
        <v>269</v>
      </c>
      <c r="BL19" s="334">
        <v>1123.75</v>
      </c>
      <c r="BM19" s="334">
        <v>260.375</v>
      </c>
      <c r="BN19" s="334">
        <v>12.625</v>
      </c>
      <c r="BO19" s="334">
        <v>7.625</v>
      </c>
      <c r="BP19" s="334">
        <v>125.125</v>
      </c>
      <c r="BQ19" s="335">
        <v>1164.375</v>
      </c>
      <c r="BR19" s="335">
        <v>49</v>
      </c>
      <c r="BS19" s="335">
        <v>163.25</v>
      </c>
      <c r="BT19" s="335">
        <v>0</v>
      </c>
      <c r="BU19" s="335">
        <v>0</v>
      </c>
      <c r="BV19" s="335">
        <v>952.125</v>
      </c>
      <c r="BW19" s="336">
        <v>58.875</v>
      </c>
      <c r="BX19" s="336">
        <v>176.75</v>
      </c>
      <c r="BY19" s="336">
        <v>0</v>
      </c>
      <c r="BZ19" s="336">
        <v>277.125</v>
      </c>
      <c r="CA19" s="336">
        <v>0</v>
      </c>
      <c r="CB19" s="336">
        <v>350.75</v>
      </c>
      <c r="CC19" s="337">
        <v>176.875</v>
      </c>
      <c r="CD19" s="338">
        <v>92463.553803294897</v>
      </c>
    </row>
    <row r="20" spans="1:82" x14ac:dyDescent="0.25">
      <c r="A20" s="179" t="s">
        <v>388</v>
      </c>
      <c r="B20" s="179" t="s">
        <v>389</v>
      </c>
      <c r="C20" s="179" t="s">
        <v>387</v>
      </c>
      <c r="D20" s="179" t="s">
        <v>124</v>
      </c>
      <c r="E20" s="331">
        <v>15186.218978569999</v>
      </c>
      <c r="F20" s="332">
        <v>14949.2229155779</v>
      </c>
      <c r="G20" s="332">
        <v>84.875</v>
      </c>
      <c r="H20" s="332">
        <v>152.12106299212599</v>
      </c>
      <c r="I20" s="332">
        <v>902</v>
      </c>
      <c r="J20" s="332">
        <v>751.25</v>
      </c>
      <c r="K20" s="332">
        <v>881.375</v>
      </c>
      <c r="L20" s="332">
        <v>2296.2135947576498</v>
      </c>
      <c r="M20" s="332">
        <v>4359.1498425065802</v>
      </c>
      <c r="N20" s="332">
        <v>3281.6107932176001</v>
      </c>
      <c r="O20" s="332">
        <v>2714.6197480881701</v>
      </c>
      <c r="P20" s="331">
        <v>1501.375</v>
      </c>
      <c r="Q20" s="332">
        <v>58.5</v>
      </c>
      <c r="R20" s="332">
        <v>133.125</v>
      </c>
      <c r="S20" s="331">
        <v>503.5</v>
      </c>
      <c r="T20" s="331">
        <v>677.75</v>
      </c>
      <c r="U20" s="331">
        <v>869.33935934575504</v>
      </c>
      <c r="V20" s="331">
        <v>2979.5</v>
      </c>
      <c r="W20" s="332">
        <v>346.875</v>
      </c>
      <c r="X20" s="332">
        <v>710.875</v>
      </c>
      <c r="Y20" s="332">
        <v>270</v>
      </c>
      <c r="Z20" s="332">
        <v>603.625</v>
      </c>
      <c r="AA20" s="332">
        <v>0</v>
      </c>
      <c r="AB20" s="332">
        <v>245.125</v>
      </c>
      <c r="AC20" s="332">
        <v>14.875</v>
      </c>
      <c r="AD20" s="332">
        <v>361.5</v>
      </c>
      <c r="AE20" s="332">
        <v>426.625</v>
      </c>
      <c r="AF20" s="331">
        <v>4856.2546192242298</v>
      </c>
      <c r="AG20" s="332">
        <v>1305.875</v>
      </c>
      <c r="AH20" s="332">
        <v>227.125</v>
      </c>
      <c r="AI20" s="332">
        <v>863.625</v>
      </c>
      <c r="AJ20" s="332">
        <v>359.25</v>
      </c>
      <c r="AK20" s="332">
        <v>67.75</v>
      </c>
      <c r="AL20" s="332">
        <v>63</v>
      </c>
      <c r="AM20" s="332">
        <v>1969.6296192242301</v>
      </c>
      <c r="AN20" s="331">
        <v>298.75</v>
      </c>
      <c r="AO20" s="331">
        <v>455.375</v>
      </c>
      <c r="AP20" s="332">
        <v>276.25</v>
      </c>
      <c r="AQ20" s="332">
        <v>11.5</v>
      </c>
      <c r="AR20" s="332">
        <v>131.625</v>
      </c>
      <c r="AS20" s="332">
        <v>36</v>
      </c>
      <c r="AT20" s="331">
        <v>290.75</v>
      </c>
      <c r="AU20" s="331">
        <v>38.25</v>
      </c>
      <c r="AV20" s="331">
        <v>99.875</v>
      </c>
      <c r="AW20" s="332">
        <v>1</v>
      </c>
      <c r="AX20" s="332">
        <v>98.875</v>
      </c>
      <c r="AY20" s="331">
        <v>43.875</v>
      </c>
      <c r="AZ20" s="331">
        <v>333.25</v>
      </c>
      <c r="BA20" s="331">
        <v>43.25</v>
      </c>
      <c r="BB20" s="331">
        <v>0</v>
      </c>
      <c r="BC20" s="331">
        <v>0.125</v>
      </c>
      <c r="BD20" s="331">
        <v>1323.625</v>
      </c>
      <c r="BE20" s="331">
        <v>19</v>
      </c>
      <c r="BF20" s="331">
        <v>97</v>
      </c>
      <c r="BG20" s="331">
        <v>441.875</v>
      </c>
      <c r="BH20" s="331">
        <v>313.5</v>
      </c>
      <c r="BI20" s="333">
        <v>4949.625</v>
      </c>
      <c r="BJ20" s="334">
        <v>631.875</v>
      </c>
      <c r="BK20" s="334">
        <v>303.875</v>
      </c>
      <c r="BL20" s="334">
        <v>2150.125</v>
      </c>
      <c r="BM20" s="334">
        <v>1422.375</v>
      </c>
      <c r="BN20" s="334">
        <v>38.125</v>
      </c>
      <c r="BO20" s="334">
        <v>37.75</v>
      </c>
      <c r="BP20" s="334">
        <v>365.5</v>
      </c>
      <c r="BQ20" s="335">
        <v>1009</v>
      </c>
      <c r="BR20" s="335">
        <v>320</v>
      </c>
      <c r="BS20" s="335">
        <v>279.5</v>
      </c>
      <c r="BT20" s="335">
        <v>0</v>
      </c>
      <c r="BU20" s="335">
        <v>2.5</v>
      </c>
      <c r="BV20" s="335">
        <v>407</v>
      </c>
      <c r="BW20" s="336">
        <v>0</v>
      </c>
      <c r="BX20" s="336">
        <v>0</v>
      </c>
      <c r="BY20" s="336">
        <v>0</v>
      </c>
      <c r="BZ20" s="336">
        <v>0</v>
      </c>
      <c r="CA20" s="336">
        <v>0</v>
      </c>
      <c r="CB20" s="336">
        <v>148.25</v>
      </c>
      <c r="CC20" s="337">
        <v>386.76875686605001</v>
      </c>
      <c r="CD20" s="338">
        <v>149698.38416010101</v>
      </c>
    </row>
    <row r="21" spans="1:82" x14ac:dyDescent="0.25">
      <c r="A21" s="179" t="s">
        <v>390</v>
      </c>
      <c r="B21" s="179" t="s">
        <v>391</v>
      </c>
      <c r="C21" s="179" t="s">
        <v>392</v>
      </c>
      <c r="D21" s="179" t="s">
        <v>118</v>
      </c>
      <c r="E21" s="331">
        <v>7577.29109364955</v>
      </c>
      <c r="F21" s="332">
        <v>7175.4113766684204</v>
      </c>
      <c r="G21" s="332">
        <v>21.875</v>
      </c>
      <c r="H21" s="332">
        <v>380.00471698113211</v>
      </c>
      <c r="I21" s="332">
        <v>365.25</v>
      </c>
      <c r="J21" s="332">
        <v>387.25</v>
      </c>
      <c r="K21" s="332">
        <v>500.875</v>
      </c>
      <c r="L21" s="332">
        <v>1027.7150000000001</v>
      </c>
      <c r="M21" s="332">
        <v>2111.6910088354798</v>
      </c>
      <c r="N21" s="332">
        <v>1345.05313117168</v>
      </c>
      <c r="O21" s="332">
        <v>1839.4569536423801</v>
      </c>
      <c r="P21" s="331">
        <v>555.75</v>
      </c>
      <c r="Q21" s="332">
        <v>2.75</v>
      </c>
      <c r="R21" s="332">
        <v>45.25</v>
      </c>
      <c r="S21" s="331">
        <v>236.75</v>
      </c>
      <c r="T21" s="331">
        <v>199.125</v>
      </c>
      <c r="U21" s="331">
        <v>849.37113684175893</v>
      </c>
      <c r="V21" s="331">
        <v>1175.75</v>
      </c>
      <c r="W21" s="332">
        <v>239.5</v>
      </c>
      <c r="X21" s="332">
        <v>232.625</v>
      </c>
      <c r="Y21" s="332">
        <v>178.125</v>
      </c>
      <c r="Z21" s="332">
        <v>180.75</v>
      </c>
      <c r="AA21" s="332">
        <v>0</v>
      </c>
      <c r="AB21" s="332">
        <v>148.875</v>
      </c>
      <c r="AC21" s="332">
        <v>37.125</v>
      </c>
      <c r="AD21" s="332">
        <v>19.625</v>
      </c>
      <c r="AE21" s="332">
        <v>139.125</v>
      </c>
      <c r="AF21" s="331">
        <v>3117.2949568077902</v>
      </c>
      <c r="AG21" s="332">
        <v>813.125</v>
      </c>
      <c r="AH21" s="332">
        <v>196</v>
      </c>
      <c r="AI21" s="332">
        <v>777.125</v>
      </c>
      <c r="AJ21" s="332">
        <v>117.5</v>
      </c>
      <c r="AK21" s="332">
        <v>161.5</v>
      </c>
      <c r="AL21" s="332">
        <v>19.375</v>
      </c>
      <c r="AM21" s="332">
        <v>1032.66995680779</v>
      </c>
      <c r="AN21" s="331">
        <v>9.375</v>
      </c>
      <c r="AO21" s="331">
        <v>90.125</v>
      </c>
      <c r="AP21" s="332">
        <v>39.875</v>
      </c>
      <c r="AQ21" s="332">
        <v>2</v>
      </c>
      <c r="AR21" s="332">
        <v>38.375</v>
      </c>
      <c r="AS21" s="332">
        <v>9.875</v>
      </c>
      <c r="AT21" s="331">
        <v>60.125</v>
      </c>
      <c r="AU21" s="331">
        <v>81</v>
      </c>
      <c r="AV21" s="331">
        <v>11.75</v>
      </c>
      <c r="AW21" s="332">
        <v>0.5</v>
      </c>
      <c r="AX21" s="332">
        <v>11.25</v>
      </c>
      <c r="AY21" s="331">
        <v>18</v>
      </c>
      <c r="AZ21" s="331">
        <v>19.375</v>
      </c>
      <c r="BA21" s="331">
        <v>47.125</v>
      </c>
      <c r="BB21" s="331">
        <v>0</v>
      </c>
      <c r="BC21" s="331">
        <v>0</v>
      </c>
      <c r="BD21" s="331">
        <v>460.5</v>
      </c>
      <c r="BE21" s="331">
        <v>6.25</v>
      </c>
      <c r="BF21" s="331">
        <v>37.375</v>
      </c>
      <c r="BG21" s="331">
        <v>348.625</v>
      </c>
      <c r="BH21" s="331">
        <v>253.625</v>
      </c>
      <c r="BI21" s="333">
        <v>1418.875</v>
      </c>
      <c r="BJ21" s="334">
        <v>396.375</v>
      </c>
      <c r="BK21" s="334">
        <v>16</v>
      </c>
      <c r="BL21" s="334">
        <v>840.75</v>
      </c>
      <c r="BM21" s="334">
        <v>112.75</v>
      </c>
      <c r="BN21" s="334">
        <v>3</v>
      </c>
      <c r="BO21" s="334">
        <v>0</v>
      </c>
      <c r="BP21" s="334">
        <v>50</v>
      </c>
      <c r="BQ21" s="335">
        <v>602.125</v>
      </c>
      <c r="BR21" s="335">
        <v>42.375</v>
      </c>
      <c r="BS21" s="335">
        <v>108.875</v>
      </c>
      <c r="BT21" s="335">
        <v>93.75</v>
      </c>
      <c r="BU21" s="335">
        <v>0</v>
      </c>
      <c r="BV21" s="335">
        <v>357.125</v>
      </c>
      <c r="BW21" s="336">
        <v>0</v>
      </c>
      <c r="BX21" s="336">
        <v>0</v>
      </c>
      <c r="BY21" s="336">
        <v>0</v>
      </c>
      <c r="BZ21" s="336">
        <v>91.375</v>
      </c>
      <c r="CA21" s="336">
        <v>0</v>
      </c>
      <c r="CB21" s="336">
        <v>206.75</v>
      </c>
      <c r="CC21" s="337">
        <v>191.625</v>
      </c>
      <c r="CD21" s="338">
        <v>70951.48738706109</v>
      </c>
    </row>
    <row r="22" spans="1:82" x14ac:dyDescent="0.25">
      <c r="A22" s="179" t="s">
        <v>393</v>
      </c>
      <c r="B22" s="179" t="s">
        <v>394</v>
      </c>
      <c r="C22" s="179" t="s">
        <v>395</v>
      </c>
      <c r="D22" s="179" t="s">
        <v>124</v>
      </c>
      <c r="E22" s="331">
        <v>6440.9543650793603</v>
      </c>
      <c r="F22" s="332">
        <v>6424.9543650793703</v>
      </c>
      <c r="G22" s="332">
        <v>16</v>
      </c>
      <c r="H22" s="332">
        <v>0</v>
      </c>
      <c r="I22" s="332">
        <v>395.25</v>
      </c>
      <c r="J22" s="332">
        <v>389.5</v>
      </c>
      <c r="K22" s="332">
        <v>475.5</v>
      </c>
      <c r="L22" s="332">
        <v>840</v>
      </c>
      <c r="M22" s="332">
        <v>1406.625</v>
      </c>
      <c r="N22" s="332">
        <v>1585.3293650793701</v>
      </c>
      <c r="O22" s="332">
        <v>1348.75</v>
      </c>
      <c r="P22" s="331">
        <v>607.25</v>
      </c>
      <c r="Q22" s="332">
        <v>5.25</v>
      </c>
      <c r="R22" s="332">
        <v>37.125</v>
      </c>
      <c r="S22" s="331">
        <v>709.625</v>
      </c>
      <c r="T22" s="331">
        <v>339.625</v>
      </c>
      <c r="U22" s="331">
        <v>102.75</v>
      </c>
      <c r="V22" s="331">
        <v>1397.125</v>
      </c>
      <c r="W22" s="332">
        <v>380.625</v>
      </c>
      <c r="X22" s="332">
        <v>266.625</v>
      </c>
      <c r="Y22" s="332">
        <v>62.25</v>
      </c>
      <c r="Z22" s="332">
        <v>263.25</v>
      </c>
      <c r="AA22" s="332">
        <v>0</v>
      </c>
      <c r="AB22" s="332">
        <v>64.375</v>
      </c>
      <c r="AC22" s="332">
        <v>92.75</v>
      </c>
      <c r="AD22" s="332">
        <v>221.125</v>
      </c>
      <c r="AE22" s="332">
        <v>46.125</v>
      </c>
      <c r="AF22" s="331">
        <v>1991.3293650793701</v>
      </c>
      <c r="AG22" s="332">
        <v>629.375</v>
      </c>
      <c r="AH22" s="332">
        <v>124</v>
      </c>
      <c r="AI22" s="332">
        <v>680.25</v>
      </c>
      <c r="AJ22" s="332">
        <v>53</v>
      </c>
      <c r="AK22" s="332">
        <v>22.5</v>
      </c>
      <c r="AL22" s="332">
        <v>98.125</v>
      </c>
      <c r="AM22" s="332">
        <v>384.079365079365</v>
      </c>
      <c r="AN22" s="331">
        <v>35</v>
      </c>
      <c r="AO22" s="331">
        <v>124.5</v>
      </c>
      <c r="AP22" s="332">
        <v>82.625</v>
      </c>
      <c r="AQ22" s="332">
        <v>2.125</v>
      </c>
      <c r="AR22" s="332">
        <v>20.625</v>
      </c>
      <c r="AS22" s="332">
        <v>19.125</v>
      </c>
      <c r="AT22" s="331">
        <v>88.125</v>
      </c>
      <c r="AU22" s="331">
        <v>5.625</v>
      </c>
      <c r="AV22" s="331">
        <v>53.625</v>
      </c>
      <c r="AW22" s="332">
        <v>34.375</v>
      </c>
      <c r="AX22" s="332">
        <v>19.25</v>
      </c>
      <c r="AY22" s="331">
        <v>14.5</v>
      </c>
      <c r="AZ22" s="331">
        <v>33.375</v>
      </c>
      <c r="BA22" s="331">
        <v>27</v>
      </c>
      <c r="BB22" s="331">
        <v>1</v>
      </c>
      <c r="BC22" s="331">
        <v>1</v>
      </c>
      <c r="BD22" s="331">
        <v>283.25</v>
      </c>
      <c r="BE22" s="331">
        <v>0</v>
      </c>
      <c r="BF22" s="331">
        <v>37</v>
      </c>
      <c r="BG22" s="331">
        <v>440.75</v>
      </c>
      <c r="BH22" s="331">
        <v>148.5</v>
      </c>
      <c r="BI22" s="333">
        <v>1480.625</v>
      </c>
      <c r="BJ22" s="334">
        <v>694.375</v>
      </c>
      <c r="BK22" s="334">
        <v>43.75</v>
      </c>
      <c r="BL22" s="334">
        <v>618.875</v>
      </c>
      <c r="BM22" s="334">
        <v>55.75</v>
      </c>
      <c r="BN22" s="334">
        <v>25.375</v>
      </c>
      <c r="BO22" s="334">
        <v>0</v>
      </c>
      <c r="BP22" s="334">
        <v>42.5</v>
      </c>
      <c r="BQ22" s="335">
        <v>391.875</v>
      </c>
      <c r="BR22" s="335">
        <v>33.375</v>
      </c>
      <c r="BS22" s="335">
        <v>177</v>
      </c>
      <c r="BT22" s="335">
        <v>111.75</v>
      </c>
      <c r="BU22" s="335">
        <v>0</v>
      </c>
      <c r="BV22" s="335">
        <v>69.75</v>
      </c>
      <c r="BW22" s="336">
        <v>0</v>
      </c>
      <c r="BX22" s="336">
        <v>0</v>
      </c>
      <c r="BY22" s="336">
        <v>0</v>
      </c>
      <c r="BZ22" s="336">
        <v>0</v>
      </c>
      <c r="CA22" s="336">
        <v>0</v>
      </c>
      <c r="CB22" s="336">
        <v>69.75</v>
      </c>
      <c r="CC22" s="337">
        <v>881.99596774193503</v>
      </c>
      <c r="CD22" s="338">
        <v>59363.6191914827</v>
      </c>
    </row>
    <row r="23" spans="1:82" x14ac:dyDescent="0.25">
      <c r="A23" s="179" t="s">
        <v>396</v>
      </c>
      <c r="B23" s="179" t="s">
        <v>119</v>
      </c>
      <c r="C23" s="179" t="s">
        <v>119</v>
      </c>
      <c r="D23" s="179" t="s">
        <v>119</v>
      </c>
      <c r="E23" s="331">
        <v>6989.2996089779799</v>
      </c>
      <c r="F23" s="332">
        <v>6939.5496089779799</v>
      </c>
      <c r="G23" s="332">
        <v>49.75</v>
      </c>
      <c r="H23" s="332">
        <v>0</v>
      </c>
      <c r="I23" s="332">
        <v>485.75</v>
      </c>
      <c r="J23" s="332">
        <v>429.75</v>
      </c>
      <c r="K23" s="332">
        <v>624.875</v>
      </c>
      <c r="L23" s="332">
        <v>1356.5271739130401</v>
      </c>
      <c r="M23" s="332">
        <v>2287.6474350649301</v>
      </c>
      <c r="N23" s="332">
        <v>1277.625</v>
      </c>
      <c r="O23" s="332">
        <v>527.125</v>
      </c>
      <c r="P23" s="331">
        <v>323.25</v>
      </c>
      <c r="Q23" s="332">
        <v>20.125</v>
      </c>
      <c r="R23" s="332">
        <v>26.375</v>
      </c>
      <c r="S23" s="331">
        <v>201.25</v>
      </c>
      <c r="T23" s="331">
        <v>387.5</v>
      </c>
      <c r="U23" s="331">
        <v>73.25</v>
      </c>
      <c r="V23" s="331">
        <v>1139.5</v>
      </c>
      <c r="W23" s="332">
        <v>287.25</v>
      </c>
      <c r="X23" s="332">
        <v>249.875</v>
      </c>
      <c r="Y23" s="332">
        <v>220.5</v>
      </c>
      <c r="Z23" s="332">
        <v>68.5</v>
      </c>
      <c r="AA23" s="332">
        <v>0</v>
      </c>
      <c r="AB23" s="332">
        <v>78.25</v>
      </c>
      <c r="AC23" s="332">
        <v>12.25</v>
      </c>
      <c r="AD23" s="332">
        <v>53.75</v>
      </c>
      <c r="AE23" s="332">
        <v>169.125</v>
      </c>
      <c r="AF23" s="331">
        <v>3216.0496089779799</v>
      </c>
      <c r="AG23" s="332">
        <v>2043.625</v>
      </c>
      <c r="AH23" s="332">
        <v>190.75</v>
      </c>
      <c r="AI23" s="332">
        <v>253.375</v>
      </c>
      <c r="AJ23" s="332">
        <v>147.625</v>
      </c>
      <c r="AK23" s="332">
        <v>196.625</v>
      </c>
      <c r="AL23" s="332">
        <v>0.125</v>
      </c>
      <c r="AM23" s="332">
        <v>383.92460897797901</v>
      </c>
      <c r="AN23" s="331">
        <v>86.25</v>
      </c>
      <c r="AO23" s="331">
        <v>102</v>
      </c>
      <c r="AP23" s="332">
        <v>68.25</v>
      </c>
      <c r="AQ23" s="332">
        <v>0.25</v>
      </c>
      <c r="AR23" s="332">
        <v>18.75</v>
      </c>
      <c r="AS23" s="332">
        <v>14.75</v>
      </c>
      <c r="AT23" s="331">
        <v>51.25</v>
      </c>
      <c r="AU23" s="331">
        <v>16.75</v>
      </c>
      <c r="AV23" s="331">
        <v>13.125</v>
      </c>
      <c r="AW23" s="332">
        <v>0</v>
      </c>
      <c r="AX23" s="332">
        <v>13.125</v>
      </c>
      <c r="AY23" s="331">
        <v>43.75</v>
      </c>
      <c r="AZ23" s="331">
        <v>142.875</v>
      </c>
      <c r="BA23" s="331">
        <v>12.375</v>
      </c>
      <c r="BB23" s="331">
        <v>0</v>
      </c>
      <c r="BC23" s="331">
        <v>0</v>
      </c>
      <c r="BD23" s="331">
        <v>920.25</v>
      </c>
      <c r="BE23" s="331">
        <v>16.5</v>
      </c>
      <c r="BF23" s="331">
        <v>25.5</v>
      </c>
      <c r="BG23" s="331">
        <v>180.375</v>
      </c>
      <c r="BH23" s="331">
        <v>37.5</v>
      </c>
      <c r="BI23" s="333">
        <v>1108.875</v>
      </c>
      <c r="BJ23" s="334">
        <v>265.5</v>
      </c>
      <c r="BK23" s="334">
        <v>132.625</v>
      </c>
      <c r="BL23" s="334">
        <v>658.375</v>
      </c>
      <c r="BM23" s="334">
        <v>0</v>
      </c>
      <c r="BN23" s="334">
        <v>0</v>
      </c>
      <c r="BO23" s="334">
        <v>0</v>
      </c>
      <c r="BP23" s="334">
        <v>52.375</v>
      </c>
      <c r="BQ23" s="335">
        <v>686</v>
      </c>
      <c r="BR23" s="335">
        <v>59.5</v>
      </c>
      <c r="BS23" s="335">
        <v>135.625</v>
      </c>
      <c r="BT23" s="335">
        <v>19.5</v>
      </c>
      <c r="BU23" s="335">
        <v>0</v>
      </c>
      <c r="BV23" s="335">
        <v>471.375</v>
      </c>
      <c r="BW23" s="336">
        <v>15.375</v>
      </c>
      <c r="BX23" s="336">
        <v>0</v>
      </c>
      <c r="BY23" s="336">
        <v>0</v>
      </c>
      <c r="BZ23" s="336">
        <v>103.375</v>
      </c>
      <c r="CA23" s="336">
        <v>0</v>
      </c>
      <c r="CB23" s="336">
        <v>140.625</v>
      </c>
      <c r="CC23" s="337">
        <v>1</v>
      </c>
      <c r="CD23" s="338">
        <v>86782.330389738097</v>
      </c>
    </row>
    <row r="24" spans="1:82" x14ac:dyDescent="0.25">
      <c r="A24" s="179" t="s">
        <v>397</v>
      </c>
      <c r="B24" s="179" t="s">
        <v>398</v>
      </c>
      <c r="C24" s="179" t="s">
        <v>399</v>
      </c>
      <c r="D24" s="179" t="s">
        <v>116</v>
      </c>
      <c r="E24" s="331">
        <v>13951.3437239261</v>
      </c>
      <c r="F24" s="332">
        <v>13731.206711914099</v>
      </c>
      <c r="G24" s="332">
        <v>6.875</v>
      </c>
      <c r="H24" s="332">
        <v>213.26201201201201</v>
      </c>
      <c r="I24" s="332">
        <v>748.875</v>
      </c>
      <c r="J24" s="332">
        <v>841.375</v>
      </c>
      <c r="K24" s="332">
        <v>878.875</v>
      </c>
      <c r="L24" s="332">
        <v>2141.30459266035</v>
      </c>
      <c r="M24" s="332">
        <v>2952.60721897235</v>
      </c>
      <c r="N24" s="332">
        <v>3379.5569122934298</v>
      </c>
      <c r="O24" s="332">
        <v>3008.75</v>
      </c>
      <c r="P24" s="331">
        <v>1769.875</v>
      </c>
      <c r="Q24" s="332">
        <v>6.75</v>
      </c>
      <c r="R24" s="332">
        <v>122.625</v>
      </c>
      <c r="S24" s="331">
        <v>1381.125</v>
      </c>
      <c r="T24" s="331">
        <v>607.25</v>
      </c>
      <c r="U24" s="331">
        <v>544.65361793084594</v>
      </c>
      <c r="V24" s="331">
        <v>2908.125</v>
      </c>
      <c r="W24" s="332">
        <v>524.25</v>
      </c>
      <c r="X24" s="332">
        <v>369.625</v>
      </c>
      <c r="Y24" s="332">
        <v>249</v>
      </c>
      <c r="Z24" s="332">
        <v>598</v>
      </c>
      <c r="AA24" s="332">
        <v>52.875</v>
      </c>
      <c r="AB24" s="332">
        <v>166.375</v>
      </c>
      <c r="AC24" s="332">
        <v>0</v>
      </c>
      <c r="AD24" s="332">
        <v>515.75</v>
      </c>
      <c r="AE24" s="332">
        <v>432.25</v>
      </c>
      <c r="AF24" s="331">
        <v>3662.0651059952902</v>
      </c>
      <c r="AG24" s="332">
        <v>966.01013513513499</v>
      </c>
      <c r="AH24" s="332">
        <v>102.125</v>
      </c>
      <c r="AI24" s="332">
        <v>919.25</v>
      </c>
      <c r="AJ24" s="332">
        <v>294</v>
      </c>
      <c r="AK24" s="332">
        <v>326.75</v>
      </c>
      <c r="AL24" s="332">
        <v>21.125</v>
      </c>
      <c r="AM24" s="332">
        <v>1032.80497086015</v>
      </c>
      <c r="AN24" s="331">
        <v>76.75</v>
      </c>
      <c r="AO24" s="331">
        <v>352</v>
      </c>
      <c r="AP24" s="332">
        <v>226</v>
      </c>
      <c r="AQ24" s="332">
        <v>3.25</v>
      </c>
      <c r="AR24" s="332">
        <v>103.25</v>
      </c>
      <c r="AS24" s="332">
        <v>19.5</v>
      </c>
      <c r="AT24" s="331">
        <v>352.125</v>
      </c>
      <c r="AU24" s="331">
        <v>20.5</v>
      </c>
      <c r="AV24" s="331">
        <v>83.125</v>
      </c>
      <c r="AW24" s="332">
        <v>10.5</v>
      </c>
      <c r="AX24" s="332">
        <v>72.625</v>
      </c>
      <c r="AY24" s="331">
        <v>40.25</v>
      </c>
      <c r="AZ24" s="331">
        <v>73.25</v>
      </c>
      <c r="BA24" s="331">
        <v>52.125</v>
      </c>
      <c r="BB24" s="331">
        <v>2</v>
      </c>
      <c r="BC24" s="331">
        <v>1</v>
      </c>
      <c r="BD24" s="331">
        <v>1315</v>
      </c>
      <c r="BE24" s="331">
        <v>47.5</v>
      </c>
      <c r="BF24" s="331">
        <v>55.375</v>
      </c>
      <c r="BG24" s="331">
        <v>483.5</v>
      </c>
      <c r="BH24" s="331">
        <v>123.75</v>
      </c>
      <c r="BI24" s="333">
        <v>3712.375</v>
      </c>
      <c r="BJ24" s="334">
        <v>585.75</v>
      </c>
      <c r="BK24" s="334">
        <v>173.375</v>
      </c>
      <c r="BL24" s="334">
        <v>2632.375</v>
      </c>
      <c r="BM24" s="334">
        <v>0</v>
      </c>
      <c r="BN24" s="334">
        <v>18.75</v>
      </c>
      <c r="BO24" s="334">
        <v>27.375</v>
      </c>
      <c r="BP24" s="334">
        <v>274.75</v>
      </c>
      <c r="BQ24" s="335">
        <v>3932.8689024390201</v>
      </c>
      <c r="BR24" s="335">
        <v>155.25</v>
      </c>
      <c r="BS24" s="335">
        <v>160</v>
      </c>
      <c r="BT24" s="335">
        <v>440.5</v>
      </c>
      <c r="BU24" s="335">
        <v>0.75</v>
      </c>
      <c r="BV24" s="335">
        <v>3176.3689024390201</v>
      </c>
      <c r="BW24" s="336">
        <v>0</v>
      </c>
      <c r="BX24" s="336">
        <v>690.875</v>
      </c>
      <c r="BY24" s="336">
        <v>528.25</v>
      </c>
      <c r="BZ24" s="336">
        <v>552.875</v>
      </c>
      <c r="CA24" s="336">
        <v>179.5</v>
      </c>
      <c r="CB24" s="336">
        <v>303.5</v>
      </c>
      <c r="CC24" s="337">
        <v>308.5</v>
      </c>
      <c r="CD24" s="338">
        <v>163438.14144358001</v>
      </c>
    </row>
    <row r="25" spans="1:82" x14ac:dyDescent="0.25">
      <c r="A25" s="179" t="s">
        <v>400</v>
      </c>
      <c r="B25" s="179" t="s">
        <v>401</v>
      </c>
      <c r="C25" s="179" t="s">
        <v>117</v>
      </c>
      <c r="D25" s="179" t="s">
        <v>117</v>
      </c>
      <c r="E25" s="331">
        <v>17249.5901174213</v>
      </c>
      <c r="F25" s="332">
        <v>16981.9082992394</v>
      </c>
      <c r="G25" s="332">
        <v>0</v>
      </c>
      <c r="H25" s="332">
        <v>267.68181818181802</v>
      </c>
      <c r="I25" s="332">
        <v>1008.5</v>
      </c>
      <c r="J25" s="332">
        <v>1051.25</v>
      </c>
      <c r="K25" s="332">
        <v>1036.625</v>
      </c>
      <c r="L25" s="332">
        <v>1683.59051724138</v>
      </c>
      <c r="M25" s="332">
        <v>3712.8465881192001</v>
      </c>
      <c r="N25" s="332">
        <v>3719.7780120606799</v>
      </c>
      <c r="O25" s="332">
        <v>5037</v>
      </c>
      <c r="P25" s="331">
        <v>2395.625</v>
      </c>
      <c r="Q25" s="332">
        <v>22</v>
      </c>
      <c r="R25" s="332">
        <v>141.375</v>
      </c>
      <c r="S25" s="331">
        <v>2108.875</v>
      </c>
      <c r="T25" s="331">
        <v>760.875</v>
      </c>
      <c r="U25" s="331">
        <v>764.79647983595396</v>
      </c>
      <c r="V25" s="331">
        <v>3007.5</v>
      </c>
      <c r="W25" s="332">
        <v>678.5</v>
      </c>
      <c r="X25" s="332">
        <v>447.125</v>
      </c>
      <c r="Y25" s="332">
        <v>572.125</v>
      </c>
      <c r="Z25" s="332">
        <v>528</v>
      </c>
      <c r="AA25" s="332">
        <v>0</v>
      </c>
      <c r="AB25" s="332">
        <v>253</v>
      </c>
      <c r="AC25" s="332">
        <v>94.75</v>
      </c>
      <c r="AD25" s="332">
        <v>205.625</v>
      </c>
      <c r="AE25" s="332">
        <v>228.375</v>
      </c>
      <c r="AF25" s="331">
        <v>4105.9186375853096</v>
      </c>
      <c r="AG25" s="332">
        <v>1484</v>
      </c>
      <c r="AH25" s="332">
        <v>164.625</v>
      </c>
      <c r="AI25" s="332">
        <v>1474.875</v>
      </c>
      <c r="AJ25" s="332">
        <v>27.25</v>
      </c>
      <c r="AK25" s="332">
        <v>55.75</v>
      </c>
      <c r="AL25" s="332">
        <v>4.625</v>
      </c>
      <c r="AM25" s="332">
        <v>894.79363758530599</v>
      </c>
      <c r="AN25" s="331">
        <v>84.375</v>
      </c>
      <c r="AO25" s="331">
        <v>348.5</v>
      </c>
      <c r="AP25" s="332">
        <v>163.75</v>
      </c>
      <c r="AQ25" s="332">
        <v>19.875</v>
      </c>
      <c r="AR25" s="332">
        <v>137.375</v>
      </c>
      <c r="AS25" s="332">
        <v>27.5</v>
      </c>
      <c r="AT25" s="331">
        <v>282.5</v>
      </c>
      <c r="AU25" s="331">
        <v>3</v>
      </c>
      <c r="AV25" s="331">
        <v>54</v>
      </c>
      <c r="AW25" s="332">
        <v>0</v>
      </c>
      <c r="AX25" s="332">
        <v>54</v>
      </c>
      <c r="AY25" s="331">
        <v>117.625</v>
      </c>
      <c r="AZ25" s="331">
        <v>404.625</v>
      </c>
      <c r="BA25" s="331">
        <v>127.625</v>
      </c>
      <c r="BB25" s="331">
        <v>1</v>
      </c>
      <c r="BC25" s="331">
        <v>2</v>
      </c>
      <c r="BD25" s="331">
        <v>1259</v>
      </c>
      <c r="BE25" s="331">
        <v>4.75</v>
      </c>
      <c r="BF25" s="331">
        <v>27.5</v>
      </c>
      <c r="BG25" s="331">
        <v>558.625</v>
      </c>
      <c r="BH25" s="331">
        <v>830.875</v>
      </c>
      <c r="BI25" s="333">
        <v>7556.5</v>
      </c>
      <c r="BJ25" s="334">
        <v>4196</v>
      </c>
      <c r="BK25" s="334">
        <v>373.5</v>
      </c>
      <c r="BL25" s="334">
        <v>2205.375</v>
      </c>
      <c r="BM25" s="334">
        <v>71</v>
      </c>
      <c r="BN25" s="334">
        <v>70.5</v>
      </c>
      <c r="BO25" s="334">
        <v>0</v>
      </c>
      <c r="BP25" s="334">
        <v>640.125</v>
      </c>
      <c r="BQ25" s="335">
        <v>1537.375</v>
      </c>
      <c r="BR25" s="335">
        <v>110</v>
      </c>
      <c r="BS25" s="335">
        <v>318.875</v>
      </c>
      <c r="BT25" s="335">
        <v>350.375</v>
      </c>
      <c r="BU25" s="335">
        <v>0</v>
      </c>
      <c r="BV25" s="335">
        <v>758.125</v>
      </c>
      <c r="BW25" s="336">
        <v>112.875</v>
      </c>
      <c r="BX25" s="336">
        <v>0</v>
      </c>
      <c r="BY25" s="336">
        <v>0</v>
      </c>
      <c r="BZ25" s="336">
        <v>280.25</v>
      </c>
      <c r="CA25" s="336">
        <v>0</v>
      </c>
      <c r="CB25" s="336">
        <v>268.375</v>
      </c>
      <c r="CC25" s="337">
        <v>980.25</v>
      </c>
      <c r="CD25" s="338">
        <v>145433.05387771898</v>
      </c>
    </row>
    <row r="26" spans="1:82" x14ac:dyDescent="0.25">
      <c r="A26" s="179" t="s">
        <v>402</v>
      </c>
      <c r="B26" s="179" t="s">
        <v>403</v>
      </c>
      <c r="C26" s="179" t="s">
        <v>395</v>
      </c>
      <c r="D26" s="179" t="s">
        <v>124</v>
      </c>
      <c r="E26" s="331">
        <v>3401.9862539185001</v>
      </c>
      <c r="F26" s="332">
        <v>3315.7362539185001</v>
      </c>
      <c r="G26" s="332">
        <v>86.25</v>
      </c>
      <c r="H26" s="332">
        <v>0</v>
      </c>
      <c r="I26" s="332">
        <v>210.25</v>
      </c>
      <c r="J26" s="332">
        <v>209.375</v>
      </c>
      <c r="K26" s="332">
        <v>263.25</v>
      </c>
      <c r="L26" s="332">
        <v>473.5</v>
      </c>
      <c r="M26" s="332">
        <v>859.23625391849498</v>
      </c>
      <c r="N26" s="332">
        <v>963.125</v>
      </c>
      <c r="O26" s="332">
        <v>423.25</v>
      </c>
      <c r="P26" s="331">
        <v>62.25</v>
      </c>
      <c r="Q26" s="332">
        <v>1</v>
      </c>
      <c r="R26" s="332">
        <v>17.25</v>
      </c>
      <c r="S26" s="331">
        <v>115.875</v>
      </c>
      <c r="T26" s="331">
        <v>63.625</v>
      </c>
      <c r="U26" s="331">
        <v>69.8953448275862</v>
      </c>
      <c r="V26" s="331">
        <v>883.125</v>
      </c>
      <c r="W26" s="332">
        <v>67.375</v>
      </c>
      <c r="X26" s="332">
        <v>312.625</v>
      </c>
      <c r="Y26" s="332">
        <v>232</v>
      </c>
      <c r="Z26" s="332">
        <v>225.5</v>
      </c>
      <c r="AA26" s="332">
        <v>0</v>
      </c>
      <c r="AB26" s="332">
        <v>0</v>
      </c>
      <c r="AC26" s="332">
        <v>0</v>
      </c>
      <c r="AD26" s="332">
        <v>5.375</v>
      </c>
      <c r="AE26" s="332">
        <v>40.25</v>
      </c>
      <c r="AF26" s="331">
        <v>1473.3409090909099</v>
      </c>
      <c r="AG26" s="332">
        <v>807.5</v>
      </c>
      <c r="AH26" s="332">
        <v>15.375</v>
      </c>
      <c r="AI26" s="332">
        <v>303.625</v>
      </c>
      <c r="AJ26" s="332">
        <v>32.75</v>
      </c>
      <c r="AK26" s="332">
        <v>94</v>
      </c>
      <c r="AL26" s="332">
        <v>48.125</v>
      </c>
      <c r="AM26" s="332">
        <v>171.96590909090901</v>
      </c>
      <c r="AN26" s="331">
        <v>21.5</v>
      </c>
      <c r="AO26" s="331">
        <v>96.75</v>
      </c>
      <c r="AP26" s="332">
        <v>33.625</v>
      </c>
      <c r="AQ26" s="332">
        <v>0</v>
      </c>
      <c r="AR26" s="332">
        <v>37.625</v>
      </c>
      <c r="AS26" s="332">
        <v>25.5</v>
      </c>
      <c r="AT26" s="331">
        <v>71.25</v>
      </c>
      <c r="AU26" s="331">
        <v>0</v>
      </c>
      <c r="AV26" s="331">
        <v>17.75</v>
      </c>
      <c r="AW26" s="332">
        <v>1.75</v>
      </c>
      <c r="AX26" s="332">
        <v>16</v>
      </c>
      <c r="AY26" s="331">
        <v>1.375</v>
      </c>
      <c r="AZ26" s="331">
        <v>5.75</v>
      </c>
      <c r="BA26" s="331">
        <v>0</v>
      </c>
      <c r="BB26" s="331">
        <v>0.75</v>
      </c>
      <c r="BC26" s="331">
        <v>2</v>
      </c>
      <c r="BD26" s="331">
        <v>221</v>
      </c>
      <c r="BE26" s="331">
        <v>0</v>
      </c>
      <c r="BF26" s="331">
        <v>61.75</v>
      </c>
      <c r="BG26" s="331">
        <v>140.375</v>
      </c>
      <c r="BH26" s="331">
        <v>93.625</v>
      </c>
      <c r="BI26" s="333">
        <v>535.625</v>
      </c>
      <c r="BJ26" s="334">
        <v>155.75</v>
      </c>
      <c r="BK26" s="334">
        <v>40.25</v>
      </c>
      <c r="BL26" s="334">
        <v>300.125</v>
      </c>
      <c r="BM26" s="334">
        <v>0</v>
      </c>
      <c r="BN26" s="334">
        <v>0</v>
      </c>
      <c r="BO26" s="334">
        <v>0</v>
      </c>
      <c r="BP26" s="334">
        <v>39.5</v>
      </c>
      <c r="BQ26" s="335">
        <v>555.25</v>
      </c>
      <c r="BR26" s="335">
        <v>10.375</v>
      </c>
      <c r="BS26" s="335">
        <v>80.5</v>
      </c>
      <c r="BT26" s="335">
        <v>85.125</v>
      </c>
      <c r="BU26" s="335">
        <v>0</v>
      </c>
      <c r="BV26" s="335">
        <v>379.25</v>
      </c>
      <c r="BW26" s="336">
        <v>341.375</v>
      </c>
      <c r="BX26" s="336">
        <v>0</v>
      </c>
      <c r="BY26" s="336">
        <v>0</v>
      </c>
      <c r="BZ26" s="336">
        <v>0</v>
      </c>
      <c r="CA26" s="336">
        <v>0</v>
      </c>
      <c r="CB26" s="336">
        <v>37.875</v>
      </c>
      <c r="CC26" s="337">
        <v>448.75</v>
      </c>
      <c r="CD26" s="338">
        <v>20883.806392252402</v>
      </c>
    </row>
    <row r="27" spans="1:82" x14ac:dyDescent="0.25">
      <c r="A27" s="179" t="s">
        <v>153</v>
      </c>
      <c r="B27" s="179" t="s">
        <v>404</v>
      </c>
      <c r="C27" s="179" t="s">
        <v>405</v>
      </c>
      <c r="D27" s="179" t="s">
        <v>124</v>
      </c>
      <c r="E27" s="331">
        <v>8722.9432318994404</v>
      </c>
      <c r="F27" s="332">
        <v>8641.6937279311896</v>
      </c>
      <c r="G27" s="332">
        <v>10.8298611111111</v>
      </c>
      <c r="H27" s="332">
        <v>70.419642857142904</v>
      </c>
      <c r="I27" s="332">
        <v>564.5</v>
      </c>
      <c r="J27" s="332">
        <v>523.68181818181802</v>
      </c>
      <c r="K27" s="332">
        <v>478.07986111111097</v>
      </c>
      <c r="L27" s="332">
        <v>1276.85625</v>
      </c>
      <c r="M27" s="332">
        <v>2092.5788089309199</v>
      </c>
      <c r="N27" s="332">
        <v>2110.9791480654799</v>
      </c>
      <c r="O27" s="332">
        <v>1676.2673456101199</v>
      </c>
      <c r="P27" s="331">
        <v>814.125</v>
      </c>
      <c r="Q27" s="332">
        <v>28.375</v>
      </c>
      <c r="R27" s="332">
        <v>41.5</v>
      </c>
      <c r="S27" s="331">
        <v>186.625</v>
      </c>
      <c r="T27" s="331">
        <v>301.5</v>
      </c>
      <c r="U27" s="331">
        <v>532.96547619047601</v>
      </c>
      <c r="V27" s="331">
        <v>2165.375</v>
      </c>
      <c r="W27" s="332">
        <v>435.125</v>
      </c>
      <c r="X27" s="332">
        <v>214.5</v>
      </c>
      <c r="Y27" s="332">
        <v>255.125</v>
      </c>
      <c r="Z27" s="332">
        <v>382.125</v>
      </c>
      <c r="AA27" s="332">
        <v>0</v>
      </c>
      <c r="AB27" s="332">
        <v>49.625</v>
      </c>
      <c r="AC27" s="332">
        <v>81.375</v>
      </c>
      <c r="AD27" s="332">
        <v>584.5</v>
      </c>
      <c r="AE27" s="332">
        <v>163</v>
      </c>
      <c r="AF27" s="331">
        <v>3282.7277557089701</v>
      </c>
      <c r="AG27" s="332">
        <v>805.875</v>
      </c>
      <c r="AH27" s="332">
        <v>38.5</v>
      </c>
      <c r="AI27" s="332">
        <v>923.375</v>
      </c>
      <c r="AJ27" s="332">
        <v>96.625</v>
      </c>
      <c r="AK27" s="332">
        <v>162.125</v>
      </c>
      <c r="AL27" s="332">
        <v>19.125</v>
      </c>
      <c r="AM27" s="332">
        <v>1237.1027557089701</v>
      </c>
      <c r="AN27" s="331">
        <v>211.875</v>
      </c>
      <c r="AO27" s="331">
        <v>200.125</v>
      </c>
      <c r="AP27" s="332">
        <v>120.5</v>
      </c>
      <c r="AQ27" s="332">
        <v>3.5</v>
      </c>
      <c r="AR27" s="332">
        <v>48</v>
      </c>
      <c r="AS27" s="332">
        <v>28.125</v>
      </c>
      <c r="AT27" s="331">
        <v>50.5</v>
      </c>
      <c r="AU27" s="331">
        <v>16.625</v>
      </c>
      <c r="AV27" s="331">
        <v>31</v>
      </c>
      <c r="AW27" s="332">
        <v>1</v>
      </c>
      <c r="AX27" s="332">
        <v>30</v>
      </c>
      <c r="AY27" s="331">
        <v>51.25</v>
      </c>
      <c r="AZ27" s="331">
        <v>46.875</v>
      </c>
      <c r="BA27" s="331">
        <v>35.125</v>
      </c>
      <c r="BB27" s="331">
        <v>2</v>
      </c>
      <c r="BC27" s="331">
        <v>4.125</v>
      </c>
      <c r="BD27" s="331">
        <v>376.75</v>
      </c>
      <c r="BE27" s="331">
        <v>18.75</v>
      </c>
      <c r="BF27" s="331">
        <v>86.75</v>
      </c>
      <c r="BG27" s="331">
        <v>217.375</v>
      </c>
      <c r="BH27" s="331">
        <v>90.5</v>
      </c>
      <c r="BI27" s="333">
        <v>2475.625</v>
      </c>
      <c r="BJ27" s="334">
        <v>827.875</v>
      </c>
      <c r="BK27" s="334">
        <v>78.25</v>
      </c>
      <c r="BL27" s="334">
        <v>1263.625</v>
      </c>
      <c r="BM27" s="334">
        <v>162.375</v>
      </c>
      <c r="BN27" s="334">
        <v>60.375</v>
      </c>
      <c r="BO27" s="334">
        <v>0</v>
      </c>
      <c r="BP27" s="334">
        <v>83.125</v>
      </c>
      <c r="BQ27" s="335">
        <v>429.125</v>
      </c>
      <c r="BR27" s="335">
        <v>38.75</v>
      </c>
      <c r="BS27" s="335">
        <v>236.125</v>
      </c>
      <c r="BT27" s="335">
        <v>0</v>
      </c>
      <c r="BU27" s="335">
        <v>0</v>
      </c>
      <c r="BV27" s="335">
        <v>154.25</v>
      </c>
      <c r="BW27" s="336">
        <v>0</v>
      </c>
      <c r="BX27" s="336">
        <v>0</v>
      </c>
      <c r="BY27" s="336">
        <v>0</v>
      </c>
      <c r="BZ27" s="336">
        <v>0</v>
      </c>
      <c r="CA27" s="336">
        <v>0</v>
      </c>
      <c r="CB27" s="336">
        <v>133.375</v>
      </c>
      <c r="CC27" s="337">
        <v>1501</v>
      </c>
      <c r="CD27" s="338">
        <v>89541.199654415293</v>
      </c>
    </row>
    <row r="28" spans="1:82" x14ac:dyDescent="0.25">
      <c r="A28" s="179" t="s">
        <v>406</v>
      </c>
      <c r="B28" s="179" t="s">
        <v>407</v>
      </c>
      <c r="C28" s="179" t="s">
        <v>408</v>
      </c>
      <c r="D28" s="179" t="s">
        <v>116</v>
      </c>
      <c r="E28" s="331">
        <v>16582.5127403611</v>
      </c>
      <c r="F28" s="332">
        <v>16223.5127403611</v>
      </c>
      <c r="G28" s="332">
        <v>194.125</v>
      </c>
      <c r="H28" s="332">
        <v>164.875</v>
      </c>
      <c r="I28" s="332">
        <v>776.5</v>
      </c>
      <c r="J28" s="332">
        <v>865.25</v>
      </c>
      <c r="K28" s="332">
        <v>1354.25</v>
      </c>
      <c r="L28" s="332">
        <v>3391.1517857142899</v>
      </c>
      <c r="M28" s="332">
        <v>4245.1589811991898</v>
      </c>
      <c r="N28" s="332">
        <v>2632.7570586622801</v>
      </c>
      <c r="O28" s="332">
        <v>3317.4449147853002</v>
      </c>
      <c r="P28" s="331">
        <v>1699.75</v>
      </c>
      <c r="Q28" s="332">
        <v>26.125</v>
      </c>
      <c r="R28" s="332">
        <v>162.625</v>
      </c>
      <c r="S28" s="331">
        <v>710</v>
      </c>
      <c r="T28" s="331">
        <v>554.125</v>
      </c>
      <c r="U28" s="331">
        <v>436.82248263888903</v>
      </c>
      <c r="V28" s="331">
        <v>2793.25</v>
      </c>
      <c r="W28" s="332">
        <v>274.625</v>
      </c>
      <c r="X28" s="332">
        <v>712.5</v>
      </c>
      <c r="Y28" s="332">
        <v>399.625</v>
      </c>
      <c r="Z28" s="332">
        <v>562.25</v>
      </c>
      <c r="AA28" s="332">
        <v>45.125</v>
      </c>
      <c r="AB28" s="332">
        <v>132.625</v>
      </c>
      <c r="AC28" s="332">
        <v>80.625</v>
      </c>
      <c r="AD28" s="332">
        <v>324.375</v>
      </c>
      <c r="AE28" s="332">
        <v>261.5</v>
      </c>
      <c r="AF28" s="331">
        <v>5651.8152577221699</v>
      </c>
      <c r="AG28" s="332">
        <v>1970.5</v>
      </c>
      <c r="AH28" s="332">
        <v>286</v>
      </c>
      <c r="AI28" s="332">
        <v>1352.25</v>
      </c>
      <c r="AJ28" s="332">
        <v>204.125</v>
      </c>
      <c r="AK28" s="332">
        <v>447</v>
      </c>
      <c r="AL28" s="332">
        <v>169.75</v>
      </c>
      <c r="AM28" s="332">
        <v>1222.1902577221699</v>
      </c>
      <c r="AN28" s="331">
        <v>163.875</v>
      </c>
      <c r="AO28" s="331">
        <v>829.875</v>
      </c>
      <c r="AP28" s="332">
        <v>207.375</v>
      </c>
      <c r="AQ28" s="332">
        <v>5.5</v>
      </c>
      <c r="AR28" s="332">
        <v>591.25</v>
      </c>
      <c r="AS28" s="332">
        <v>25.75</v>
      </c>
      <c r="AT28" s="331">
        <v>259</v>
      </c>
      <c r="AU28" s="331">
        <v>33.125</v>
      </c>
      <c r="AV28" s="331">
        <v>95.125</v>
      </c>
      <c r="AW28" s="332">
        <v>14.25</v>
      </c>
      <c r="AX28" s="332">
        <v>80.875</v>
      </c>
      <c r="AY28" s="331">
        <v>90.625</v>
      </c>
      <c r="AZ28" s="331">
        <v>170.875</v>
      </c>
      <c r="BA28" s="331">
        <v>91.375</v>
      </c>
      <c r="BB28" s="331">
        <v>3.125</v>
      </c>
      <c r="BC28" s="331">
        <v>0</v>
      </c>
      <c r="BD28" s="331">
        <v>1704.875</v>
      </c>
      <c r="BE28" s="331">
        <v>42.125</v>
      </c>
      <c r="BF28" s="331">
        <v>62.375</v>
      </c>
      <c r="BG28" s="331">
        <v>1088.25</v>
      </c>
      <c r="BH28" s="331">
        <v>102.125</v>
      </c>
      <c r="BI28" s="333">
        <v>4015.5</v>
      </c>
      <c r="BJ28" s="334">
        <v>979</v>
      </c>
      <c r="BK28" s="334">
        <v>97.875</v>
      </c>
      <c r="BL28" s="334">
        <v>2814.875</v>
      </c>
      <c r="BM28" s="334">
        <v>5.625</v>
      </c>
      <c r="BN28" s="334">
        <v>12.625</v>
      </c>
      <c r="BO28" s="334">
        <v>0</v>
      </c>
      <c r="BP28" s="334">
        <v>105.5</v>
      </c>
      <c r="BQ28" s="335">
        <v>1699.75</v>
      </c>
      <c r="BR28" s="335">
        <v>68.625</v>
      </c>
      <c r="BS28" s="335">
        <v>269.25</v>
      </c>
      <c r="BT28" s="335">
        <v>74.625</v>
      </c>
      <c r="BU28" s="335">
        <v>0</v>
      </c>
      <c r="BV28" s="335">
        <v>1287.25</v>
      </c>
      <c r="BW28" s="336">
        <v>385.875</v>
      </c>
      <c r="BX28" s="336">
        <v>0</v>
      </c>
      <c r="BY28" s="336">
        <v>0</v>
      </c>
      <c r="BZ28" s="336">
        <v>540.875</v>
      </c>
      <c r="CA28" s="336">
        <v>0</v>
      </c>
      <c r="CB28" s="336">
        <v>217.25</v>
      </c>
      <c r="CC28" s="337">
        <v>243.125</v>
      </c>
      <c r="CD28" s="338">
        <v>145191.97708669299</v>
      </c>
    </row>
    <row r="29" spans="1:82" x14ac:dyDescent="0.25">
      <c r="A29" s="179" t="s">
        <v>409</v>
      </c>
      <c r="B29" s="179" t="s">
        <v>410</v>
      </c>
      <c r="C29" s="179" t="s">
        <v>355</v>
      </c>
      <c r="D29" s="179" t="s">
        <v>55</v>
      </c>
      <c r="E29" s="331">
        <v>15036.1508185277</v>
      </c>
      <c r="F29" s="332">
        <v>14913.9008185277</v>
      </c>
      <c r="G29" s="332">
        <v>23.25</v>
      </c>
      <c r="H29" s="332">
        <v>99</v>
      </c>
      <c r="I29" s="332">
        <v>998.375</v>
      </c>
      <c r="J29" s="332">
        <v>960</v>
      </c>
      <c r="K29" s="332">
        <v>972.75</v>
      </c>
      <c r="L29" s="332">
        <v>1983.5</v>
      </c>
      <c r="M29" s="332">
        <v>4396.2734771964497</v>
      </c>
      <c r="N29" s="332">
        <v>3257.7082236842102</v>
      </c>
      <c r="O29" s="332">
        <v>2467.5441176470599</v>
      </c>
      <c r="P29" s="331">
        <v>1585.875</v>
      </c>
      <c r="Q29" s="332">
        <v>9.25</v>
      </c>
      <c r="R29" s="332">
        <v>158.125</v>
      </c>
      <c r="S29" s="331">
        <v>1623</v>
      </c>
      <c r="T29" s="331">
        <v>590.125</v>
      </c>
      <c r="U29" s="331">
        <v>488.50594442597702</v>
      </c>
      <c r="V29" s="331">
        <v>3116.5</v>
      </c>
      <c r="W29" s="332">
        <v>517.375</v>
      </c>
      <c r="X29" s="332">
        <v>404.25</v>
      </c>
      <c r="Y29" s="332">
        <v>197.75</v>
      </c>
      <c r="Z29" s="332">
        <v>849.375</v>
      </c>
      <c r="AA29" s="332">
        <v>47.125</v>
      </c>
      <c r="AB29" s="332">
        <v>331.375</v>
      </c>
      <c r="AC29" s="332">
        <v>270.625</v>
      </c>
      <c r="AD29" s="332">
        <v>340.125</v>
      </c>
      <c r="AE29" s="332">
        <v>158.5</v>
      </c>
      <c r="AF29" s="331">
        <v>4268.0198741017502</v>
      </c>
      <c r="AG29" s="332">
        <v>1434.625</v>
      </c>
      <c r="AH29" s="332">
        <v>52.5</v>
      </c>
      <c r="AI29" s="332">
        <v>1039.375</v>
      </c>
      <c r="AJ29" s="332">
        <v>240.75</v>
      </c>
      <c r="AK29" s="332">
        <v>232.875</v>
      </c>
      <c r="AL29" s="332">
        <v>202.625</v>
      </c>
      <c r="AM29" s="332">
        <v>1065.26987410175</v>
      </c>
      <c r="AN29" s="331">
        <v>60.125</v>
      </c>
      <c r="AO29" s="331">
        <v>351.5</v>
      </c>
      <c r="AP29" s="332">
        <v>247.75</v>
      </c>
      <c r="AQ29" s="332">
        <v>6.375</v>
      </c>
      <c r="AR29" s="332">
        <v>61</v>
      </c>
      <c r="AS29" s="332">
        <v>36.375</v>
      </c>
      <c r="AT29" s="331">
        <v>185.5</v>
      </c>
      <c r="AU29" s="331">
        <v>100.875</v>
      </c>
      <c r="AV29" s="331">
        <v>53.625</v>
      </c>
      <c r="AW29" s="332">
        <v>8.75</v>
      </c>
      <c r="AX29" s="332">
        <v>44.875</v>
      </c>
      <c r="AY29" s="331">
        <v>32.5</v>
      </c>
      <c r="AZ29" s="331">
        <v>50.375</v>
      </c>
      <c r="BA29" s="331">
        <v>100.75</v>
      </c>
      <c r="BB29" s="331">
        <v>4</v>
      </c>
      <c r="BC29" s="331">
        <v>1.5</v>
      </c>
      <c r="BD29" s="331">
        <v>1642.5</v>
      </c>
      <c r="BE29" s="331">
        <v>49.25</v>
      </c>
      <c r="BF29" s="331">
        <v>132.375</v>
      </c>
      <c r="BG29" s="331">
        <v>460</v>
      </c>
      <c r="BH29" s="331">
        <v>139.25</v>
      </c>
      <c r="BI29" s="333">
        <v>2490.125</v>
      </c>
      <c r="BJ29" s="334">
        <v>1053.875</v>
      </c>
      <c r="BK29" s="334">
        <v>386.75</v>
      </c>
      <c r="BL29" s="334">
        <v>544.125</v>
      </c>
      <c r="BM29" s="334">
        <v>5.625</v>
      </c>
      <c r="BN29" s="334">
        <v>5</v>
      </c>
      <c r="BO29" s="334">
        <v>0</v>
      </c>
      <c r="BP29" s="334">
        <v>494.75</v>
      </c>
      <c r="BQ29" s="335">
        <v>2925</v>
      </c>
      <c r="BR29" s="335">
        <v>233.625</v>
      </c>
      <c r="BS29" s="335">
        <v>208.125</v>
      </c>
      <c r="BT29" s="335">
        <v>222.875</v>
      </c>
      <c r="BU29" s="335">
        <v>0</v>
      </c>
      <c r="BV29" s="335">
        <v>2260.375</v>
      </c>
      <c r="BW29" s="336">
        <v>0</v>
      </c>
      <c r="BX29" s="336">
        <v>620.375</v>
      </c>
      <c r="BY29" s="336">
        <v>273.875</v>
      </c>
      <c r="BZ29" s="336">
        <v>392.375</v>
      </c>
      <c r="CA29" s="336">
        <v>0</v>
      </c>
      <c r="CB29" s="336">
        <v>411.625</v>
      </c>
      <c r="CC29" s="337">
        <v>436.263513513514</v>
      </c>
      <c r="CD29" s="338">
        <v>162216.878298372</v>
      </c>
    </row>
    <row r="30" spans="1:82" x14ac:dyDescent="0.25">
      <c r="A30" s="179" t="s">
        <v>151</v>
      </c>
      <c r="B30" s="179" t="s">
        <v>411</v>
      </c>
      <c r="C30" s="179" t="s">
        <v>412</v>
      </c>
      <c r="D30" s="179" t="s">
        <v>123</v>
      </c>
      <c r="E30" s="331">
        <v>10769.685709945201</v>
      </c>
      <c r="F30" s="332">
        <v>10529.93570994521</v>
      </c>
      <c r="G30" s="332">
        <v>16.75</v>
      </c>
      <c r="H30" s="332">
        <v>223</v>
      </c>
      <c r="I30" s="332">
        <v>603.125</v>
      </c>
      <c r="J30" s="332">
        <v>577.25</v>
      </c>
      <c r="K30" s="332">
        <v>637.875</v>
      </c>
      <c r="L30" s="332">
        <v>1571.9870689655199</v>
      </c>
      <c r="M30" s="332">
        <v>2718.4516203703702</v>
      </c>
      <c r="N30" s="332">
        <v>2445.32605286738</v>
      </c>
      <c r="O30" s="332">
        <v>2215.6709677419399</v>
      </c>
      <c r="P30" s="331">
        <v>907</v>
      </c>
      <c r="Q30" s="332">
        <v>12.75</v>
      </c>
      <c r="R30" s="332">
        <v>91.875</v>
      </c>
      <c r="S30" s="331">
        <v>308.25</v>
      </c>
      <c r="T30" s="331">
        <v>526.125</v>
      </c>
      <c r="U30" s="331">
        <v>743.23693996415795</v>
      </c>
      <c r="V30" s="331">
        <v>2807.75</v>
      </c>
      <c r="W30" s="332">
        <v>49.5</v>
      </c>
      <c r="X30" s="332">
        <v>648.375</v>
      </c>
      <c r="Y30" s="332">
        <v>505</v>
      </c>
      <c r="Z30" s="332">
        <v>963.875</v>
      </c>
      <c r="AA30" s="332">
        <v>36.5</v>
      </c>
      <c r="AB30" s="332">
        <v>7.625</v>
      </c>
      <c r="AC30" s="332">
        <v>26.75</v>
      </c>
      <c r="AD30" s="332">
        <v>324.625</v>
      </c>
      <c r="AE30" s="332">
        <v>245.5</v>
      </c>
      <c r="AF30" s="331">
        <v>3336.9487699810502</v>
      </c>
      <c r="AG30" s="332">
        <v>806.625</v>
      </c>
      <c r="AH30" s="332">
        <v>30.125</v>
      </c>
      <c r="AI30" s="332">
        <v>1699.5</v>
      </c>
      <c r="AJ30" s="332">
        <v>91.375</v>
      </c>
      <c r="AK30" s="332">
        <v>297</v>
      </c>
      <c r="AL30" s="332">
        <v>33.25</v>
      </c>
      <c r="AM30" s="332">
        <v>379.073769981049</v>
      </c>
      <c r="AN30" s="331">
        <v>122.375</v>
      </c>
      <c r="AO30" s="331">
        <v>161.875</v>
      </c>
      <c r="AP30" s="332">
        <v>108.25</v>
      </c>
      <c r="AQ30" s="332">
        <v>1</v>
      </c>
      <c r="AR30" s="332">
        <v>35.5</v>
      </c>
      <c r="AS30" s="332">
        <v>17.125</v>
      </c>
      <c r="AT30" s="331">
        <v>30.125</v>
      </c>
      <c r="AU30" s="331">
        <v>8.375</v>
      </c>
      <c r="AV30" s="331">
        <v>13.75</v>
      </c>
      <c r="AW30" s="332">
        <v>0</v>
      </c>
      <c r="AX30" s="332">
        <v>13.75</v>
      </c>
      <c r="AY30" s="331">
        <v>26.375</v>
      </c>
      <c r="AZ30" s="331">
        <v>71.875</v>
      </c>
      <c r="BA30" s="331">
        <v>46.625</v>
      </c>
      <c r="BB30" s="331">
        <v>0.375</v>
      </c>
      <c r="BC30" s="331">
        <v>0</v>
      </c>
      <c r="BD30" s="331">
        <v>994.5</v>
      </c>
      <c r="BE30" s="331">
        <v>0</v>
      </c>
      <c r="BF30" s="331">
        <v>72.5</v>
      </c>
      <c r="BG30" s="331">
        <v>321.5</v>
      </c>
      <c r="BH30" s="331">
        <v>270.125</v>
      </c>
      <c r="BI30" s="333">
        <v>1683.125</v>
      </c>
      <c r="BJ30" s="334">
        <v>406.75</v>
      </c>
      <c r="BK30" s="334">
        <v>13.125</v>
      </c>
      <c r="BL30" s="334">
        <v>1145.375</v>
      </c>
      <c r="BM30" s="334">
        <v>35.125</v>
      </c>
      <c r="BN30" s="334">
        <v>13.375</v>
      </c>
      <c r="BO30" s="334">
        <v>0</v>
      </c>
      <c r="BP30" s="334">
        <v>69.375</v>
      </c>
      <c r="BQ30" s="335">
        <v>361.75</v>
      </c>
      <c r="BR30" s="335">
        <v>80.25</v>
      </c>
      <c r="BS30" s="335">
        <v>107.25</v>
      </c>
      <c r="BT30" s="335">
        <v>0</v>
      </c>
      <c r="BU30" s="335">
        <v>1</v>
      </c>
      <c r="BV30" s="335">
        <v>173.25</v>
      </c>
      <c r="BW30" s="336">
        <v>0</v>
      </c>
      <c r="BX30" s="336">
        <v>0</v>
      </c>
      <c r="BY30" s="336">
        <v>0</v>
      </c>
      <c r="BZ30" s="336">
        <v>0</v>
      </c>
      <c r="CA30" s="336">
        <v>0</v>
      </c>
      <c r="CB30" s="336">
        <v>93.75</v>
      </c>
      <c r="CC30" s="337">
        <v>919.375</v>
      </c>
      <c r="CD30" s="338">
        <v>129295.25626817301</v>
      </c>
    </row>
    <row r="31" spans="1:82" x14ac:dyDescent="0.25">
      <c r="A31" s="179" t="s">
        <v>158</v>
      </c>
      <c r="B31" s="179" t="s">
        <v>413</v>
      </c>
      <c r="C31" s="179" t="s">
        <v>392</v>
      </c>
      <c r="D31" s="179" t="s">
        <v>118</v>
      </c>
      <c r="E31" s="331">
        <v>7670.4699192268799</v>
      </c>
      <c r="F31" s="332">
        <v>7464.5949192268799</v>
      </c>
      <c r="G31" s="332">
        <v>59.625</v>
      </c>
      <c r="H31" s="332">
        <v>146.25</v>
      </c>
      <c r="I31" s="332">
        <v>505.625</v>
      </c>
      <c r="J31" s="332">
        <v>429.5</v>
      </c>
      <c r="K31" s="332">
        <v>454.5</v>
      </c>
      <c r="L31" s="332">
        <v>1072.5</v>
      </c>
      <c r="M31" s="332">
        <v>2277.6600466200498</v>
      </c>
      <c r="N31" s="332">
        <v>1421.36964285714</v>
      </c>
      <c r="O31" s="332">
        <v>1509.3152297496899</v>
      </c>
      <c r="P31" s="331">
        <v>764.5</v>
      </c>
      <c r="Q31" s="332">
        <v>4.25</v>
      </c>
      <c r="R31" s="332">
        <v>11.375</v>
      </c>
      <c r="S31" s="331">
        <v>249.875</v>
      </c>
      <c r="T31" s="331">
        <v>537.375</v>
      </c>
      <c r="U31" s="331">
        <v>400</v>
      </c>
      <c r="V31" s="331">
        <v>1325.125</v>
      </c>
      <c r="W31" s="332">
        <v>218.625</v>
      </c>
      <c r="X31" s="332">
        <v>254.25</v>
      </c>
      <c r="Y31" s="332">
        <v>232.75</v>
      </c>
      <c r="Z31" s="332">
        <v>368.125</v>
      </c>
      <c r="AA31" s="332">
        <v>0</v>
      </c>
      <c r="AB31" s="332">
        <v>0</v>
      </c>
      <c r="AC31" s="332">
        <v>0</v>
      </c>
      <c r="AD31" s="332">
        <v>117.375</v>
      </c>
      <c r="AE31" s="332">
        <v>134</v>
      </c>
      <c r="AF31" s="331">
        <v>3149.2199192268799</v>
      </c>
      <c r="AG31" s="332">
        <v>983.625</v>
      </c>
      <c r="AH31" s="332">
        <v>3.75</v>
      </c>
      <c r="AI31" s="332">
        <v>622.5</v>
      </c>
      <c r="AJ31" s="332">
        <v>5</v>
      </c>
      <c r="AK31" s="332">
        <v>139.25</v>
      </c>
      <c r="AL31" s="332">
        <v>136.375</v>
      </c>
      <c r="AM31" s="332">
        <v>1258.7199192268799</v>
      </c>
      <c r="AN31" s="331">
        <v>37.625</v>
      </c>
      <c r="AO31" s="331">
        <v>163.125</v>
      </c>
      <c r="AP31" s="332">
        <v>91.125</v>
      </c>
      <c r="AQ31" s="332">
        <v>5.75</v>
      </c>
      <c r="AR31" s="332">
        <v>50.25</v>
      </c>
      <c r="AS31" s="332">
        <v>16</v>
      </c>
      <c r="AT31" s="331">
        <v>34.625</v>
      </c>
      <c r="AU31" s="331">
        <v>8.375</v>
      </c>
      <c r="AV31" s="331">
        <v>10.375</v>
      </c>
      <c r="AW31" s="332">
        <v>4</v>
      </c>
      <c r="AX31" s="332">
        <v>6.375</v>
      </c>
      <c r="AY31" s="331">
        <v>1</v>
      </c>
      <c r="AZ31" s="331">
        <v>13.5</v>
      </c>
      <c r="BA31" s="331">
        <v>58</v>
      </c>
      <c r="BB31" s="331">
        <v>0.375</v>
      </c>
      <c r="BC31" s="331">
        <v>0</v>
      </c>
      <c r="BD31" s="331">
        <v>496.375</v>
      </c>
      <c r="BE31" s="331">
        <v>0</v>
      </c>
      <c r="BF31" s="331">
        <v>42.125</v>
      </c>
      <c r="BG31" s="331">
        <v>152.625</v>
      </c>
      <c r="BH31" s="331">
        <v>226.25</v>
      </c>
      <c r="BI31" s="333">
        <v>2495.291666666667</v>
      </c>
      <c r="BJ31" s="334">
        <v>996.25</v>
      </c>
      <c r="BK31" s="334">
        <v>167.541666666667</v>
      </c>
      <c r="BL31" s="334">
        <v>1270.375</v>
      </c>
      <c r="BM31" s="334">
        <v>0</v>
      </c>
      <c r="BN31" s="334">
        <v>21.125</v>
      </c>
      <c r="BO31" s="334">
        <v>0</v>
      </c>
      <c r="BP31" s="334">
        <v>40</v>
      </c>
      <c r="BQ31" s="335">
        <v>1659</v>
      </c>
      <c r="BR31" s="335">
        <v>57.5</v>
      </c>
      <c r="BS31" s="335">
        <v>83.75</v>
      </c>
      <c r="BT31" s="335">
        <v>1395.5</v>
      </c>
      <c r="BU31" s="335">
        <v>0</v>
      </c>
      <c r="BV31" s="335">
        <v>122.25</v>
      </c>
      <c r="BW31" s="336">
        <v>0</v>
      </c>
      <c r="BX31" s="336">
        <v>0</v>
      </c>
      <c r="BY31" s="336">
        <v>0</v>
      </c>
      <c r="BZ31" s="336">
        <v>0</v>
      </c>
      <c r="CA31" s="336">
        <v>0</v>
      </c>
      <c r="CB31" s="336">
        <v>98</v>
      </c>
      <c r="CC31" s="337">
        <v>1538.25</v>
      </c>
      <c r="CD31" s="338">
        <v>100853.4811593294</v>
      </c>
    </row>
    <row r="32" spans="1:82" x14ac:dyDescent="0.25">
      <c r="A32" s="179" t="s">
        <v>414</v>
      </c>
      <c r="B32" s="179" t="s">
        <v>415</v>
      </c>
      <c r="C32" s="179" t="s">
        <v>117</v>
      </c>
      <c r="D32" s="179" t="s">
        <v>117</v>
      </c>
      <c r="E32" s="331">
        <v>25425.325209194601</v>
      </c>
      <c r="F32" s="332">
        <v>25385.825209194601</v>
      </c>
      <c r="G32" s="332">
        <v>0</v>
      </c>
      <c r="H32" s="332">
        <v>39.5</v>
      </c>
      <c r="I32" s="332">
        <v>1207</v>
      </c>
      <c r="J32" s="332">
        <v>1541.75</v>
      </c>
      <c r="K32" s="332">
        <v>1882.98</v>
      </c>
      <c r="L32" s="332">
        <v>3335.578125</v>
      </c>
      <c r="M32" s="332">
        <v>6939.7810938564598</v>
      </c>
      <c r="N32" s="332">
        <v>6116.4859903381603</v>
      </c>
      <c r="O32" s="332">
        <v>4401.75</v>
      </c>
      <c r="P32" s="331">
        <v>4078.625</v>
      </c>
      <c r="Q32" s="332">
        <v>46.5</v>
      </c>
      <c r="R32" s="332">
        <v>189.625</v>
      </c>
      <c r="S32" s="331">
        <v>713.25</v>
      </c>
      <c r="T32" s="331">
        <v>1043.75</v>
      </c>
      <c r="U32" s="331">
        <v>656.80303030303003</v>
      </c>
      <c r="V32" s="331">
        <v>4559.625</v>
      </c>
      <c r="W32" s="332">
        <v>1213</v>
      </c>
      <c r="X32" s="332">
        <v>727</v>
      </c>
      <c r="Y32" s="332">
        <v>634</v>
      </c>
      <c r="Z32" s="332">
        <v>1343.125</v>
      </c>
      <c r="AA32" s="332">
        <v>0</v>
      </c>
      <c r="AB32" s="332">
        <v>249.75</v>
      </c>
      <c r="AC32" s="332">
        <v>36.125</v>
      </c>
      <c r="AD32" s="332">
        <v>217.625</v>
      </c>
      <c r="AE32" s="332">
        <v>139</v>
      </c>
      <c r="AF32" s="331">
        <v>8145.8971788915997</v>
      </c>
      <c r="AG32" s="332">
        <v>3363</v>
      </c>
      <c r="AH32" s="332">
        <v>167.75</v>
      </c>
      <c r="AI32" s="332">
        <v>2405.5</v>
      </c>
      <c r="AJ32" s="332">
        <v>535</v>
      </c>
      <c r="AK32" s="332">
        <v>170.25</v>
      </c>
      <c r="AL32" s="332">
        <v>236.875</v>
      </c>
      <c r="AM32" s="332">
        <v>1267.5221788916001</v>
      </c>
      <c r="AN32" s="331">
        <v>552.25</v>
      </c>
      <c r="AO32" s="331">
        <v>631.375</v>
      </c>
      <c r="AP32" s="332">
        <v>315.375</v>
      </c>
      <c r="AQ32" s="332">
        <v>4.25</v>
      </c>
      <c r="AR32" s="332">
        <v>215.5</v>
      </c>
      <c r="AS32" s="332">
        <v>96.25</v>
      </c>
      <c r="AT32" s="331">
        <v>417.375</v>
      </c>
      <c r="AU32" s="331">
        <v>74</v>
      </c>
      <c r="AV32" s="331">
        <v>80.5</v>
      </c>
      <c r="AW32" s="332">
        <v>13.875</v>
      </c>
      <c r="AX32" s="332">
        <v>66.625</v>
      </c>
      <c r="AY32" s="331">
        <v>60</v>
      </c>
      <c r="AZ32" s="331">
        <v>118.875</v>
      </c>
      <c r="BA32" s="331">
        <v>125.5</v>
      </c>
      <c r="BB32" s="331">
        <v>2</v>
      </c>
      <c r="BC32" s="331">
        <v>3.125</v>
      </c>
      <c r="BD32" s="331">
        <v>1970.875</v>
      </c>
      <c r="BE32" s="331">
        <v>197.5</v>
      </c>
      <c r="BF32" s="331">
        <v>55.5</v>
      </c>
      <c r="BG32" s="331">
        <v>1178.875</v>
      </c>
      <c r="BH32" s="331">
        <v>759.625</v>
      </c>
      <c r="BI32" s="333">
        <v>8521.5343137254895</v>
      </c>
      <c r="BJ32" s="334">
        <v>1837.5</v>
      </c>
      <c r="BK32" s="334">
        <v>775.125</v>
      </c>
      <c r="BL32" s="334">
        <v>4828.75</v>
      </c>
      <c r="BM32" s="334">
        <v>135.625</v>
      </c>
      <c r="BN32" s="334">
        <v>120</v>
      </c>
      <c r="BO32" s="334">
        <v>0</v>
      </c>
      <c r="BP32" s="334">
        <v>824.53431372549005</v>
      </c>
      <c r="BQ32" s="335">
        <v>2638</v>
      </c>
      <c r="BR32" s="335">
        <v>188.875</v>
      </c>
      <c r="BS32" s="335">
        <v>351.75</v>
      </c>
      <c r="BT32" s="335">
        <v>592.375</v>
      </c>
      <c r="BU32" s="335">
        <v>0</v>
      </c>
      <c r="BV32" s="335">
        <v>1505</v>
      </c>
      <c r="BW32" s="336">
        <v>0</v>
      </c>
      <c r="BX32" s="336">
        <v>267.875</v>
      </c>
      <c r="BY32" s="336">
        <v>75.875</v>
      </c>
      <c r="BZ32" s="336">
        <v>80.875</v>
      </c>
      <c r="CA32" s="336">
        <v>64</v>
      </c>
      <c r="CB32" s="336">
        <v>432.625</v>
      </c>
      <c r="CC32" s="337">
        <v>2540.625</v>
      </c>
      <c r="CD32" s="338">
        <v>232847.016183019</v>
      </c>
    </row>
    <row r="33" spans="1:82" x14ac:dyDescent="0.25">
      <c r="A33" s="179" t="s">
        <v>416</v>
      </c>
      <c r="B33" s="179" t="s">
        <v>417</v>
      </c>
      <c r="C33" s="179" t="s">
        <v>375</v>
      </c>
      <c r="D33" s="179" t="s">
        <v>125</v>
      </c>
      <c r="E33" s="331">
        <v>17812.898417504402</v>
      </c>
      <c r="F33" s="332">
        <v>17767.523417504402</v>
      </c>
      <c r="G33" s="332">
        <v>33</v>
      </c>
      <c r="H33" s="332">
        <v>12.375</v>
      </c>
      <c r="I33" s="332">
        <v>1113.5</v>
      </c>
      <c r="J33" s="332">
        <v>871.25</v>
      </c>
      <c r="K33" s="332">
        <v>1067.625</v>
      </c>
      <c r="L33" s="332">
        <v>2488.6488095238101</v>
      </c>
      <c r="M33" s="332">
        <v>4069.9037262680099</v>
      </c>
      <c r="N33" s="332">
        <v>4507.7016509433997</v>
      </c>
      <c r="O33" s="332">
        <v>3694.26923076923</v>
      </c>
      <c r="P33" s="331">
        <v>1772.875</v>
      </c>
      <c r="Q33" s="332">
        <v>27.75</v>
      </c>
      <c r="R33" s="332">
        <v>118.375</v>
      </c>
      <c r="S33" s="331">
        <v>635.5</v>
      </c>
      <c r="T33" s="331">
        <v>671.125</v>
      </c>
      <c r="U33" s="331">
        <v>255.951650943396</v>
      </c>
      <c r="V33" s="331">
        <v>4091.125</v>
      </c>
      <c r="W33" s="332">
        <v>1066.75</v>
      </c>
      <c r="X33" s="332">
        <v>705.875</v>
      </c>
      <c r="Y33" s="332">
        <v>382.875</v>
      </c>
      <c r="Z33" s="332">
        <v>645</v>
      </c>
      <c r="AA33" s="332">
        <v>3.5</v>
      </c>
      <c r="AB33" s="332">
        <v>112.75</v>
      </c>
      <c r="AC33" s="332">
        <v>12.75</v>
      </c>
      <c r="AD33" s="332">
        <v>795</v>
      </c>
      <c r="AE33" s="332">
        <v>366.625</v>
      </c>
      <c r="AF33" s="331">
        <v>6683.82176656105</v>
      </c>
      <c r="AG33" s="332">
        <v>3237.75</v>
      </c>
      <c r="AH33" s="332">
        <v>523.25</v>
      </c>
      <c r="AI33" s="332">
        <v>1116.5</v>
      </c>
      <c r="AJ33" s="332">
        <v>541.75</v>
      </c>
      <c r="AK33" s="332">
        <v>229.375</v>
      </c>
      <c r="AL33" s="332">
        <v>33.75</v>
      </c>
      <c r="AM33" s="332">
        <v>1001.44676656105</v>
      </c>
      <c r="AN33" s="331">
        <v>212.375</v>
      </c>
      <c r="AO33" s="331">
        <v>540.375</v>
      </c>
      <c r="AP33" s="332">
        <v>395.75</v>
      </c>
      <c r="AQ33" s="332">
        <v>13.375</v>
      </c>
      <c r="AR33" s="332">
        <v>93.75</v>
      </c>
      <c r="AS33" s="332">
        <v>37.5</v>
      </c>
      <c r="AT33" s="331">
        <v>162.5</v>
      </c>
      <c r="AU33" s="331">
        <v>28.875</v>
      </c>
      <c r="AV33" s="331">
        <v>57.25</v>
      </c>
      <c r="AW33" s="332">
        <v>5.625</v>
      </c>
      <c r="AX33" s="332">
        <v>51.625</v>
      </c>
      <c r="AY33" s="331">
        <v>74</v>
      </c>
      <c r="AZ33" s="331">
        <v>79.875</v>
      </c>
      <c r="BA33" s="331">
        <v>90.25</v>
      </c>
      <c r="BB33" s="331">
        <v>2.25</v>
      </c>
      <c r="BC33" s="331">
        <v>1.125</v>
      </c>
      <c r="BD33" s="331">
        <v>1779</v>
      </c>
      <c r="BE33" s="331">
        <v>32.125</v>
      </c>
      <c r="BF33" s="331">
        <v>87</v>
      </c>
      <c r="BG33" s="331">
        <v>369.5</v>
      </c>
      <c r="BH33" s="331">
        <v>186</v>
      </c>
      <c r="BI33" s="333">
        <v>3069.25</v>
      </c>
      <c r="BJ33" s="334">
        <v>1096.5</v>
      </c>
      <c r="BK33" s="334">
        <v>144.625</v>
      </c>
      <c r="BL33" s="334">
        <v>1709.5</v>
      </c>
      <c r="BM33" s="334">
        <v>31.25</v>
      </c>
      <c r="BN33" s="334">
        <v>1</v>
      </c>
      <c r="BO33" s="334">
        <v>0</v>
      </c>
      <c r="BP33" s="334">
        <v>86.375</v>
      </c>
      <c r="BQ33" s="335">
        <v>1061.25</v>
      </c>
      <c r="BR33" s="335">
        <v>91.25</v>
      </c>
      <c r="BS33" s="335">
        <v>268.25</v>
      </c>
      <c r="BT33" s="335">
        <v>0</v>
      </c>
      <c r="BU33" s="335">
        <v>3.625</v>
      </c>
      <c r="BV33" s="335">
        <v>698.125</v>
      </c>
      <c r="BW33" s="336">
        <v>0</v>
      </c>
      <c r="BX33" s="336">
        <v>0</v>
      </c>
      <c r="BY33" s="336">
        <v>0</v>
      </c>
      <c r="BZ33" s="336">
        <v>121</v>
      </c>
      <c r="CA33" s="336">
        <v>0</v>
      </c>
      <c r="CB33" s="336">
        <v>294.125</v>
      </c>
      <c r="CC33" s="337">
        <v>648.5</v>
      </c>
      <c r="CD33" s="338">
        <v>157283.85840163301</v>
      </c>
    </row>
    <row r="34" spans="1:82" x14ac:dyDescent="0.25">
      <c r="A34" s="179" t="s">
        <v>418</v>
      </c>
      <c r="B34" s="179" t="s">
        <v>419</v>
      </c>
      <c r="C34" s="179" t="s">
        <v>371</v>
      </c>
      <c r="D34" s="179" t="s">
        <v>125</v>
      </c>
      <c r="E34" s="331">
        <v>36905.552412413002</v>
      </c>
      <c r="F34" s="332">
        <v>36461.525349843701</v>
      </c>
      <c r="G34" s="332">
        <v>0</v>
      </c>
      <c r="H34" s="332">
        <v>444.02706256921402</v>
      </c>
      <c r="I34" s="332">
        <v>2122.375</v>
      </c>
      <c r="J34" s="332">
        <v>2151.125</v>
      </c>
      <c r="K34" s="332">
        <v>2011.5</v>
      </c>
      <c r="L34" s="332">
        <v>4566.7202380952403</v>
      </c>
      <c r="M34" s="332">
        <v>8030.7516499765497</v>
      </c>
      <c r="N34" s="332">
        <v>7832.8408454420996</v>
      </c>
      <c r="O34" s="332">
        <v>10190.239678899081</v>
      </c>
      <c r="P34" s="331">
        <v>4454.125</v>
      </c>
      <c r="Q34" s="332">
        <v>48.625</v>
      </c>
      <c r="R34" s="332">
        <v>359.75</v>
      </c>
      <c r="S34" s="331">
        <v>1932.25</v>
      </c>
      <c r="T34" s="331">
        <v>1872.25</v>
      </c>
      <c r="U34" s="331">
        <v>1067.8603398801399</v>
      </c>
      <c r="V34" s="331">
        <v>7962.125</v>
      </c>
      <c r="W34" s="332">
        <v>1570.875</v>
      </c>
      <c r="X34" s="332">
        <v>2663.375</v>
      </c>
      <c r="Y34" s="332">
        <v>701.375</v>
      </c>
      <c r="Z34" s="332">
        <v>1209.375</v>
      </c>
      <c r="AA34" s="332">
        <v>64.75</v>
      </c>
      <c r="AB34" s="332">
        <v>313.75</v>
      </c>
      <c r="AC34" s="332">
        <v>189</v>
      </c>
      <c r="AD34" s="332">
        <v>690.125</v>
      </c>
      <c r="AE34" s="332">
        <v>559.5</v>
      </c>
      <c r="AF34" s="331">
        <v>9208.0670725328291</v>
      </c>
      <c r="AG34" s="332">
        <v>2840.75</v>
      </c>
      <c r="AH34" s="332">
        <v>118.875</v>
      </c>
      <c r="AI34" s="332">
        <v>2235.125</v>
      </c>
      <c r="AJ34" s="332">
        <v>1606.375</v>
      </c>
      <c r="AK34" s="332">
        <v>97.25</v>
      </c>
      <c r="AL34" s="332">
        <v>117.875</v>
      </c>
      <c r="AM34" s="332">
        <v>2191.81707253283</v>
      </c>
      <c r="AN34" s="331">
        <v>1757.125</v>
      </c>
      <c r="AO34" s="331">
        <v>1224.625</v>
      </c>
      <c r="AP34" s="332">
        <v>824.375</v>
      </c>
      <c r="AQ34" s="332">
        <v>27.125</v>
      </c>
      <c r="AR34" s="332">
        <v>285</v>
      </c>
      <c r="AS34" s="332">
        <v>88.125</v>
      </c>
      <c r="AT34" s="331">
        <v>150.75</v>
      </c>
      <c r="AU34" s="331">
        <v>82.875</v>
      </c>
      <c r="AV34" s="331">
        <v>67.75</v>
      </c>
      <c r="AW34" s="332">
        <v>2.625</v>
      </c>
      <c r="AX34" s="332">
        <v>65.125</v>
      </c>
      <c r="AY34" s="331">
        <v>83.625</v>
      </c>
      <c r="AZ34" s="331">
        <v>290.25</v>
      </c>
      <c r="BA34" s="331">
        <v>163.5</v>
      </c>
      <c r="BB34" s="331">
        <v>6.5</v>
      </c>
      <c r="BC34" s="331">
        <v>0</v>
      </c>
      <c r="BD34" s="331">
        <v>5015.25</v>
      </c>
      <c r="BE34" s="331">
        <v>97.375</v>
      </c>
      <c r="BF34" s="331">
        <v>47.875</v>
      </c>
      <c r="BG34" s="331">
        <v>1195.875</v>
      </c>
      <c r="BH34" s="331">
        <v>225.5</v>
      </c>
      <c r="BI34" s="333">
        <v>5040.3157894736796</v>
      </c>
      <c r="BJ34" s="334">
        <v>405.25</v>
      </c>
      <c r="BK34" s="334">
        <v>541.375</v>
      </c>
      <c r="BL34" s="334">
        <v>3103.125</v>
      </c>
      <c r="BM34" s="334">
        <v>27.75</v>
      </c>
      <c r="BN34" s="334">
        <v>17.875</v>
      </c>
      <c r="BO34" s="334">
        <v>4.625</v>
      </c>
      <c r="BP34" s="334">
        <v>940.31578947368405</v>
      </c>
      <c r="BQ34" s="335">
        <v>2805</v>
      </c>
      <c r="BR34" s="335">
        <v>595.125</v>
      </c>
      <c r="BS34" s="335">
        <v>201.25</v>
      </c>
      <c r="BT34" s="335">
        <v>411.875</v>
      </c>
      <c r="BU34" s="335">
        <v>3</v>
      </c>
      <c r="BV34" s="335">
        <v>1593.75</v>
      </c>
      <c r="BW34" s="336">
        <v>29.75</v>
      </c>
      <c r="BX34" s="336">
        <v>0</v>
      </c>
      <c r="BY34" s="336">
        <v>0</v>
      </c>
      <c r="BZ34" s="336">
        <v>48.375</v>
      </c>
      <c r="CA34" s="336">
        <v>0</v>
      </c>
      <c r="CB34" s="336">
        <v>946</v>
      </c>
      <c r="CC34" s="337">
        <v>925.125</v>
      </c>
      <c r="CD34" s="338">
        <v>463203.23466509598</v>
      </c>
    </row>
    <row r="35" spans="1:82" x14ac:dyDescent="0.25">
      <c r="A35" s="179" t="s">
        <v>156</v>
      </c>
      <c r="B35" s="179" t="s">
        <v>420</v>
      </c>
      <c r="C35" s="179" t="s">
        <v>371</v>
      </c>
      <c r="D35" s="179" t="s">
        <v>125</v>
      </c>
      <c r="E35" s="331">
        <v>5030.5284992162997</v>
      </c>
      <c r="F35" s="332">
        <v>4919.7784992162997</v>
      </c>
      <c r="G35" s="332">
        <v>0</v>
      </c>
      <c r="H35" s="332">
        <v>110.75</v>
      </c>
      <c r="I35" s="332">
        <v>310.625</v>
      </c>
      <c r="J35" s="332">
        <v>323.875</v>
      </c>
      <c r="K35" s="332">
        <v>300.125</v>
      </c>
      <c r="L35" s="332">
        <v>824.875</v>
      </c>
      <c r="M35" s="332">
        <v>1478.6534992162999</v>
      </c>
      <c r="N35" s="332">
        <v>1227.5</v>
      </c>
      <c r="O35" s="332">
        <v>564.875</v>
      </c>
      <c r="P35" s="331">
        <v>440.375</v>
      </c>
      <c r="Q35" s="332">
        <v>8.75</v>
      </c>
      <c r="R35" s="332">
        <v>75</v>
      </c>
      <c r="S35" s="331">
        <v>127.125</v>
      </c>
      <c r="T35" s="331">
        <v>122.375</v>
      </c>
      <c r="U35" s="331">
        <v>158.25</v>
      </c>
      <c r="V35" s="331">
        <v>1429.5</v>
      </c>
      <c r="W35" s="332">
        <v>262.5</v>
      </c>
      <c r="X35" s="332">
        <v>343.375</v>
      </c>
      <c r="Y35" s="332">
        <v>110.875</v>
      </c>
      <c r="Z35" s="332">
        <v>425.5</v>
      </c>
      <c r="AA35" s="332">
        <v>5.875</v>
      </c>
      <c r="AB35" s="332">
        <v>63.875</v>
      </c>
      <c r="AC35" s="332">
        <v>63.75</v>
      </c>
      <c r="AD35" s="332">
        <v>117.5</v>
      </c>
      <c r="AE35" s="332">
        <v>36.25</v>
      </c>
      <c r="AF35" s="331">
        <v>1550.6534992162999</v>
      </c>
      <c r="AG35" s="332">
        <v>545.125</v>
      </c>
      <c r="AH35" s="332">
        <v>0</v>
      </c>
      <c r="AI35" s="332">
        <v>343</v>
      </c>
      <c r="AJ35" s="332">
        <v>64.75</v>
      </c>
      <c r="AK35" s="332">
        <v>21.5</v>
      </c>
      <c r="AL35" s="332">
        <v>9</v>
      </c>
      <c r="AM35" s="332">
        <v>567.27849921630104</v>
      </c>
      <c r="AN35" s="331">
        <v>16.75</v>
      </c>
      <c r="AO35" s="331">
        <v>178.875</v>
      </c>
      <c r="AP35" s="332">
        <v>120.625</v>
      </c>
      <c r="AQ35" s="332">
        <v>4.625</v>
      </c>
      <c r="AR35" s="332">
        <v>4.375</v>
      </c>
      <c r="AS35" s="332">
        <v>49.25</v>
      </c>
      <c r="AT35" s="331">
        <v>15.875</v>
      </c>
      <c r="AU35" s="331">
        <v>1.375</v>
      </c>
      <c r="AV35" s="331">
        <v>12.25</v>
      </c>
      <c r="AW35" s="332">
        <v>0.5</v>
      </c>
      <c r="AX35" s="332">
        <v>11.75</v>
      </c>
      <c r="AY35" s="331">
        <v>0</v>
      </c>
      <c r="AZ35" s="331">
        <v>54.75</v>
      </c>
      <c r="BA35" s="331">
        <v>26.375</v>
      </c>
      <c r="BB35" s="331">
        <v>0</v>
      </c>
      <c r="BC35" s="331">
        <v>0</v>
      </c>
      <c r="BD35" s="331">
        <v>508.375</v>
      </c>
      <c r="BE35" s="331">
        <v>3.75</v>
      </c>
      <c r="BF35" s="331">
        <v>78.875</v>
      </c>
      <c r="BG35" s="331">
        <v>96.25</v>
      </c>
      <c r="BH35" s="331">
        <v>208.75</v>
      </c>
      <c r="BI35" s="333">
        <v>1880.25</v>
      </c>
      <c r="BJ35" s="334">
        <v>1061.875</v>
      </c>
      <c r="BK35" s="334">
        <v>202.625</v>
      </c>
      <c r="BL35" s="334">
        <v>541.5</v>
      </c>
      <c r="BM35" s="334">
        <v>0</v>
      </c>
      <c r="BN35" s="334">
        <v>1</v>
      </c>
      <c r="BO35" s="334">
        <v>0</v>
      </c>
      <c r="BP35" s="334">
        <v>73.25</v>
      </c>
      <c r="BQ35" s="335">
        <v>406.125</v>
      </c>
      <c r="BR35" s="335">
        <v>15.625</v>
      </c>
      <c r="BS35" s="335">
        <v>164.75</v>
      </c>
      <c r="BT35" s="335">
        <v>157.25</v>
      </c>
      <c r="BU35" s="335">
        <v>0</v>
      </c>
      <c r="BV35" s="335">
        <v>68.5</v>
      </c>
      <c r="BW35" s="336">
        <v>0</v>
      </c>
      <c r="BX35" s="336">
        <v>0</v>
      </c>
      <c r="BY35" s="336">
        <v>0</v>
      </c>
      <c r="BZ35" s="336">
        <v>0</v>
      </c>
      <c r="CA35" s="336">
        <v>0</v>
      </c>
      <c r="CB35" s="336">
        <v>65.625</v>
      </c>
      <c r="CC35" s="337">
        <v>43.875</v>
      </c>
      <c r="CD35" s="338">
        <v>43865.806285142899</v>
      </c>
    </row>
    <row r="36" spans="1:82" x14ac:dyDescent="0.25">
      <c r="A36" s="179" t="s">
        <v>421</v>
      </c>
      <c r="B36" s="179" t="s">
        <v>422</v>
      </c>
      <c r="C36" s="179" t="s">
        <v>405</v>
      </c>
      <c r="D36" s="179" t="s">
        <v>124</v>
      </c>
      <c r="E36" s="331">
        <v>42940.762314013999</v>
      </c>
      <c r="F36" s="332">
        <v>42461.772314014001</v>
      </c>
      <c r="G36" s="332">
        <v>278.375</v>
      </c>
      <c r="H36" s="332">
        <v>200.61500000000001</v>
      </c>
      <c r="I36" s="332">
        <v>2401</v>
      </c>
      <c r="J36" s="332">
        <v>2003.7750000000001</v>
      </c>
      <c r="K36" s="332">
        <v>2378</v>
      </c>
      <c r="L36" s="332">
        <v>5134.3757140870803</v>
      </c>
      <c r="M36" s="332">
        <v>9728.6330139901893</v>
      </c>
      <c r="N36" s="332">
        <v>10195.26724993401</v>
      </c>
      <c r="O36" s="332">
        <v>11099.7113360027</v>
      </c>
      <c r="P36" s="331">
        <v>4542.25</v>
      </c>
      <c r="Q36" s="332">
        <v>107.125</v>
      </c>
      <c r="R36" s="332">
        <v>471.75</v>
      </c>
      <c r="S36" s="331">
        <v>3170.875</v>
      </c>
      <c r="T36" s="331">
        <v>2952.375</v>
      </c>
      <c r="U36" s="331">
        <v>1553.38548726467</v>
      </c>
      <c r="V36" s="331">
        <v>8111.125</v>
      </c>
      <c r="W36" s="332">
        <v>1544.125</v>
      </c>
      <c r="X36" s="332">
        <v>1821</v>
      </c>
      <c r="Y36" s="332">
        <v>659.5</v>
      </c>
      <c r="Z36" s="332">
        <v>929.625</v>
      </c>
      <c r="AA36" s="332">
        <v>0</v>
      </c>
      <c r="AB36" s="332">
        <v>542.75</v>
      </c>
      <c r="AC36" s="332">
        <v>83.25</v>
      </c>
      <c r="AD36" s="332">
        <v>2013.25</v>
      </c>
      <c r="AE36" s="332">
        <v>517.625</v>
      </c>
      <c r="AF36" s="331">
        <v>13551.1268267493</v>
      </c>
      <c r="AG36" s="332">
        <v>2973.75</v>
      </c>
      <c r="AH36" s="332">
        <v>493.5</v>
      </c>
      <c r="AI36" s="332">
        <v>3018.625</v>
      </c>
      <c r="AJ36" s="332">
        <v>1309.5</v>
      </c>
      <c r="AK36" s="332">
        <v>520.5</v>
      </c>
      <c r="AL36" s="332">
        <v>200</v>
      </c>
      <c r="AM36" s="332">
        <v>5035.2518267493297</v>
      </c>
      <c r="AN36" s="331">
        <v>714.5</v>
      </c>
      <c r="AO36" s="331">
        <v>1075.5</v>
      </c>
      <c r="AP36" s="332">
        <v>787.5</v>
      </c>
      <c r="AQ36" s="332">
        <v>25.5</v>
      </c>
      <c r="AR36" s="332">
        <v>175.625</v>
      </c>
      <c r="AS36" s="332">
        <v>86.875</v>
      </c>
      <c r="AT36" s="331">
        <v>330.375</v>
      </c>
      <c r="AU36" s="331">
        <v>216.5</v>
      </c>
      <c r="AV36" s="331">
        <v>178.5</v>
      </c>
      <c r="AW36" s="332">
        <v>18.5</v>
      </c>
      <c r="AX36" s="332">
        <v>160</v>
      </c>
      <c r="AY36" s="331">
        <v>67.875</v>
      </c>
      <c r="AZ36" s="331">
        <v>430.5</v>
      </c>
      <c r="BA36" s="331">
        <v>156.625</v>
      </c>
      <c r="BB36" s="331">
        <v>8.25</v>
      </c>
      <c r="BC36" s="331">
        <v>4.5</v>
      </c>
      <c r="BD36" s="331">
        <v>3857.75</v>
      </c>
      <c r="BE36" s="331">
        <v>274.875</v>
      </c>
      <c r="BF36" s="331">
        <v>78.375</v>
      </c>
      <c r="BG36" s="331">
        <v>1188.375</v>
      </c>
      <c r="BH36" s="331">
        <v>477.125</v>
      </c>
      <c r="BI36" s="333">
        <v>7652.375</v>
      </c>
      <c r="BJ36" s="334">
        <v>1155.75</v>
      </c>
      <c r="BK36" s="334">
        <v>441.5</v>
      </c>
      <c r="BL36" s="334">
        <v>4917.625</v>
      </c>
      <c r="BM36" s="334">
        <v>0</v>
      </c>
      <c r="BN36" s="334">
        <v>27.75</v>
      </c>
      <c r="BO36" s="334">
        <v>122.125</v>
      </c>
      <c r="BP36" s="334">
        <v>987.625</v>
      </c>
      <c r="BQ36" s="335">
        <v>4399.75</v>
      </c>
      <c r="BR36" s="335">
        <v>593.625</v>
      </c>
      <c r="BS36" s="335">
        <v>504.5</v>
      </c>
      <c r="BT36" s="335">
        <v>0</v>
      </c>
      <c r="BU36" s="335">
        <v>655.25</v>
      </c>
      <c r="BV36" s="335">
        <v>2646.375</v>
      </c>
      <c r="BW36" s="336">
        <v>763</v>
      </c>
      <c r="BX36" s="336">
        <v>87</v>
      </c>
      <c r="BY36" s="336">
        <v>0</v>
      </c>
      <c r="BZ36" s="336">
        <v>84.375</v>
      </c>
      <c r="CA36" s="336">
        <v>0</v>
      </c>
      <c r="CB36" s="336">
        <v>1380.875</v>
      </c>
      <c r="CC36" s="337">
        <v>2423.5</v>
      </c>
      <c r="CD36" s="338">
        <v>496467.792710446</v>
      </c>
    </row>
    <row r="37" spans="1:82" x14ac:dyDescent="0.25">
      <c r="A37" s="179" t="s">
        <v>423</v>
      </c>
      <c r="B37" s="179" t="s">
        <v>424</v>
      </c>
      <c r="C37" s="179" t="s">
        <v>375</v>
      </c>
      <c r="D37" s="179" t="s">
        <v>125</v>
      </c>
      <c r="E37" s="331">
        <v>28510.197397385</v>
      </c>
      <c r="F37" s="332">
        <v>28108.718949109101</v>
      </c>
      <c r="G37" s="332">
        <v>322.10344827586198</v>
      </c>
      <c r="H37" s="332">
        <v>79.375</v>
      </c>
      <c r="I37" s="332">
        <v>1978.75</v>
      </c>
      <c r="J37" s="332">
        <v>1603.75</v>
      </c>
      <c r="K37" s="332">
        <v>1688.5</v>
      </c>
      <c r="L37" s="332">
        <v>3616.01973684211</v>
      </c>
      <c r="M37" s="332">
        <v>6451.1700034209998</v>
      </c>
      <c r="N37" s="332">
        <v>6391.8961675860601</v>
      </c>
      <c r="O37" s="332">
        <v>6780.1114895358396</v>
      </c>
      <c r="P37" s="331">
        <v>3221.25</v>
      </c>
      <c r="Q37" s="332">
        <v>72.5</v>
      </c>
      <c r="R37" s="332">
        <v>246.375</v>
      </c>
      <c r="S37" s="331">
        <v>1294.375</v>
      </c>
      <c r="T37" s="331">
        <v>1421.875</v>
      </c>
      <c r="U37" s="331">
        <v>499.71296296296299</v>
      </c>
      <c r="V37" s="331">
        <v>5696.625</v>
      </c>
      <c r="W37" s="332">
        <v>891.625</v>
      </c>
      <c r="X37" s="332">
        <v>871.375</v>
      </c>
      <c r="Y37" s="332">
        <v>929.75</v>
      </c>
      <c r="Z37" s="332">
        <v>1110.75</v>
      </c>
      <c r="AA37" s="332">
        <v>44.875</v>
      </c>
      <c r="AB37" s="332">
        <v>273.5</v>
      </c>
      <c r="AC37" s="332">
        <v>46.625</v>
      </c>
      <c r="AD37" s="332">
        <v>846.125</v>
      </c>
      <c r="AE37" s="332">
        <v>682</v>
      </c>
      <c r="AF37" s="331">
        <v>10185.609434422049</v>
      </c>
      <c r="AG37" s="332">
        <v>5305.375</v>
      </c>
      <c r="AH37" s="332">
        <v>186.125</v>
      </c>
      <c r="AI37" s="332">
        <v>1697.125</v>
      </c>
      <c r="AJ37" s="332">
        <v>730.75</v>
      </c>
      <c r="AK37" s="332">
        <v>211.75</v>
      </c>
      <c r="AL37" s="332">
        <v>202.5</v>
      </c>
      <c r="AM37" s="332">
        <v>1851.9844344220501</v>
      </c>
      <c r="AN37" s="331">
        <v>273.5</v>
      </c>
      <c r="AO37" s="331">
        <v>1094.25</v>
      </c>
      <c r="AP37" s="332">
        <v>798.5</v>
      </c>
      <c r="AQ37" s="332">
        <v>21.875</v>
      </c>
      <c r="AR37" s="332">
        <v>210.875</v>
      </c>
      <c r="AS37" s="332">
        <v>63</v>
      </c>
      <c r="AT37" s="331">
        <v>301.875</v>
      </c>
      <c r="AU37" s="331">
        <v>26.75</v>
      </c>
      <c r="AV37" s="331">
        <v>78.75</v>
      </c>
      <c r="AW37" s="332">
        <v>5.125</v>
      </c>
      <c r="AX37" s="332">
        <v>73.625</v>
      </c>
      <c r="AY37" s="331">
        <v>43.125</v>
      </c>
      <c r="AZ37" s="331">
        <v>292.75</v>
      </c>
      <c r="BA37" s="331">
        <v>167</v>
      </c>
      <c r="BB37" s="331">
        <v>2</v>
      </c>
      <c r="BC37" s="331">
        <v>1.875</v>
      </c>
      <c r="BD37" s="331">
        <v>2965.375</v>
      </c>
      <c r="BE37" s="331">
        <v>30.5</v>
      </c>
      <c r="BF37" s="331">
        <v>65.25</v>
      </c>
      <c r="BG37" s="331">
        <v>784.875</v>
      </c>
      <c r="BH37" s="331">
        <v>62.875</v>
      </c>
      <c r="BI37" s="333">
        <v>5436.625</v>
      </c>
      <c r="BJ37" s="334">
        <v>1326</v>
      </c>
      <c r="BK37" s="334">
        <v>196.875</v>
      </c>
      <c r="BL37" s="334">
        <v>2861.5</v>
      </c>
      <c r="BM37" s="334">
        <v>55.5</v>
      </c>
      <c r="BN37" s="334">
        <v>21.25</v>
      </c>
      <c r="BO37" s="334">
        <v>3</v>
      </c>
      <c r="BP37" s="334">
        <v>972.5</v>
      </c>
      <c r="BQ37" s="335">
        <v>4914</v>
      </c>
      <c r="BR37" s="335">
        <v>637.375</v>
      </c>
      <c r="BS37" s="335">
        <v>307.125</v>
      </c>
      <c r="BT37" s="335">
        <v>568.375</v>
      </c>
      <c r="BU37" s="335">
        <v>704.25</v>
      </c>
      <c r="BV37" s="335">
        <v>2696.875</v>
      </c>
      <c r="BW37" s="336">
        <v>645</v>
      </c>
      <c r="BX37" s="336">
        <v>0</v>
      </c>
      <c r="BY37" s="336">
        <v>0</v>
      </c>
      <c r="BZ37" s="336">
        <v>559.5</v>
      </c>
      <c r="CA37" s="336">
        <v>217.375</v>
      </c>
      <c r="CB37" s="336">
        <v>752.75</v>
      </c>
      <c r="CC37" s="337">
        <v>240.75</v>
      </c>
      <c r="CD37" s="338">
        <v>288767.21124681801</v>
      </c>
    </row>
    <row r="38" spans="1:82" x14ac:dyDescent="0.25">
      <c r="A38" s="179" t="s">
        <v>425</v>
      </c>
      <c r="B38" s="179" t="s">
        <v>426</v>
      </c>
      <c r="C38" s="179" t="s">
        <v>117</v>
      </c>
      <c r="D38" s="179" t="s">
        <v>117</v>
      </c>
      <c r="E38" s="331">
        <v>34916.301050428301</v>
      </c>
      <c r="F38" s="332">
        <v>34462.038755346395</v>
      </c>
      <c r="G38" s="332">
        <v>39.875</v>
      </c>
      <c r="H38" s="332">
        <v>414.38729508196701</v>
      </c>
      <c r="I38" s="332">
        <v>1724.5</v>
      </c>
      <c r="J38" s="332">
        <v>2123</v>
      </c>
      <c r="K38" s="332">
        <v>2151</v>
      </c>
      <c r="L38" s="332">
        <v>4099.375</v>
      </c>
      <c r="M38" s="332">
        <v>9963.6673504841492</v>
      </c>
      <c r="N38" s="332">
        <v>7956.6336999441901</v>
      </c>
      <c r="O38" s="332">
        <v>6898.125</v>
      </c>
      <c r="P38" s="331">
        <v>5511.875</v>
      </c>
      <c r="Q38" s="332">
        <v>67.375</v>
      </c>
      <c r="R38" s="332">
        <v>368.25</v>
      </c>
      <c r="S38" s="331">
        <v>1544</v>
      </c>
      <c r="T38" s="331">
        <v>1942</v>
      </c>
      <c r="U38" s="331">
        <v>1110.7943635343499</v>
      </c>
      <c r="V38" s="331">
        <v>6237.25</v>
      </c>
      <c r="W38" s="332">
        <v>1840.375</v>
      </c>
      <c r="X38" s="332">
        <v>957.375</v>
      </c>
      <c r="Y38" s="332">
        <v>671.875</v>
      </c>
      <c r="Z38" s="332">
        <v>682.375</v>
      </c>
      <c r="AA38" s="332">
        <v>0</v>
      </c>
      <c r="AB38" s="332">
        <v>799</v>
      </c>
      <c r="AC38" s="332">
        <v>344.625</v>
      </c>
      <c r="AD38" s="332">
        <v>413.375</v>
      </c>
      <c r="AE38" s="332">
        <v>528.25</v>
      </c>
      <c r="AF38" s="331">
        <v>9520.1316868939903</v>
      </c>
      <c r="AG38" s="332">
        <v>2985.375</v>
      </c>
      <c r="AH38" s="332">
        <v>153.125</v>
      </c>
      <c r="AI38" s="332">
        <v>2810.625</v>
      </c>
      <c r="AJ38" s="332">
        <v>539.75</v>
      </c>
      <c r="AK38" s="332">
        <v>443.625</v>
      </c>
      <c r="AL38" s="332">
        <v>322.125</v>
      </c>
      <c r="AM38" s="332">
        <v>2265.5066868939898</v>
      </c>
      <c r="AN38" s="331">
        <v>324.375</v>
      </c>
      <c r="AO38" s="331">
        <v>943.5</v>
      </c>
      <c r="AP38" s="332">
        <v>599.875</v>
      </c>
      <c r="AQ38" s="332">
        <v>20.25</v>
      </c>
      <c r="AR38" s="332">
        <v>189.125</v>
      </c>
      <c r="AS38" s="332">
        <v>134.25</v>
      </c>
      <c r="AT38" s="331">
        <v>306.5</v>
      </c>
      <c r="AU38" s="331">
        <v>46</v>
      </c>
      <c r="AV38" s="331">
        <v>56</v>
      </c>
      <c r="AW38" s="332">
        <v>9.125</v>
      </c>
      <c r="AX38" s="332">
        <v>46.875</v>
      </c>
      <c r="AY38" s="331">
        <v>421.875</v>
      </c>
      <c r="AZ38" s="331">
        <v>302.75</v>
      </c>
      <c r="BA38" s="331">
        <v>290</v>
      </c>
      <c r="BB38" s="331">
        <v>3</v>
      </c>
      <c r="BC38" s="331">
        <v>2.875</v>
      </c>
      <c r="BD38" s="331">
        <v>3686.75</v>
      </c>
      <c r="BE38" s="331">
        <v>101.75</v>
      </c>
      <c r="BF38" s="331">
        <v>89.875</v>
      </c>
      <c r="BG38" s="331">
        <v>1563.625</v>
      </c>
      <c r="BH38" s="331">
        <v>911.375</v>
      </c>
      <c r="BI38" s="333">
        <v>8054.75</v>
      </c>
      <c r="BJ38" s="334">
        <v>2621.125</v>
      </c>
      <c r="BK38" s="334">
        <v>376.125</v>
      </c>
      <c r="BL38" s="334">
        <v>4097.75</v>
      </c>
      <c r="BM38" s="334">
        <v>236</v>
      </c>
      <c r="BN38" s="334">
        <v>132.25</v>
      </c>
      <c r="BO38" s="334">
        <v>0</v>
      </c>
      <c r="BP38" s="334">
        <v>591.5</v>
      </c>
      <c r="BQ38" s="335">
        <v>2841.75</v>
      </c>
      <c r="BR38" s="335">
        <v>407.5</v>
      </c>
      <c r="BS38" s="335">
        <v>311.5</v>
      </c>
      <c r="BT38" s="335">
        <v>491.375</v>
      </c>
      <c r="BU38" s="335">
        <v>1</v>
      </c>
      <c r="BV38" s="335">
        <v>1630.375</v>
      </c>
      <c r="BW38" s="336">
        <v>530.625</v>
      </c>
      <c r="BX38" s="336">
        <v>0</v>
      </c>
      <c r="BY38" s="336">
        <v>0</v>
      </c>
      <c r="BZ38" s="336">
        <v>56.375</v>
      </c>
      <c r="CA38" s="336">
        <v>0</v>
      </c>
      <c r="CB38" s="336">
        <v>726.75</v>
      </c>
      <c r="CC38" s="337">
        <v>1496.25</v>
      </c>
      <c r="CD38" s="338">
        <v>330990.80536216497</v>
      </c>
    </row>
    <row r="39" spans="1:82" x14ac:dyDescent="0.25">
      <c r="A39" s="179" t="s">
        <v>427</v>
      </c>
      <c r="B39" s="179" t="s">
        <v>428</v>
      </c>
      <c r="C39" s="179" t="s">
        <v>392</v>
      </c>
      <c r="D39" s="179" t="s">
        <v>118</v>
      </c>
      <c r="E39" s="331">
        <v>6193.6992075467097</v>
      </c>
      <c r="F39" s="332">
        <v>5835.4904261846996</v>
      </c>
      <c r="G39" s="332">
        <v>179</v>
      </c>
      <c r="H39" s="332">
        <v>179.20878136200699</v>
      </c>
      <c r="I39" s="332">
        <v>389.5</v>
      </c>
      <c r="J39" s="332">
        <v>492.875</v>
      </c>
      <c r="K39" s="332">
        <v>565</v>
      </c>
      <c r="L39" s="332">
        <v>930.65625</v>
      </c>
      <c r="M39" s="332">
        <v>2071.0153840172898</v>
      </c>
      <c r="N39" s="332">
        <v>967.40257352941205</v>
      </c>
      <c r="O39" s="332">
        <v>777.25</v>
      </c>
      <c r="P39" s="331">
        <v>381.875</v>
      </c>
      <c r="Q39" s="332">
        <v>4.625</v>
      </c>
      <c r="R39" s="332">
        <v>31.75</v>
      </c>
      <c r="S39" s="331">
        <v>133.375</v>
      </c>
      <c r="T39" s="331">
        <v>170.5</v>
      </c>
      <c r="U39" s="331">
        <v>304.32281644972602</v>
      </c>
      <c r="V39" s="331">
        <v>1656.375</v>
      </c>
      <c r="W39" s="332">
        <v>391.375</v>
      </c>
      <c r="X39" s="332">
        <v>268.625</v>
      </c>
      <c r="Y39" s="332">
        <v>309</v>
      </c>
      <c r="Z39" s="332">
        <v>213</v>
      </c>
      <c r="AA39" s="332">
        <v>0</v>
      </c>
      <c r="AB39" s="332">
        <v>143.875</v>
      </c>
      <c r="AC39" s="332">
        <v>48.875</v>
      </c>
      <c r="AD39" s="332">
        <v>111.75</v>
      </c>
      <c r="AE39" s="332">
        <v>169.875</v>
      </c>
      <c r="AF39" s="331">
        <v>2012.8763910969799</v>
      </c>
      <c r="AG39" s="332">
        <v>1076.625</v>
      </c>
      <c r="AH39" s="332">
        <v>8.25</v>
      </c>
      <c r="AI39" s="332">
        <v>446.125</v>
      </c>
      <c r="AJ39" s="332">
        <v>21.25</v>
      </c>
      <c r="AK39" s="332">
        <v>170.875</v>
      </c>
      <c r="AL39" s="332">
        <v>28.75</v>
      </c>
      <c r="AM39" s="332">
        <v>261.00139109697898</v>
      </c>
      <c r="AN39" s="331">
        <v>98.625</v>
      </c>
      <c r="AO39" s="331">
        <v>132.125</v>
      </c>
      <c r="AP39" s="332">
        <v>123.25</v>
      </c>
      <c r="AQ39" s="332">
        <v>0</v>
      </c>
      <c r="AR39" s="332">
        <v>3.875</v>
      </c>
      <c r="AS39" s="332">
        <v>5</v>
      </c>
      <c r="AT39" s="331">
        <v>15.875</v>
      </c>
      <c r="AU39" s="331">
        <v>54.125</v>
      </c>
      <c r="AV39" s="331">
        <v>24.375</v>
      </c>
      <c r="AW39" s="332">
        <v>4.25</v>
      </c>
      <c r="AX39" s="332">
        <v>20.125</v>
      </c>
      <c r="AY39" s="331">
        <v>3</v>
      </c>
      <c r="AZ39" s="331">
        <v>20.5</v>
      </c>
      <c r="BA39" s="331">
        <v>7.625</v>
      </c>
      <c r="BB39" s="331">
        <v>1.625</v>
      </c>
      <c r="BC39" s="331">
        <v>0</v>
      </c>
      <c r="BD39" s="331">
        <v>781.25</v>
      </c>
      <c r="BE39" s="331">
        <v>0</v>
      </c>
      <c r="BF39" s="331">
        <v>15.75</v>
      </c>
      <c r="BG39" s="331">
        <v>219</v>
      </c>
      <c r="BH39" s="331">
        <v>160.5</v>
      </c>
      <c r="BI39" s="333">
        <v>1053.125</v>
      </c>
      <c r="BJ39" s="334">
        <v>230.5</v>
      </c>
      <c r="BK39" s="334">
        <v>120.75</v>
      </c>
      <c r="BL39" s="334">
        <v>603.625</v>
      </c>
      <c r="BM39" s="334">
        <v>38.625</v>
      </c>
      <c r="BN39" s="334">
        <v>14.5</v>
      </c>
      <c r="BO39" s="334">
        <v>0</v>
      </c>
      <c r="BP39" s="334">
        <v>45.125</v>
      </c>
      <c r="BQ39" s="335">
        <v>246.375</v>
      </c>
      <c r="BR39" s="335">
        <v>58.875</v>
      </c>
      <c r="BS39" s="335">
        <v>85.875</v>
      </c>
      <c r="BT39" s="335">
        <v>0</v>
      </c>
      <c r="BU39" s="335">
        <v>0</v>
      </c>
      <c r="BV39" s="335">
        <v>101.625</v>
      </c>
      <c r="BW39" s="336">
        <v>0</v>
      </c>
      <c r="BX39" s="336">
        <v>0</v>
      </c>
      <c r="BY39" s="336">
        <v>0</v>
      </c>
      <c r="BZ39" s="336">
        <v>0</v>
      </c>
      <c r="CA39" s="336">
        <v>0</v>
      </c>
      <c r="CB39" s="336">
        <v>31.25</v>
      </c>
      <c r="CC39" s="337">
        <v>0</v>
      </c>
      <c r="CD39" s="338">
        <v>51603.064292073301</v>
      </c>
    </row>
    <row r="40" spans="1:82" x14ac:dyDescent="0.25">
      <c r="A40" s="179" t="s">
        <v>429</v>
      </c>
      <c r="B40" s="179" t="s">
        <v>430</v>
      </c>
      <c r="C40" s="179" t="s">
        <v>392</v>
      </c>
      <c r="D40" s="179" t="s">
        <v>118</v>
      </c>
      <c r="E40" s="331">
        <v>16056.766787414599</v>
      </c>
      <c r="F40" s="332">
        <v>15483.825870055</v>
      </c>
      <c r="G40" s="332">
        <v>108.25</v>
      </c>
      <c r="H40" s="332">
        <v>464.69091735966703</v>
      </c>
      <c r="I40" s="332">
        <v>925</v>
      </c>
      <c r="J40" s="332">
        <v>838.75</v>
      </c>
      <c r="K40" s="332">
        <v>1114.375</v>
      </c>
      <c r="L40" s="332">
        <v>2241.0572916666702</v>
      </c>
      <c r="M40" s="332">
        <v>4883.7930478272401</v>
      </c>
      <c r="N40" s="332">
        <v>2936.1359601158401</v>
      </c>
      <c r="O40" s="332">
        <v>3117.6554878048801</v>
      </c>
      <c r="P40" s="331">
        <v>2072.875</v>
      </c>
      <c r="Q40" s="332">
        <v>34.625</v>
      </c>
      <c r="R40" s="332">
        <v>291.625</v>
      </c>
      <c r="S40" s="331">
        <v>682.125</v>
      </c>
      <c r="T40" s="331">
        <v>740.25</v>
      </c>
      <c r="U40" s="331">
        <v>694.69701492064303</v>
      </c>
      <c r="V40" s="331">
        <v>3054.25</v>
      </c>
      <c r="W40" s="332">
        <v>213.375</v>
      </c>
      <c r="X40" s="332">
        <v>728.75</v>
      </c>
      <c r="Y40" s="332">
        <v>471.5</v>
      </c>
      <c r="Z40" s="332">
        <v>508.75</v>
      </c>
      <c r="AA40" s="332">
        <v>0</v>
      </c>
      <c r="AB40" s="332">
        <v>271.875</v>
      </c>
      <c r="AC40" s="332">
        <v>68.875</v>
      </c>
      <c r="AD40" s="332">
        <v>345.125</v>
      </c>
      <c r="AE40" s="332">
        <v>446</v>
      </c>
      <c r="AF40" s="331">
        <v>5468.5697724939801</v>
      </c>
      <c r="AG40" s="332">
        <v>2127.875</v>
      </c>
      <c r="AH40" s="332">
        <v>168</v>
      </c>
      <c r="AI40" s="332">
        <v>1410.625</v>
      </c>
      <c r="AJ40" s="332">
        <v>249</v>
      </c>
      <c r="AK40" s="332">
        <v>308.875</v>
      </c>
      <c r="AL40" s="332">
        <v>196.875</v>
      </c>
      <c r="AM40" s="332">
        <v>1007.3197724939801</v>
      </c>
      <c r="AN40" s="331">
        <v>205</v>
      </c>
      <c r="AO40" s="331">
        <v>362.625</v>
      </c>
      <c r="AP40" s="332">
        <v>256.75</v>
      </c>
      <c r="AQ40" s="332">
        <v>0.5</v>
      </c>
      <c r="AR40" s="332">
        <v>53.375</v>
      </c>
      <c r="AS40" s="332">
        <v>52</v>
      </c>
      <c r="AT40" s="331">
        <v>117.375</v>
      </c>
      <c r="AU40" s="331">
        <v>100</v>
      </c>
      <c r="AV40" s="331">
        <v>27.75</v>
      </c>
      <c r="AW40" s="332">
        <v>0</v>
      </c>
      <c r="AX40" s="332">
        <v>27.75</v>
      </c>
      <c r="AY40" s="331">
        <v>20</v>
      </c>
      <c r="AZ40" s="331">
        <v>192.5</v>
      </c>
      <c r="BA40" s="331">
        <v>59.375</v>
      </c>
      <c r="BB40" s="331">
        <v>0</v>
      </c>
      <c r="BC40" s="331">
        <v>0</v>
      </c>
      <c r="BD40" s="331">
        <v>1509.625</v>
      </c>
      <c r="BE40" s="331">
        <v>31.875</v>
      </c>
      <c r="BF40" s="331">
        <v>245.125</v>
      </c>
      <c r="BG40" s="331">
        <v>463.875</v>
      </c>
      <c r="BH40" s="331">
        <v>8.875</v>
      </c>
      <c r="BI40" s="333">
        <v>3521.75</v>
      </c>
      <c r="BJ40" s="334">
        <v>611.375</v>
      </c>
      <c r="BK40" s="334">
        <v>125.375</v>
      </c>
      <c r="BL40" s="334">
        <v>2096.5</v>
      </c>
      <c r="BM40" s="334">
        <v>103.5</v>
      </c>
      <c r="BN40" s="334">
        <v>80.875</v>
      </c>
      <c r="BO40" s="334">
        <v>0</v>
      </c>
      <c r="BP40" s="334">
        <v>504.125</v>
      </c>
      <c r="BQ40" s="335">
        <v>2342.875</v>
      </c>
      <c r="BR40" s="335">
        <v>525.625</v>
      </c>
      <c r="BS40" s="335">
        <v>160.375</v>
      </c>
      <c r="BT40" s="335">
        <v>153.625</v>
      </c>
      <c r="BU40" s="335">
        <v>0</v>
      </c>
      <c r="BV40" s="335">
        <v>1503.25</v>
      </c>
      <c r="BW40" s="336">
        <v>154.875</v>
      </c>
      <c r="BX40" s="336">
        <v>0</v>
      </c>
      <c r="BY40" s="336">
        <v>0</v>
      </c>
      <c r="BZ40" s="336">
        <v>163.125</v>
      </c>
      <c r="CA40" s="336">
        <v>97</v>
      </c>
      <c r="CB40" s="336">
        <v>536</v>
      </c>
      <c r="CC40" s="337">
        <v>1134.75</v>
      </c>
      <c r="CD40" s="338">
        <v>166971.96861434</v>
      </c>
    </row>
    <row r="41" spans="1:82" x14ac:dyDescent="0.25">
      <c r="A41" s="179" t="s">
        <v>431</v>
      </c>
      <c r="B41" s="179" t="s">
        <v>432</v>
      </c>
      <c r="C41" s="179" t="s">
        <v>355</v>
      </c>
      <c r="D41" s="179" t="s">
        <v>55</v>
      </c>
      <c r="E41" s="331">
        <v>29418.6947184624</v>
      </c>
      <c r="F41" s="332">
        <v>29096.7797305983</v>
      </c>
      <c r="G41" s="332">
        <v>227.5</v>
      </c>
      <c r="H41" s="332">
        <v>94.414987864077702</v>
      </c>
      <c r="I41" s="332">
        <v>1776.625</v>
      </c>
      <c r="J41" s="332">
        <v>1810.125</v>
      </c>
      <c r="K41" s="332">
        <v>2061.5</v>
      </c>
      <c r="L41" s="332">
        <v>4715.7182743726898</v>
      </c>
      <c r="M41" s="332">
        <v>7808.8671867399098</v>
      </c>
      <c r="N41" s="332">
        <v>5195.1806859212402</v>
      </c>
      <c r="O41" s="332">
        <v>6050.6785714285697</v>
      </c>
      <c r="P41" s="331">
        <v>3297.5</v>
      </c>
      <c r="Q41" s="332">
        <v>52.25</v>
      </c>
      <c r="R41" s="332">
        <v>406.125</v>
      </c>
      <c r="S41" s="331">
        <v>1851.75</v>
      </c>
      <c r="T41" s="331">
        <v>1584.75</v>
      </c>
      <c r="U41" s="331">
        <v>1551.4925559927899</v>
      </c>
      <c r="V41" s="331">
        <v>4625.75</v>
      </c>
      <c r="W41" s="332">
        <v>987.875</v>
      </c>
      <c r="X41" s="332">
        <v>944.5</v>
      </c>
      <c r="Y41" s="332">
        <v>322.25</v>
      </c>
      <c r="Z41" s="332">
        <v>1004</v>
      </c>
      <c r="AA41" s="332">
        <v>15.75</v>
      </c>
      <c r="AB41" s="332">
        <v>219</v>
      </c>
      <c r="AC41" s="332">
        <v>155.25</v>
      </c>
      <c r="AD41" s="332">
        <v>502</v>
      </c>
      <c r="AE41" s="332">
        <v>475.125</v>
      </c>
      <c r="AF41" s="331">
        <v>9679.8271624696299</v>
      </c>
      <c r="AG41" s="332">
        <v>3573.5</v>
      </c>
      <c r="AH41" s="332">
        <v>168.25</v>
      </c>
      <c r="AI41" s="332">
        <v>2833.125</v>
      </c>
      <c r="AJ41" s="332">
        <v>543.5</v>
      </c>
      <c r="AK41" s="332">
        <v>432.75</v>
      </c>
      <c r="AL41" s="332">
        <v>359</v>
      </c>
      <c r="AM41" s="332">
        <v>1769.7021624696299</v>
      </c>
      <c r="AN41" s="331">
        <v>503</v>
      </c>
      <c r="AO41" s="331">
        <v>752.5</v>
      </c>
      <c r="AP41" s="332">
        <v>600.25</v>
      </c>
      <c r="AQ41" s="332">
        <v>17</v>
      </c>
      <c r="AR41" s="332">
        <v>78.125</v>
      </c>
      <c r="AS41" s="332">
        <v>57.125</v>
      </c>
      <c r="AT41" s="331">
        <v>314.125</v>
      </c>
      <c r="AU41" s="331">
        <v>49.75</v>
      </c>
      <c r="AV41" s="331">
        <v>39.625</v>
      </c>
      <c r="AW41" s="332">
        <v>12.5</v>
      </c>
      <c r="AX41" s="332">
        <v>27.125</v>
      </c>
      <c r="AY41" s="331">
        <v>53.875</v>
      </c>
      <c r="AZ41" s="331">
        <v>223.75</v>
      </c>
      <c r="BA41" s="331">
        <v>187.75</v>
      </c>
      <c r="BB41" s="331">
        <v>7</v>
      </c>
      <c r="BC41" s="331">
        <v>3.25</v>
      </c>
      <c r="BD41" s="331">
        <v>3515.875</v>
      </c>
      <c r="BE41" s="331">
        <v>75.75</v>
      </c>
      <c r="BF41" s="331">
        <v>63.875</v>
      </c>
      <c r="BG41" s="331">
        <v>811.375</v>
      </c>
      <c r="BH41" s="331">
        <v>226.125</v>
      </c>
      <c r="BI41" s="333">
        <v>5727.375</v>
      </c>
      <c r="BJ41" s="334">
        <v>570.375</v>
      </c>
      <c r="BK41" s="334">
        <v>467.875</v>
      </c>
      <c r="BL41" s="334">
        <v>3440.25</v>
      </c>
      <c r="BM41" s="334">
        <v>25.125</v>
      </c>
      <c r="BN41" s="334">
        <v>16.875</v>
      </c>
      <c r="BO41" s="334">
        <v>23.125</v>
      </c>
      <c r="BP41" s="334">
        <v>1183.75</v>
      </c>
      <c r="BQ41" s="335">
        <v>4204.2546296296296</v>
      </c>
      <c r="BR41" s="335">
        <v>441.625</v>
      </c>
      <c r="BS41" s="335">
        <v>136.875</v>
      </c>
      <c r="BT41" s="335">
        <v>129.875</v>
      </c>
      <c r="BU41" s="335">
        <v>1</v>
      </c>
      <c r="BV41" s="335">
        <v>3494.87962962963</v>
      </c>
      <c r="BW41" s="336">
        <v>1253.125</v>
      </c>
      <c r="BX41" s="336">
        <v>0</v>
      </c>
      <c r="BY41" s="336">
        <v>0</v>
      </c>
      <c r="BZ41" s="336">
        <v>529.875</v>
      </c>
      <c r="CA41" s="336">
        <v>0</v>
      </c>
      <c r="CB41" s="336">
        <v>591.5</v>
      </c>
      <c r="CC41" s="337">
        <v>2179.875</v>
      </c>
      <c r="CD41" s="338">
        <v>350241.21416532202</v>
      </c>
    </row>
    <row r="42" spans="1:82" x14ac:dyDescent="0.25">
      <c r="A42" s="179" t="s">
        <v>433</v>
      </c>
      <c r="B42" s="179" t="s">
        <v>434</v>
      </c>
      <c r="C42" s="179" t="s">
        <v>408</v>
      </c>
      <c r="D42" s="179" t="s">
        <v>116</v>
      </c>
      <c r="E42" s="331">
        <v>6995.1210788325197</v>
      </c>
      <c r="F42" s="332">
        <v>6847.3502454991803</v>
      </c>
      <c r="G42" s="332">
        <v>102.770833333333</v>
      </c>
      <c r="H42" s="332">
        <v>45</v>
      </c>
      <c r="I42" s="332">
        <v>388.75</v>
      </c>
      <c r="J42" s="332">
        <v>380.75</v>
      </c>
      <c r="K42" s="332">
        <v>377.375</v>
      </c>
      <c r="L42" s="332">
        <v>1194.75</v>
      </c>
      <c r="M42" s="332">
        <v>2258.45352564103</v>
      </c>
      <c r="N42" s="332">
        <v>1126.66755319149</v>
      </c>
      <c r="O42" s="332">
        <v>1268.375</v>
      </c>
      <c r="P42" s="331">
        <v>648.375</v>
      </c>
      <c r="Q42" s="332">
        <v>7.5</v>
      </c>
      <c r="R42" s="332">
        <v>20.875</v>
      </c>
      <c r="S42" s="331">
        <v>222.375</v>
      </c>
      <c r="T42" s="331">
        <v>187</v>
      </c>
      <c r="U42" s="331">
        <v>174.75</v>
      </c>
      <c r="V42" s="331">
        <v>1511.5</v>
      </c>
      <c r="W42" s="332">
        <v>299.875</v>
      </c>
      <c r="X42" s="332">
        <v>177</v>
      </c>
      <c r="Y42" s="332">
        <v>188.125</v>
      </c>
      <c r="Z42" s="332">
        <v>340.875</v>
      </c>
      <c r="AA42" s="332">
        <v>103.25</v>
      </c>
      <c r="AB42" s="332">
        <v>47.75</v>
      </c>
      <c r="AC42" s="332">
        <v>31.125</v>
      </c>
      <c r="AD42" s="332">
        <v>264.625</v>
      </c>
      <c r="AE42" s="332">
        <v>58.875</v>
      </c>
      <c r="AF42" s="331">
        <v>2259.7460788325202</v>
      </c>
      <c r="AG42" s="332">
        <v>1109.375</v>
      </c>
      <c r="AH42" s="332">
        <v>43.625</v>
      </c>
      <c r="AI42" s="332">
        <v>661.625</v>
      </c>
      <c r="AJ42" s="332">
        <v>30.375</v>
      </c>
      <c r="AK42" s="332">
        <v>35.75</v>
      </c>
      <c r="AL42" s="332">
        <v>136.75</v>
      </c>
      <c r="AM42" s="332">
        <v>242.246078832515</v>
      </c>
      <c r="AN42" s="331">
        <v>16.25</v>
      </c>
      <c r="AO42" s="331">
        <v>147</v>
      </c>
      <c r="AP42" s="332">
        <v>101.5</v>
      </c>
      <c r="AQ42" s="332">
        <v>0.375</v>
      </c>
      <c r="AR42" s="332">
        <v>39.75</v>
      </c>
      <c r="AS42" s="332">
        <v>5.375</v>
      </c>
      <c r="AT42" s="331">
        <v>224.125</v>
      </c>
      <c r="AU42" s="331">
        <v>1</v>
      </c>
      <c r="AV42" s="331">
        <v>12.25</v>
      </c>
      <c r="AW42" s="332">
        <v>0</v>
      </c>
      <c r="AX42" s="332">
        <v>12.25</v>
      </c>
      <c r="AY42" s="331">
        <v>40.625</v>
      </c>
      <c r="AZ42" s="331">
        <v>37.25</v>
      </c>
      <c r="BA42" s="331">
        <v>40.625</v>
      </c>
      <c r="BB42" s="331">
        <v>1.25</v>
      </c>
      <c r="BC42" s="331">
        <v>1.125</v>
      </c>
      <c r="BD42" s="331">
        <v>708.375</v>
      </c>
      <c r="BE42" s="331">
        <v>66.375</v>
      </c>
      <c r="BF42" s="331">
        <v>55.25</v>
      </c>
      <c r="BG42" s="331">
        <v>329.625</v>
      </c>
      <c r="BH42" s="331">
        <v>310.25</v>
      </c>
      <c r="BI42" s="333">
        <v>1283.625</v>
      </c>
      <c r="BJ42" s="334">
        <v>594.625</v>
      </c>
      <c r="BK42" s="334">
        <v>168.375</v>
      </c>
      <c r="BL42" s="334">
        <v>420.25</v>
      </c>
      <c r="BM42" s="334">
        <v>0</v>
      </c>
      <c r="BN42" s="334">
        <v>64.625</v>
      </c>
      <c r="BO42" s="334">
        <v>0</v>
      </c>
      <c r="BP42" s="334">
        <v>35.75</v>
      </c>
      <c r="BQ42" s="335">
        <v>551</v>
      </c>
      <c r="BR42" s="335">
        <v>28.5</v>
      </c>
      <c r="BS42" s="335">
        <v>0</v>
      </c>
      <c r="BT42" s="335">
        <v>46.375</v>
      </c>
      <c r="BU42" s="335">
        <v>0</v>
      </c>
      <c r="BV42" s="335">
        <v>476.125</v>
      </c>
      <c r="BW42" s="336">
        <v>103</v>
      </c>
      <c r="BX42" s="336">
        <v>0</v>
      </c>
      <c r="BY42" s="336">
        <v>0</v>
      </c>
      <c r="BZ42" s="336">
        <v>36.625</v>
      </c>
      <c r="CA42" s="336">
        <v>52.25</v>
      </c>
      <c r="CB42" s="336">
        <v>108.375</v>
      </c>
      <c r="CC42" s="337">
        <v>228.25</v>
      </c>
      <c r="CD42" s="338">
        <v>62894.662343442396</v>
      </c>
    </row>
    <row r="43" spans="1:82" x14ac:dyDescent="0.25">
      <c r="A43" s="179" t="s">
        <v>435</v>
      </c>
      <c r="B43" s="179" t="s">
        <v>436</v>
      </c>
      <c r="C43" s="179" t="s">
        <v>405</v>
      </c>
      <c r="D43" s="179" t="s">
        <v>124</v>
      </c>
      <c r="E43" s="331">
        <v>7873.7559636219803</v>
      </c>
      <c r="F43" s="332">
        <v>7732.6230271140403</v>
      </c>
      <c r="G43" s="332">
        <v>89.875</v>
      </c>
      <c r="H43" s="332">
        <v>51.257936507936499</v>
      </c>
      <c r="I43" s="332">
        <v>608.25</v>
      </c>
      <c r="J43" s="332">
        <v>570.125</v>
      </c>
      <c r="K43" s="332">
        <v>572.75</v>
      </c>
      <c r="L43" s="332">
        <v>1045.3064182194621</v>
      </c>
      <c r="M43" s="332">
        <v>2260.5145271395299</v>
      </c>
      <c r="N43" s="332">
        <v>1347.8100182629901</v>
      </c>
      <c r="O43" s="332">
        <v>1469</v>
      </c>
      <c r="P43" s="331">
        <v>701.75</v>
      </c>
      <c r="Q43" s="332">
        <v>21.75</v>
      </c>
      <c r="R43" s="332">
        <v>96.5</v>
      </c>
      <c r="S43" s="331">
        <v>791.375</v>
      </c>
      <c r="T43" s="331">
        <v>561.25</v>
      </c>
      <c r="U43" s="331">
        <v>759.22425680222602</v>
      </c>
      <c r="V43" s="331">
        <v>1402.375</v>
      </c>
      <c r="W43" s="332">
        <v>232.375</v>
      </c>
      <c r="X43" s="332">
        <v>119</v>
      </c>
      <c r="Y43" s="332">
        <v>95.5</v>
      </c>
      <c r="Z43" s="332">
        <v>443.375</v>
      </c>
      <c r="AA43" s="332">
        <v>51.875</v>
      </c>
      <c r="AB43" s="332">
        <v>0</v>
      </c>
      <c r="AC43" s="332">
        <v>214.875</v>
      </c>
      <c r="AD43" s="332">
        <v>125.5</v>
      </c>
      <c r="AE43" s="332">
        <v>119.875</v>
      </c>
      <c r="AF43" s="331">
        <v>2212.1567068197501</v>
      </c>
      <c r="AG43" s="332">
        <v>462.625</v>
      </c>
      <c r="AH43" s="332">
        <v>28.875</v>
      </c>
      <c r="AI43" s="332">
        <v>798.5</v>
      </c>
      <c r="AJ43" s="332">
        <v>38.5</v>
      </c>
      <c r="AK43" s="332">
        <v>84.125</v>
      </c>
      <c r="AL43" s="332">
        <v>283.875</v>
      </c>
      <c r="AM43" s="332">
        <v>515.65670681975007</v>
      </c>
      <c r="AN43" s="331">
        <v>108.625</v>
      </c>
      <c r="AO43" s="331">
        <v>184.75</v>
      </c>
      <c r="AP43" s="332">
        <v>146</v>
      </c>
      <c r="AQ43" s="332">
        <v>3</v>
      </c>
      <c r="AR43" s="332">
        <v>18.5</v>
      </c>
      <c r="AS43" s="332">
        <v>17.25</v>
      </c>
      <c r="AT43" s="331">
        <v>117.25</v>
      </c>
      <c r="AU43" s="331">
        <v>11.5</v>
      </c>
      <c r="AV43" s="331">
        <v>60.5</v>
      </c>
      <c r="AW43" s="332">
        <v>2.875</v>
      </c>
      <c r="AX43" s="332">
        <v>57.625</v>
      </c>
      <c r="AY43" s="331">
        <v>19.375</v>
      </c>
      <c r="AZ43" s="331">
        <v>231</v>
      </c>
      <c r="BA43" s="331">
        <v>44.75</v>
      </c>
      <c r="BB43" s="331">
        <v>3</v>
      </c>
      <c r="BC43" s="331">
        <v>2</v>
      </c>
      <c r="BD43" s="331">
        <v>436.125</v>
      </c>
      <c r="BE43" s="331">
        <v>9</v>
      </c>
      <c r="BF43" s="331">
        <v>10.5</v>
      </c>
      <c r="BG43" s="331">
        <v>167.75</v>
      </c>
      <c r="BH43" s="331">
        <v>39.5</v>
      </c>
      <c r="BI43" s="333">
        <v>3278.25</v>
      </c>
      <c r="BJ43" s="334">
        <v>1030.25</v>
      </c>
      <c r="BK43" s="334">
        <v>299.125</v>
      </c>
      <c r="BL43" s="334">
        <v>1182.75</v>
      </c>
      <c r="BM43" s="334">
        <v>0</v>
      </c>
      <c r="BN43" s="334">
        <v>31.375</v>
      </c>
      <c r="BO43" s="334">
        <v>366</v>
      </c>
      <c r="BP43" s="334">
        <v>368.75</v>
      </c>
      <c r="BQ43" s="335">
        <v>456.125</v>
      </c>
      <c r="BR43" s="335">
        <v>37.5</v>
      </c>
      <c r="BS43" s="335">
        <v>195.375</v>
      </c>
      <c r="BT43" s="335">
        <v>0</v>
      </c>
      <c r="BU43" s="335">
        <v>4</v>
      </c>
      <c r="BV43" s="335">
        <v>219.25</v>
      </c>
      <c r="BW43" s="336">
        <v>0</v>
      </c>
      <c r="BX43" s="336">
        <v>0</v>
      </c>
      <c r="BY43" s="336">
        <v>0</v>
      </c>
      <c r="BZ43" s="336">
        <v>0</v>
      </c>
      <c r="CA43" s="336">
        <v>0</v>
      </c>
      <c r="CB43" s="336">
        <v>117.5</v>
      </c>
      <c r="CC43" s="337">
        <v>116</v>
      </c>
      <c r="CD43" s="338">
        <v>95829.589309871197</v>
      </c>
    </row>
    <row r="44" spans="1:82" x14ac:dyDescent="0.25">
      <c r="A44" s="179" t="s">
        <v>437</v>
      </c>
      <c r="B44" s="179" t="s">
        <v>438</v>
      </c>
      <c r="C44" s="179" t="s">
        <v>392</v>
      </c>
      <c r="D44" s="179" t="s">
        <v>118</v>
      </c>
      <c r="E44" s="331">
        <v>7790.0050346242297</v>
      </c>
      <c r="F44" s="332">
        <v>7573.6300346242297</v>
      </c>
      <c r="G44" s="332">
        <v>88.25</v>
      </c>
      <c r="H44" s="332">
        <v>128.125</v>
      </c>
      <c r="I44" s="332">
        <v>493.375</v>
      </c>
      <c r="J44" s="332">
        <v>528.125</v>
      </c>
      <c r="K44" s="332">
        <v>538.75</v>
      </c>
      <c r="L44" s="332">
        <v>1123.425</v>
      </c>
      <c r="M44" s="332">
        <v>2272.3504619105902</v>
      </c>
      <c r="N44" s="332">
        <v>1789.97957271364</v>
      </c>
      <c r="O44" s="332">
        <v>1044</v>
      </c>
      <c r="P44" s="331">
        <v>751.875</v>
      </c>
      <c r="Q44" s="332">
        <v>36.875</v>
      </c>
      <c r="R44" s="332">
        <v>58.75</v>
      </c>
      <c r="S44" s="331">
        <v>95.125</v>
      </c>
      <c r="T44" s="331">
        <v>560.625</v>
      </c>
      <c r="U44" s="331">
        <v>251.125</v>
      </c>
      <c r="V44" s="331">
        <v>1210.125</v>
      </c>
      <c r="W44" s="332">
        <v>181.375</v>
      </c>
      <c r="X44" s="332">
        <v>129.875</v>
      </c>
      <c r="Y44" s="332">
        <v>305.625</v>
      </c>
      <c r="Z44" s="332">
        <v>212</v>
      </c>
      <c r="AA44" s="332">
        <v>17.125</v>
      </c>
      <c r="AB44" s="332">
        <v>46</v>
      </c>
      <c r="AC44" s="332">
        <v>77.25</v>
      </c>
      <c r="AD44" s="332">
        <v>158.625</v>
      </c>
      <c r="AE44" s="332">
        <v>82.25</v>
      </c>
      <c r="AF44" s="331">
        <v>3007.1300346242301</v>
      </c>
      <c r="AG44" s="332">
        <v>1181.75</v>
      </c>
      <c r="AH44" s="332">
        <v>75.875</v>
      </c>
      <c r="AI44" s="332">
        <v>1093</v>
      </c>
      <c r="AJ44" s="332">
        <v>76.625</v>
      </c>
      <c r="AK44" s="332">
        <v>55.875</v>
      </c>
      <c r="AL44" s="332">
        <v>38.5</v>
      </c>
      <c r="AM44" s="332">
        <v>485.50503462423399</v>
      </c>
      <c r="AN44" s="331">
        <v>63.5</v>
      </c>
      <c r="AO44" s="331">
        <v>184.5</v>
      </c>
      <c r="AP44" s="332">
        <v>123.875</v>
      </c>
      <c r="AQ44" s="332">
        <v>5.25</v>
      </c>
      <c r="AR44" s="332">
        <v>42.375</v>
      </c>
      <c r="AS44" s="332">
        <v>13</v>
      </c>
      <c r="AT44" s="331">
        <v>112.125</v>
      </c>
      <c r="AU44" s="331">
        <v>46</v>
      </c>
      <c r="AV44" s="331">
        <v>55.5</v>
      </c>
      <c r="AW44" s="332">
        <v>2.75</v>
      </c>
      <c r="AX44" s="332">
        <v>52.75</v>
      </c>
      <c r="AY44" s="331">
        <v>10</v>
      </c>
      <c r="AZ44" s="331">
        <v>81.125</v>
      </c>
      <c r="BA44" s="331">
        <v>19.25</v>
      </c>
      <c r="BB44" s="331">
        <v>0</v>
      </c>
      <c r="BC44" s="331">
        <v>0</v>
      </c>
      <c r="BD44" s="331">
        <v>654.625</v>
      </c>
      <c r="BE44" s="331">
        <v>30.25</v>
      </c>
      <c r="BF44" s="331">
        <v>84.5</v>
      </c>
      <c r="BG44" s="331">
        <v>246.125</v>
      </c>
      <c r="BH44" s="331">
        <v>326.5</v>
      </c>
      <c r="BI44" s="333">
        <v>1586.75</v>
      </c>
      <c r="BJ44" s="334">
        <v>314.375</v>
      </c>
      <c r="BK44" s="334">
        <v>69.625</v>
      </c>
      <c r="BL44" s="334">
        <v>999.125</v>
      </c>
      <c r="BM44" s="334">
        <v>32.625</v>
      </c>
      <c r="BN44" s="334">
        <v>1.75</v>
      </c>
      <c r="BO44" s="334">
        <v>30.5</v>
      </c>
      <c r="BP44" s="334">
        <v>138.75</v>
      </c>
      <c r="BQ44" s="335">
        <v>755.625</v>
      </c>
      <c r="BR44" s="335">
        <v>33</v>
      </c>
      <c r="BS44" s="335">
        <v>142.5</v>
      </c>
      <c r="BT44" s="335">
        <v>135.375</v>
      </c>
      <c r="BU44" s="335">
        <v>0</v>
      </c>
      <c r="BV44" s="335">
        <v>444.75</v>
      </c>
      <c r="BW44" s="336">
        <v>141.25</v>
      </c>
      <c r="BX44" s="336">
        <v>0</v>
      </c>
      <c r="BY44" s="336">
        <v>0</v>
      </c>
      <c r="BZ44" s="336">
        <v>59.375</v>
      </c>
      <c r="CA44" s="336">
        <v>0</v>
      </c>
      <c r="CB44" s="336">
        <v>117</v>
      </c>
      <c r="CC44" s="337">
        <v>272.25</v>
      </c>
      <c r="CD44" s="338">
        <v>85421.971430867896</v>
      </c>
    </row>
    <row r="45" spans="1:82" x14ac:dyDescent="0.25">
      <c r="A45" s="179" t="s">
        <v>439</v>
      </c>
      <c r="B45" s="179" t="s">
        <v>440</v>
      </c>
      <c r="C45" s="179" t="s">
        <v>355</v>
      </c>
      <c r="D45" s="179" t="s">
        <v>55</v>
      </c>
      <c r="E45" s="331">
        <v>22512.364969500799</v>
      </c>
      <c r="F45" s="332">
        <v>22359.489969500799</v>
      </c>
      <c r="G45" s="332">
        <v>60.875</v>
      </c>
      <c r="H45" s="332">
        <v>92</v>
      </c>
      <c r="I45" s="332">
        <v>975.625</v>
      </c>
      <c r="J45" s="332">
        <v>1392.625</v>
      </c>
      <c r="K45" s="332">
        <v>1471.375</v>
      </c>
      <c r="L45" s="332">
        <v>3121.68855092276</v>
      </c>
      <c r="M45" s="332">
        <v>7094.0313730786702</v>
      </c>
      <c r="N45" s="332">
        <v>4900.2700454993801</v>
      </c>
      <c r="O45" s="332">
        <v>3556.75</v>
      </c>
      <c r="P45" s="331">
        <v>3163.875</v>
      </c>
      <c r="Q45" s="332">
        <v>19.25</v>
      </c>
      <c r="R45" s="332">
        <v>278.625</v>
      </c>
      <c r="S45" s="331">
        <v>1064.25</v>
      </c>
      <c r="T45" s="331">
        <v>864.125</v>
      </c>
      <c r="U45" s="331">
        <v>806.892709822857</v>
      </c>
      <c r="V45" s="331">
        <v>4095.875</v>
      </c>
      <c r="W45" s="332">
        <v>1245.5</v>
      </c>
      <c r="X45" s="332">
        <v>409.875</v>
      </c>
      <c r="Y45" s="332">
        <v>515.5</v>
      </c>
      <c r="Z45" s="332">
        <v>607</v>
      </c>
      <c r="AA45" s="332">
        <v>45.75</v>
      </c>
      <c r="AB45" s="332">
        <v>182.25</v>
      </c>
      <c r="AC45" s="332">
        <v>44.875</v>
      </c>
      <c r="AD45" s="332">
        <v>681.125</v>
      </c>
      <c r="AE45" s="332">
        <v>364</v>
      </c>
      <c r="AF45" s="331">
        <v>8468.0972596779593</v>
      </c>
      <c r="AG45" s="332">
        <v>2853.25</v>
      </c>
      <c r="AH45" s="332">
        <v>477.75</v>
      </c>
      <c r="AI45" s="332">
        <v>1685.75</v>
      </c>
      <c r="AJ45" s="332">
        <v>928.25</v>
      </c>
      <c r="AK45" s="332">
        <v>536.5</v>
      </c>
      <c r="AL45" s="332">
        <v>2.125</v>
      </c>
      <c r="AM45" s="332">
        <v>1984.47225967796</v>
      </c>
      <c r="AN45" s="331">
        <v>324.875</v>
      </c>
      <c r="AO45" s="331">
        <v>356.875</v>
      </c>
      <c r="AP45" s="332">
        <v>214.75</v>
      </c>
      <c r="AQ45" s="332">
        <v>3.5</v>
      </c>
      <c r="AR45" s="332">
        <v>96.875</v>
      </c>
      <c r="AS45" s="332">
        <v>41.75</v>
      </c>
      <c r="AT45" s="331">
        <v>195.875</v>
      </c>
      <c r="AU45" s="331">
        <v>84.375</v>
      </c>
      <c r="AV45" s="331">
        <v>24.75</v>
      </c>
      <c r="AW45" s="332">
        <v>10.125</v>
      </c>
      <c r="AX45" s="332">
        <v>14.625</v>
      </c>
      <c r="AY45" s="331">
        <v>13.25</v>
      </c>
      <c r="AZ45" s="331">
        <v>109.125</v>
      </c>
      <c r="BA45" s="331">
        <v>106.5</v>
      </c>
      <c r="BB45" s="331">
        <v>0</v>
      </c>
      <c r="BC45" s="331">
        <v>0</v>
      </c>
      <c r="BD45" s="331">
        <v>1911</v>
      </c>
      <c r="BE45" s="331">
        <v>76</v>
      </c>
      <c r="BF45" s="331">
        <v>66.75</v>
      </c>
      <c r="BG45" s="331">
        <v>626.625</v>
      </c>
      <c r="BH45" s="331">
        <v>153.25</v>
      </c>
      <c r="BI45" s="333">
        <v>3247.7538412291897</v>
      </c>
      <c r="BJ45" s="334">
        <v>842.875</v>
      </c>
      <c r="BK45" s="334">
        <v>228.375</v>
      </c>
      <c r="BL45" s="334">
        <v>1749.375</v>
      </c>
      <c r="BM45" s="334">
        <v>10</v>
      </c>
      <c r="BN45" s="334">
        <v>15.625</v>
      </c>
      <c r="BO45" s="334">
        <v>0</v>
      </c>
      <c r="BP45" s="334">
        <v>401.50384122919297</v>
      </c>
      <c r="BQ45" s="335">
        <v>3116.25</v>
      </c>
      <c r="BR45" s="335">
        <v>331.5</v>
      </c>
      <c r="BS45" s="335">
        <v>138.875</v>
      </c>
      <c r="BT45" s="335">
        <v>160.75</v>
      </c>
      <c r="BU45" s="335">
        <v>0</v>
      </c>
      <c r="BV45" s="335">
        <v>2485.125</v>
      </c>
      <c r="BW45" s="336">
        <v>553.875</v>
      </c>
      <c r="BX45" s="336">
        <v>5.75</v>
      </c>
      <c r="BY45" s="336">
        <v>0</v>
      </c>
      <c r="BZ45" s="336">
        <v>273.875</v>
      </c>
      <c r="CA45" s="336">
        <v>200.375</v>
      </c>
      <c r="CB45" s="336">
        <v>405.75</v>
      </c>
      <c r="CC45" s="337">
        <v>434.20655594405599</v>
      </c>
      <c r="CD45" s="338">
        <v>196532.82157063499</v>
      </c>
    </row>
    <row r="46" spans="1:82" x14ac:dyDescent="0.25">
      <c r="A46" s="179" t="s">
        <v>441</v>
      </c>
      <c r="B46" s="179" t="s">
        <v>442</v>
      </c>
      <c r="C46" s="179" t="s">
        <v>359</v>
      </c>
      <c r="D46" s="179" t="s">
        <v>55</v>
      </c>
      <c r="E46" s="331">
        <v>9383.1225204902694</v>
      </c>
      <c r="F46" s="332">
        <v>9329.7475204902694</v>
      </c>
      <c r="G46" s="332">
        <v>53.375</v>
      </c>
      <c r="H46" s="332">
        <v>0</v>
      </c>
      <c r="I46" s="332">
        <v>423.875</v>
      </c>
      <c r="J46" s="332">
        <v>501.75</v>
      </c>
      <c r="K46" s="332">
        <v>787.90789473684197</v>
      </c>
      <c r="L46" s="332">
        <v>1307.30555555556</v>
      </c>
      <c r="M46" s="332">
        <v>2451.4149801527301</v>
      </c>
      <c r="N46" s="332">
        <v>2490.87090163934</v>
      </c>
      <c r="O46" s="332">
        <v>1419.9981884058</v>
      </c>
      <c r="P46" s="331">
        <v>884</v>
      </c>
      <c r="Q46" s="332">
        <v>2.25</v>
      </c>
      <c r="R46" s="332">
        <v>78.5</v>
      </c>
      <c r="S46" s="331">
        <v>1353</v>
      </c>
      <c r="T46" s="331">
        <v>283.375</v>
      </c>
      <c r="U46" s="331">
        <v>240.451086956522</v>
      </c>
      <c r="V46" s="331">
        <v>2540</v>
      </c>
      <c r="W46" s="332">
        <v>829.125</v>
      </c>
      <c r="X46" s="332">
        <v>352.625</v>
      </c>
      <c r="Y46" s="332">
        <v>362.875</v>
      </c>
      <c r="Z46" s="332">
        <v>383.125</v>
      </c>
      <c r="AA46" s="332">
        <v>0</v>
      </c>
      <c r="AB46" s="332">
        <v>206</v>
      </c>
      <c r="AC46" s="332">
        <v>0</v>
      </c>
      <c r="AD46" s="332">
        <v>264.375</v>
      </c>
      <c r="AE46" s="332">
        <v>141.875</v>
      </c>
      <c r="AF46" s="331">
        <v>2774.4214335337501</v>
      </c>
      <c r="AG46" s="332">
        <v>1119.75</v>
      </c>
      <c r="AH46" s="332">
        <v>19.375</v>
      </c>
      <c r="AI46" s="332">
        <v>538.875</v>
      </c>
      <c r="AJ46" s="332">
        <v>209.625</v>
      </c>
      <c r="AK46" s="332">
        <v>97.5</v>
      </c>
      <c r="AL46" s="332">
        <v>15.75</v>
      </c>
      <c r="AM46" s="332">
        <v>773.54643353375104</v>
      </c>
      <c r="AN46" s="331">
        <v>131.125</v>
      </c>
      <c r="AO46" s="331">
        <v>61.375</v>
      </c>
      <c r="AP46" s="332">
        <v>34.625</v>
      </c>
      <c r="AQ46" s="332">
        <v>0.375</v>
      </c>
      <c r="AR46" s="332">
        <v>13.375</v>
      </c>
      <c r="AS46" s="332">
        <v>13</v>
      </c>
      <c r="AT46" s="331">
        <v>141.875</v>
      </c>
      <c r="AU46" s="331">
        <v>57.625</v>
      </c>
      <c r="AV46" s="331">
        <v>45.625</v>
      </c>
      <c r="AW46" s="332">
        <v>1</v>
      </c>
      <c r="AX46" s="332">
        <v>44.625</v>
      </c>
      <c r="AY46" s="331">
        <v>6.375</v>
      </c>
      <c r="AZ46" s="331">
        <v>64.625</v>
      </c>
      <c r="BA46" s="331">
        <v>42.75</v>
      </c>
      <c r="BB46" s="331">
        <v>0</v>
      </c>
      <c r="BC46" s="331">
        <v>0</v>
      </c>
      <c r="BD46" s="331">
        <v>468.25</v>
      </c>
      <c r="BE46" s="331">
        <v>0</v>
      </c>
      <c r="BF46" s="331">
        <v>42</v>
      </c>
      <c r="BG46" s="331">
        <v>103.625</v>
      </c>
      <c r="BH46" s="331">
        <v>142.625</v>
      </c>
      <c r="BI46" s="333">
        <v>1135.375</v>
      </c>
      <c r="BJ46" s="334">
        <v>230.625</v>
      </c>
      <c r="BK46" s="334">
        <v>68.875</v>
      </c>
      <c r="BL46" s="334">
        <v>679</v>
      </c>
      <c r="BM46" s="334">
        <v>0</v>
      </c>
      <c r="BN46" s="334">
        <v>17.875</v>
      </c>
      <c r="BO46" s="334">
        <v>0</v>
      </c>
      <c r="BP46" s="334">
        <v>139</v>
      </c>
      <c r="BQ46" s="335">
        <v>345.25</v>
      </c>
      <c r="BR46" s="335">
        <v>22.375</v>
      </c>
      <c r="BS46" s="335">
        <v>103.125</v>
      </c>
      <c r="BT46" s="335">
        <v>57.625</v>
      </c>
      <c r="BU46" s="335">
        <v>0</v>
      </c>
      <c r="BV46" s="335">
        <v>162.125</v>
      </c>
      <c r="BW46" s="336">
        <v>0</v>
      </c>
      <c r="BX46" s="336">
        <v>30.875</v>
      </c>
      <c r="BY46" s="336">
        <v>0</v>
      </c>
      <c r="BZ46" s="336">
        <v>50.75</v>
      </c>
      <c r="CA46" s="336">
        <v>0</v>
      </c>
      <c r="CB46" s="336">
        <v>60.5</v>
      </c>
      <c r="CC46" s="337">
        <v>31.875</v>
      </c>
      <c r="CD46" s="338">
        <v>51836.456029713197</v>
      </c>
    </row>
    <row r="47" spans="1:82" x14ac:dyDescent="0.25">
      <c r="A47" s="179" t="s">
        <v>155</v>
      </c>
      <c r="B47" s="179" t="s">
        <v>443</v>
      </c>
      <c r="C47" s="179" t="s">
        <v>126</v>
      </c>
      <c r="D47" s="179" t="s">
        <v>126</v>
      </c>
      <c r="E47" s="331">
        <v>43522.921813763503</v>
      </c>
      <c r="F47" s="332">
        <v>42730.981192355401</v>
      </c>
      <c r="G47" s="332">
        <v>103.55597014925399</v>
      </c>
      <c r="H47" s="332">
        <v>688.38465125882897</v>
      </c>
      <c r="I47" s="332">
        <v>2643.875</v>
      </c>
      <c r="J47" s="332">
        <v>2460.875</v>
      </c>
      <c r="K47" s="332">
        <v>2518.25</v>
      </c>
      <c r="L47" s="332">
        <v>6325.25</v>
      </c>
      <c r="M47" s="332">
        <v>10087.29139723287</v>
      </c>
      <c r="N47" s="332">
        <v>10505.1262439498</v>
      </c>
      <c r="O47" s="332">
        <v>8982.2541725807805</v>
      </c>
      <c r="P47" s="331">
        <v>6544.75</v>
      </c>
      <c r="Q47" s="332">
        <v>63.125</v>
      </c>
      <c r="R47" s="332">
        <v>436.5</v>
      </c>
      <c r="S47" s="331">
        <v>2206.5</v>
      </c>
      <c r="T47" s="331">
        <v>2283.25</v>
      </c>
      <c r="U47" s="331">
        <v>1367.0341358278399</v>
      </c>
      <c r="V47" s="331">
        <v>10689.625</v>
      </c>
      <c r="W47" s="332">
        <v>4849.125</v>
      </c>
      <c r="X47" s="332">
        <v>1381.75</v>
      </c>
      <c r="Y47" s="332">
        <v>184.25</v>
      </c>
      <c r="Z47" s="332">
        <v>1664.625</v>
      </c>
      <c r="AA47" s="332">
        <v>56</v>
      </c>
      <c r="AB47" s="332">
        <v>519.625</v>
      </c>
      <c r="AC47" s="332">
        <v>126.625</v>
      </c>
      <c r="AD47" s="332">
        <v>935.5</v>
      </c>
      <c r="AE47" s="332">
        <v>972.125</v>
      </c>
      <c r="AF47" s="331">
        <v>10806.1376779356</v>
      </c>
      <c r="AG47" s="332">
        <v>2996.125</v>
      </c>
      <c r="AH47" s="332">
        <v>233.625</v>
      </c>
      <c r="AI47" s="332">
        <v>2674.125</v>
      </c>
      <c r="AJ47" s="332">
        <v>1553.375</v>
      </c>
      <c r="AK47" s="332">
        <v>373</v>
      </c>
      <c r="AL47" s="332">
        <v>111.875</v>
      </c>
      <c r="AM47" s="332">
        <v>2864.0126779356301</v>
      </c>
      <c r="AN47" s="331">
        <v>1615.5</v>
      </c>
      <c r="AO47" s="331">
        <v>967.25</v>
      </c>
      <c r="AP47" s="332">
        <v>715.25</v>
      </c>
      <c r="AQ47" s="332">
        <v>53.875</v>
      </c>
      <c r="AR47" s="332">
        <v>138.25</v>
      </c>
      <c r="AS47" s="332">
        <v>59.875</v>
      </c>
      <c r="AT47" s="331">
        <v>548.25</v>
      </c>
      <c r="AU47" s="331">
        <v>459.875</v>
      </c>
      <c r="AV47" s="331">
        <v>16.25</v>
      </c>
      <c r="AW47" s="332">
        <v>0</v>
      </c>
      <c r="AX47" s="332">
        <v>16.25</v>
      </c>
      <c r="AY47" s="331">
        <v>109.5</v>
      </c>
      <c r="AZ47" s="331">
        <v>350.75</v>
      </c>
      <c r="BA47" s="331">
        <v>206.875</v>
      </c>
      <c r="BB47" s="331">
        <v>10.25</v>
      </c>
      <c r="BC47" s="331">
        <v>9.375</v>
      </c>
      <c r="BD47" s="331">
        <v>3614.75</v>
      </c>
      <c r="BE47" s="331">
        <v>90.5</v>
      </c>
      <c r="BF47" s="331">
        <v>39.625</v>
      </c>
      <c r="BG47" s="331">
        <v>1264.125</v>
      </c>
      <c r="BH47" s="331">
        <v>322.75</v>
      </c>
      <c r="BI47" s="333">
        <v>11387.75</v>
      </c>
      <c r="BJ47" s="334">
        <v>1565.75</v>
      </c>
      <c r="BK47" s="334">
        <v>967.25</v>
      </c>
      <c r="BL47" s="334">
        <v>5905.25</v>
      </c>
      <c r="BM47" s="334">
        <v>27.75</v>
      </c>
      <c r="BN47" s="334">
        <v>280.75</v>
      </c>
      <c r="BO47" s="334">
        <v>732.25</v>
      </c>
      <c r="BP47" s="334">
        <v>1908.75</v>
      </c>
      <c r="BQ47" s="335">
        <v>4177.625</v>
      </c>
      <c r="BR47" s="335">
        <v>513.375</v>
      </c>
      <c r="BS47" s="335">
        <v>263.5</v>
      </c>
      <c r="BT47" s="335">
        <v>342.375</v>
      </c>
      <c r="BU47" s="335">
        <v>45.75</v>
      </c>
      <c r="BV47" s="335">
        <v>3012.625</v>
      </c>
      <c r="BW47" s="336">
        <v>484.125</v>
      </c>
      <c r="BX47" s="336">
        <v>66.375</v>
      </c>
      <c r="BY47" s="336">
        <v>70.5</v>
      </c>
      <c r="BZ47" s="336">
        <v>678.75</v>
      </c>
      <c r="CA47" s="336">
        <v>517.25</v>
      </c>
      <c r="CB47" s="336">
        <v>845.625</v>
      </c>
      <c r="CC47" s="337">
        <v>1003.422222222222</v>
      </c>
      <c r="CD47" s="338">
        <v>465303.34678453201</v>
      </c>
    </row>
    <row r="48" spans="1:82" x14ac:dyDescent="0.25">
      <c r="A48" s="179" t="s">
        <v>444</v>
      </c>
      <c r="B48" s="179" t="s">
        <v>445</v>
      </c>
      <c r="C48" s="179" t="s">
        <v>392</v>
      </c>
      <c r="D48" s="179" t="s">
        <v>118</v>
      </c>
      <c r="E48" s="331">
        <v>15242.828562478</v>
      </c>
      <c r="F48" s="332">
        <v>15130.828562478</v>
      </c>
      <c r="G48" s="332">
        <v>79.375</v>
      </c>
      <c r="H48" s="332">
        <v>32.625</v>
      </c>
      <c r="I48" s="332">
        <v>915.375</v>
      </c>
      <c r="J48" s="332">
        <v>1003.875</v>
      </c>
      <c r="K48" s="332">
        <v>1032.375</v>
      </c>
      <c r="L48" s="332">
        <v>2131.38095238095</v>
      </c>
      <c r="M48" s="332">
        <v>3445.4680117253001</v>
      </c>
      <c r="N48" s="332">
        <v>4116.4177679635995</v>
      </c>
      <c r="O48" s="332">
        <v>2597.9368304082</v>
      </c>
      <c r="P48" s="331">
        <v>1674.75</v>
      </c>
      <c r="Q48" s="332">
        <v>33.875</v>
      </c>
      <c r="R48" s="332">
        <v>150.875</v>
      </c>
      <c r="S48" s="331">
        <v>811</v>
      </c>
      <c r="T48" s="331">
        <v>1065.875</v>
      </c>
      <c r="U48" s="331">
        <v>449.66923531551203</v>
      </c>
      <c r="V48" s="331">
        <v>2969.125</v>
      </c>
      <c r="W48" s="332">
        <v>403.25</v>
      </c>
      <c r="X48" s="332">
        <v>855.25</v>
      </c>
      <c r="Y48" s="332">
        <v>329.75</v>
      </c>
      <c r="Z48" s="332">
        <v>893.875</v>
      </c>
      <c r="AA48" s="332">
        <v>34.5</v>
      </c>
      <c r="AB48" s="332">
        <v>181.875</v>
      </c>
      <c r="AC48" s="332">
        <v>77.125</v>
      </c>
      <c r="AD48" s="332">
        <v>135.625</v>
      </c>
      <c r="AE48" s="332">
        <v>57.875</v>
      </c>
      <c r="AF48" s="331">
        <v>4692.6593271625297</v>
      </c>
      <c r="AG48" s="332">
        <v>1109.75</v>
      </c>
      <c r="AH48" s="332">
        <v>46.5</v>
      </c>
      <c r="AI48" s="332">
        <v>1252.875</v>
      </c>
      <c r="AJ48" s="332">
        <v>56.875</v>
      </c>
      <c r="AK48" s="332">
        <v>194.5</v>
      </c>
      <c r="AL48" s="332">
        <v>56.125</v>
      </c>
      <c r="AM48" s="332">
        <v>1976.03432716253</v>
      </c>
      <c r="AN48" s="331">
        <v>41.375</v>
      </c>
      <c r="AO48" s="331">
        <v>377.75</v>
      </c>
      <c r="AP48" s="332">
        <v>253.875</v>
      </c>
      <c r="AQ48" s="332">
        <v>1.25</v>
      </c>
      <c r="AR48" s="332">
        <v>102.625</v>
      </c>
      <c r="AS48" s="332">
        <v>20</v>
      </c>
      <c r="AT48" s="331">
        <v>111.75</v>
      </c>
      <c r="AU48" s="331">
        <v>10.125</v>
      </c>
      <c r="AV48" s="331">
        <v>22.875</v>
      </c>
      <c r="AW48" s="332">
        <v>2.5</v>
      </c>
      <c r="AX48" s="332">
        <v>20.375</v>
      </c>
      <c r="AY48" s="331">
        <v>17</v>
      </c>
      <c r="AZ48" s="331">
        <v>92.125</v>
      </c>
      <c r="BA48" s="331">
        <v>60.625</v>
      </c>
      <c r="BB48" s="331">
        <v>0.625</v>
      </c>
      <c r="BC48" s="331">
        <v>0</v>
      </c>
      <c r="BD48" s="331">
        <v>1330.625</v>
      </c>
      <c r="BE48" s="331">
        <v>41.625</v>
      </c>
      <c r="BF48" s="331">
        <v>134.375</v>
      </c>
      <c r="BG48" s="331">
        <v>1048.625</v>
      </c>
      <c r="BH48" s="331">
        <v>290.25</v>
      </c>
      <c r="BI48" s="333">
        <v>4047.625</v>
      </c>
      <c r="BJ48" s="334">
        <v>1268.5</v>
      </c>
      <c r="BK48" s="334">
        <v>339.75</v>
      </c>
      <c r="BL48" s="334">
        <v>2053.25</v>
      </c>
      <c r="BM48" s="334">
        <v>4.75</v>
      </c>
      <c r="BN48" s="334">
        <v>10.5</v>
      </c>
      <c r="BO48" s="334">
        <v>0</v>
      </c>
      <c r="BP48" s="334">
        <v>370.875</v>
      </c>
      <c r="BQ48" s="335">
        <v>2502.25</v>
      </c>
      <c r="BR48" s="335">
        <v>577.125</v>
      </c>
      <c r="BS48" s="335">
        <v>170.75</v>
      </c>
      <c r="BT48" s="335">
        <v>617.5</v>
      </c>
      <c r="BU48" s="335">
        <v>24.875</v>
      </c>
      <c r="BV48" s="335">
        <v>1112</v>
      </c>
      <c r="BW48" s="336">
        <v>0</v>
      </c>
      <c r="BX48" s="336">
        <v>0</v>
      </c>
      <c r="BY48" s="336">
        <v>0</v>
      </c>
      <c r="BZ48" s="336">
        <v>135.75</v>
      </c>
      <c r="CA48" s="336">
        <v>0</v>
      </c>
      <c r="CB48" s="336">
        <v>833</v>
      </c>
      <c r="CC48" s="337">
        <v>458.75</v>
      </c>
      <c r="CD48" s="338">
        <v>196339.59842762401</v>
      </c>
    </row>
    <row r="49" spans="1:82" x14ac:dyDescent="0.25">
      <c r="A49" s="179" t="s">
        <v>446</v>
      </c>
      <c r="B49" s="179" t="s">
        <v>447</v>
      </c>
      <c r="C49" s="179" t="s">
        <v>371</v>
      </c>
      <c r="D49" s="179" t="s">
        <v>125</v>
      </c>
      <c r="E49" s="331">
        <v>5245.5008418966199</v>
      </c>
      <c r="F49" s="332">
        <v>4949.5155477789704</v>
      </c>
      <c r="G49" s="332">
        <v>0</v>
      </c>
      <c r="H49" s="332">
        <v>295.98529411764702</v>
      </c>
      <c r="I49" s="332">
        <v>280.375</v>
      </c>
      <c r="J49" s="332">
        <v>253.375</v>
      </c>
      <c r="K49" s="332">
        <v>450.78676470588198</v>
      </c>
      <c r="L49" s="332">
        <v>815</v>
      </c>
      <c r="M49" s="332">
        <v>1277.0990660919499</v>
      </c>
      <c r="N49" s="332">
        <v>1218.1150110987801</v>
      </c>
      <c r="O49" s="332">
        <v>950.75</v>
      </c>
      <c r="P49" s="331">
        <v>273</v>
      </c>
      <c r="Q49" s="332">
        <v>8.875</v>
      </c>
      <c r="R49" s="332">
        <v>44.875</v>
      </c>
      <c r="S49" s="331">
        <v>905.875</v>
      </c>
      <c r="T49" s="331">
        <v>146.375</v>
      </c>
      <c r="U49" s="331">
        <v>362.01144354293399</v>
      </c>
      <c r="V49" s="331">
        <v>1294</v>
      </c>
      <c r="W49" s="332">
        <v>252.75</v>
      </c>
      <c r="X49" s="332">
        <v>223.875</v>
      </c>
      <c r="Y49" s="332">
        <v>186.5</v>
      </c>
      <c r="Z49" s="332">
        <v>468.25</v>
      </c>
      <c r="AA49" s="332">
        <v>6</v>
      </c>
      <c r="AB49" s="332">
        <v>43.75</v>
      </c>
      <c r="AC49" s="332">
        <v>0</v>
      </c>
      <c r="AD49" s="332">
        <v>77.875</v>
      </c>
      <c r="AE49" s="332">
        <v>35</v>
      </c>
      <c r="AF49" s="331">
        <v>1293.9893983536799</v>
      </c>
      <c r="AG49" s="332">
        <v>552.375</v>
      </c>
      <c r="AH49" s="332">
        <v>0</v>
      </c>
      <c r="AI49" s="332">
        <v>55.125</v>
      </c>
      <c r="AJ49" s="332">
        <v>233.375</v>
      </c>
      <c r="AK49" s="332">
        <v>63</v>
      </c>
      <c r="AL49" s="332">
        <v>30.25</v>
      </c>
      <c r="AM49" s="332">
        <v>359.864398353681</v>
      </c>
      <c r="AN49" s="331">
        <v>25.875</v>
      </c>
      <c r="AO49" s="331">
        <v>90.375</v>
      </c>
      <c r="AP49" s="332">
        <v>71.25</v>
      </c>
      <c r="AQ49" s="332">
        <v>0.25</v>
      </c>
      <c r="AR49" s="332">
        <v>10.875</v>
      </c>
      <c r="AS49" s="332">
        <v>8</v>
      </c>
      <c r="AT49" s="331">
        <v>71.75</v>
      </c>
      <c r="AU49" s="331">
        <v>7.125</v>
      </c>
      <c r="AV49" s="331">
        <v>18.125</v>
      </c>
      <c r="AW49" s="332">
        <v>0.75</v>
      </c>
      <c r="AX49" s="332">
        <v>17.375</v>
      </c>
      <c r="AY49" s="331">
        <v>6.75</v>
      </c>
      <c r="AZ49" s="331">
        <v>98.625</v>
      </c>
      <c r="BA49" s="331">
        <v>14</v>
      </c>
      <c r="BB49" s="331">
        <v>1</v>
      </c>
      <c r="BC49" s="331">
        <v>0</v>
      </c>
      <c r="BD49" s="331">
        <v>405.5</v>
      </c>
      <c r="BE49" s="331">
        <v>2</v>
      </c>
      <c r="BF49" s="331">
        <v>37.75</v>
      </c>
      <c r="BG49" s="331">
        <v>90</v>
      </c>
      <c r="BH49" s="331">
        <v>101.375</v>
      </c>
      <c r="BI49" s="333">
        <v>1310.375</v>
      </c>
      <c r="BJ49" s="334">
        <v>594.375</v>
      </c>
      <c r="BK49" s="334">
        <v>1.5</v>
      </c>
      <c r="BL49" s="334">
        <v>681.625</v>
      </c>
      <c r="BM49" s="334">
        <v>0</v>
      </c>
      <c r="BN49" s="334">
        <v>0</v>
      </c>
      <c r="BO49" s="334">
        <v>0</v>
      </c>
      <c r="BP49" s="334">
        <v>32.875</v>
      </c>
      <c r="BQ49" s="335">
        <v>533.25</v>
      </c>
      <c r="BR49" s="335">
        <v>20.625</v>
      </c>
      <c r="BS49" s="335">
        <v>101.375</v>
      </c>
      <c r="BT49" s="335">
        <v>93.875</v>
      </c>
      <c r="BU49" s="335">
        <v>0</v>
      </c>
      <c r="BV49" s="335">
        <v>317.375</v>
      </c>
      <c r="BW49" s="336">
        <v>233.25</v>
      </c>
      <c r="BX49" s="336">
        <v>0</v>
      </c>
      <c r="BY49" s="336">
        <v>0</v>
      </c>
      <c r="BZ49" s="336">
        <v>0</v>
      </c>
      <c r="CA49" s="336">
        <v>0</v>
      </c>
      <c r="CB49" s="336">
        <v>46.25</v>
      </c>
      <c r="CC49" s="337">
        <v>89.25</v>
      </c>
      <c r="CD49" s="338">
        <v>40527.9597533345</v>
      </c>
    </row>
    <row r="50" spans="1:82" x14ac:dyDescent="0.25">
      <c r="A50" s="179" t="s">
        <v>448</v>
      </c>
      <c r="B50" s="179" t="s">
        <v>449</v>
      </c>
      <c r="C50" s="179" t="s">
        <v>405</v>
      </c>
      <c r="D50" s="179" t="s">
        <v>124</v>
      </c>
      <c r="E50" s="331">
        <v>9720.7290701759994</v>
      </c>
      <c r="F50" s="332">
        <v>9662.7406442500705</v>
      </c>
      <c r="G50" s="332">
        <v>4</v>
      </c>
      <c r="H50" s="332">
        <v>53.988425925925903</v>
      </c>
      <c r="I50" s="332">
        <v>553.625</v>
      </c>
      <c r="J50" s="332">
        <v>480</v>
      </c>
      <c r="K50" s="332">
        <v>536.875</v>
      </c>
      <c r="L50" s="332">
        <v>1655.51</v>
      </c>
      <c r="M50" s="332">
        <v>3429.0328854116901</v>
      </c>
      <c r="N50" s="332">
        <v>1819.4361847643099</v>
      </c>
      <c r="O50" s="332">
        <v>1246.25</v>
      </c>
      <c r="P50" s="331">
        <v>869.375</v>
      </c>
      <c r="Q50" s="332">
        <v>16.75</v>
      </c>
      <c r="R50" s="332">
        <v>77.375</v>
      </c>
      <c r="S50" s="331">
        <v>514.25</v>
      </c>
      <c r="T50" s="331">
        <v>325.625</v>
      </c>
      <c r="U50" s="331">
        <v>559.59556878306898</v>
      </c>
      <c r="V50" s="331">
        <v>2162.625</v>
      </c>
      <c r="W50" s="332">
        <v>37.375</v>
      </c>
      <c r="X50" s="332">
        <v>362</v>
      </c>
      <c r="Y50" s="332">
        <v>104.125</v>
      </c>
      <c r="Z50" s="332">
        <v>628.75</v>
      </c>
      <c r="AA50" s="332">
        <v>0</v>
      </c>
      <c r="AB50" s="332">
        <v>77.125</v>
      </c>
      <c r="AC50" s="332">
        <v>16.125</v>
      </c>
      <c r="AD50" s="332">
        <v>792.125</v>
      </c>
      <c r="AE50" s="332">
        <v>145</v>
      </c>
      <c r="AF50" s="331">
        <v>3603.8835013929302</v>
      </c>
      <c r="AG50" s="332">
        <v>2028.25</v>
      </c>
      <c r="AH50" s="332">
        <v>30.25</v>
      </c>
      <c r="AI50" s="332">
        <v>534.125</v>
      </c>
      <c r="AJ50" s="332">
        <v>207.375</v>
      </c>
      <c r="AK50" s="332">
        <v>179</v>
      </c>
      <c r="AL50" s="332">
        <v>25.875</v>
      </c>
      <c r="AM50" s="332">
        <v>599.00850139293095</v>
      </c>
      <c r="AN50" s="331">
        <v>172.125</v>
      </c>
      <c r="AO50" s="331">
        <v>166.5</v>
      </c>
      <c r="AP50" s="332">
        <v>100.25</v>
      </c>
      <c r="AQ50" s="332">
        <v>1.25</v>
      </c>
      <c r="AR50" s="332">
        <v>16.125</v>
      </c>
      <c r="AS50" s="332">
        <v>48.875</v>
      </c>
      <c r="AT50" s="331">
        <v>45</v>
      </c>
      <c r="AU50" s="331">
        <v>11.75</v>
      </c>
      <c r="AV50" s="331">
        <v>10.5</v>
      </c>
      <c r="AW50" s="332">
        <v>5.125</v>
      </c>
      <c r="AX50" s="332">
        <v>5.375</v>
      </c>
      <c r="AY50" s="331">
        <v>38.875</v>
      </c>
      <c r="AZ50" s="331">
        <v>49.5</v>
      </c>
      <c r="BA50" s="331">
        <v>36.75</v>
      </c>
      <c r="BB50" s="331">
        <v>0.375</v>
      </c>
      <c r="BC50" s="331">
        <v>2.625</v>
      </c>
      <c r="BD50" s="331">
        <v>412.75</v>
      </c>
      <c r="BE50" s="331">
        <v>28.875</v>
      </c>
      <c r="BF50" s="331">
        <v>55</v>
      </c>
      <c r="BG50" s="331">
        <v>367.25</v>
      </c>
      <c r="BH50" s="331">
        <v>287.5</v>
      </c>
      <c r="BI50" s="333">
        <v>2452.375</v>
      </c>
      <c r="BJ50" s="334">
        <v>1319.25</v>
      </c>
      <c r="BK50" s="334">
        <v>54.875</v>
      </c>
      <c r="BL50" s="334">
        <v>943.25</v>
      </c>
      <c r="BM50" s="334">
        <v>5.25</v>
      </c>
      <c r="BN50" s="334">
        <v>9.625</v>
      </c>
      <c r="BO50" s="334">
        <v>0</v>
      </c>
      <c r="BP50" s="334">
        <v>120.125</v>
      </c>
      <c r="BQ50" s="335">
        <v>743.25</v>
      </c>
      <c r="BR50" s="335">
        <v>283.375</v>
      </c>
      <c r="BS50" s="335">
        <v>213.5</v>
      </c>
      <c r="BT50" s="335">
        <v>0</v>
      </c>
      <c r="BU50" s="335">
        <v>0.375</v>
      </c>
      <c r="BV50" s="335">
        <v>246</v>
      </c>
      <c r="BW50" s="336">
        <v>0</v>
      </c>
      <c r="BX50" s="336">
        <v>0</v>
      </c>
      <c r="BY50" s="336">
        <v>0</v>
      </c>
      <c r="BZ50" s="336">
        <v>0</v>
      </c>
      <c r="CA50" s="336">
        <v>6.875</v>
      </c>
      <c r="CB50" s="336">
        <v>128</v>
      </c>
      <c r="CC50" s="337">
        <v>84.5</v>
      </c>
      <c r="CD50" s="338">
        <v>85870.156701445594</v>
      </c>
    </row>
    <row r="51" spans="1:82" x14ac:dyDescent="0.25">
      <c r="A51" s="179" t="s">
        <v>450</v>
      </c>
      <c r="B51" s="179" t="s">
        <v>451</v>
      </c>
      <c r="C51" s="179" t="s">
        <v>375</v>
      </c>
      <c r="D51" s="179" t="s">
        <v>125</v>
      </c>
      <c r="E51" s="331">
        <v>6060.5661764705901</v>
      </c>
      <c r="F51" s="332">
        <v>6051.4411764705901</v>
      </c>
      <c r="G51" s="332">
        <v>9.125</v>
      </c>
      <c r="H51" s="332">
        <v>0</v>
      </c>
      <c r="I51" s="332">
        <v>235</v>
      </c>
      <c r="J51" s="332">
        <v>220.5</v>
      </c>
      <c r="K51" s="332">
        <v>320.25</v>
      </c>
      <c r="L51" s="332">
        <v>592.125</v>
      </c>
      <c r="M51" s="332">
        <v>1553.6911764705901</v>
      </c>
      <c r="N51" s="332">
        <v>1752.5</v>
      </c>
      <c r="O51" s="332">
        <v>1386.5</v>
      </c>
      <c r="P51" s="331">
        <v>322.375</v>
      </c>
      <c r="Q51" s="332">
        <v>4.75</v>
      </c>
      <c r="R51" s="332">
        <v>7</v>
      </c>
      <c r="S51" s="331">
        <v>602.25</v>
      </c>
      <c r="T51" s="331">
        <v>136</v>
      </c>
      <c r="U51" s="331">
        <v>40</v>
      </c>
      <c r="V51" s="331">
        <v>2766.375</v>
      </c>
      <c r="W51" s="332">
        <v>314.375</v>
      </c>
      <c r="X51" s="332">
        <v>515.125</v>
      </c>
      <c r="Y51" s="332">
        <v>583.625</v>
      </c>
      <c r="Z51" s="332">
        <v>830</v>
      </c>
      <c r="AA51" s="332">
        <v>39.5</v>
      </c>
      <c r="AB51" s="332">
        <v>160.5</v>
      </c>
      <c r="AC51" s="332">
        <v>0</v>
      </c>
      <c r="AD51" s="332">
        <v>106</v>
      </c>
      <c r="AE51" s="332">
        <v>217.25</v>
      </c>
      <c r="AF51" s="331">
        <v>758.81617647058795</v>
      </c>
      <c r="AG51" s="332">
        <v>304.625</v>
      </c>
      <c r="AH51" s="332">
        <v>2</v>
      </c>
      <c r="AI51" s="332">
        <v>298</v>
      </c>
      <c r="AJ51" s="332">
        <v>71</v>
      </c>
      <c r="AK51" s="332">
        <v>0</v>
      </c>
      <c r="AL51" s="332">
        <v>0</v>
      </c>
      <c r="AM51" s="332">
        <v>83.191176470588204</v>
      </c>
      <c r="AN51" s="331">
        <v>3.75</v>
      </c>
      <c r="AO51" s="331">
        <v>48.625</v>
      </c>
      <c r="AP51" s="332">
        <v>20.75</v>
      </c>
      <c r="AQ51" s="332">
        <v>0.125</v>
      </c>
      <c r="AR51" s="332">
        <v>5.5</v>
      </c>
      <c r="AS51" s="332">
        <v>22.25</v>
      </c>
      <c r="AT51" s="331">
        <v>43.625</v>
      </c>
      <c r="AU51" s="331">
        <v>2</v>
      </c>
      <c r="AV51" s="331">
        <v>60.875</v>
      </c>
      <c r="AW51" s="332">
        <v>4.875</v>
      </c>
      <c r="AX51" s="332">
        <v>56</v>
      </c>
      <c r="AY51" s="331">
        <v>4.375</v>
      </c>
      <c r="AZ51" s="331">
        <v>7.75</v>
      </c>
      <c r="BA51" s="331">
        <v>16.375</v>
      </c>
      <c r="BB51" s="331">
        <v>0</v>
      </c>
      <c r="BC51" s="331">
        <v>0.375</v>
      </c>
      <c r="BD51" s="331">
        <v>769</v>
      </c>
      <c r="BE51" s="331">
        <v>0</v>
      </c>
      <c r="BF51" s="331">
        <v>21.5</v>
      </c>
      <c r="BG51" s="331">
        <v>371.75</v>
      </c>
      <c r="BH51" s="331">
        <v>84.75</v>
      </c>
      <c r="BI51" s="333">
        <v>333.875</v>
      </c>
      <c r="BJ51" s="334">
        <v>96.125</v>
      </c>
      <c r="BK51" s="334">
        <v>27.25</v>
      </c>
      <c r="BL51" s="334">
        <v>191.375</v>
      </c>
      <c r="BM51" s="334">
        <v>0</v>
      </c>
      <c r="BN51" s="334">
        <v>0</v>
      </c>
      <c r="BO51" s="334">
        <v>7</v>
      </c>
      <c r="BP51" s="334">
        <v>12.125</v>
      </c>
      <c r="BQ51" s="335">
        <v>121</v>
      </c>
      <c r="BR51" s="335">
        <v>10</v>
      </c>
      <c r="BS51" s="335">
        <v>75.125</v>
      </c>
      <c r="BT51" s="335">
        <v>0</v>
      </c>
      <c r="BU51" s="335">
        <v>0</v>
      </c>
      <c r="BV51" s="335">
        <v>35.875</v>
      </c>
      <c r="BW51" s="336">
        <v>0</v>
      </c>
      <c r="BX51" s="336">
        <v>0</v>
      </c>
      <c r="BY51" s="336">
        <v>0</v>
      </c>
      <c r="BZ51" s="336">
        <v>0</v>
      </c>
      <c r="CA51" s="336">
        <v>0</v>
      </c>
      <c r="CB51" s="336">
        <v>16.375</v>
      </c>
      <c r="CC51" s="337">
        <v>0</v>
      </c>
      <c r="CD51" s="338">
        <v>18156.566176414501</v>
      </c>
    </row>
    <row r="52" spans="1:82" x14ac:dyDescent="0.25">
      <c r="A52" s="179" t="s">
        <v>452</v>
      </c>
      <c r="B52" s="179" t="s">
        <v>453</v>
      </c>
      <c r="C52" s="179" t="s">
        <v>126</v>
      </c>
      <c r="D52" s="179" t="s">
        <v>126</v>
      </c>
      <c r="E52" s="331">
        <v>28866.744274344201</v>
      </c>
      <c r="F52" s="332">
        <v>28578.800454468499</v>
      </c>
      <c r="G52" s="332">
        <v>181.4589285714286</v>
      </c>
      <c r="H52" s="332">
        <v>106.484891304348</v>
      </c>
      <c r="I52" s="332">
        <v>1329.125</v>
      </c>
      <c r="J52" s="332">
        <v>1758.2465367965401</v>
      </c>
      <c r="K52" s="332">
        <v>1885</v>
      </c>
      <c r="L52" s="332">
        <v>3653.7261904761899</v>
      </c>
      <c r="M52" s="332">
        <v>7838.2904975626598</v>
      </c>
      <c r="N52" s="332">
        <v>6201.1060495088404</v>
      </c>
      <c r="O52" s="332">
        <v>6201.25</v>
      </c>
      <c r="P52" s="331">
        <v>5639.5</v>
      </c>
      <c r="Q52" s="332">
        <v>36.25</v>
      </c>
      <c r="R52" s="332">
        <v>240.75</v>
      </c>
      <c r="S52" s="331">
        <v>1729.875</v>
      </c>
      <c r="T52" s="331">
        <v>1294.875</v>
      </c>
      <c r="U52" s="331">
        <v>702.50863469059095</v>
      </c>
      <c r="V52" s="331">
        <v>6111.875</v>
      </c>
      <c r="W52" s="332">
        <v>2711</v>
      </c>
      <c r="X52" s="332">
        <v>1032.375</v>
      </c>
      <c r="Y52" s="332">
        <v>404.25</v>
      </c>
      <c r="Z52" s="332">
        <v>745.25</v>
      </c>
      <c r="AA52" s="332">
        <v>18</v>
      </c>
      <c r="AB52" s="332">
        <v>171.125</v>
      </c>
      <c r="AC52" s="332">
        <v>0</v>
      </c>
      <c r="AD52" s="332">
        <v>680.25</v>
      </c>
      <c r="AE52" s="332">
        <v>349.625</v>
      </c>
      <c r="AF52" s="331">
        <v>7645.4856396536397</v>
      </c>
      <c r="AG52" s="332">
        <v>2159.5</v>
      </c>
      <c r="AH52" s="332">
        <v>178.625</v>
      </c>
      <c r="AI52" s="332">
        <v>2179.75</v>
      </c>
      <c r="AJ52" s="332">
        <v>509.5</v>
      </c>
      <c r="AK52" s="332">
        <v>282.125</v>
      </c>
      <c r="AL52" s="332">
        <v>177.75</v>
      </c>
      <c r="AM52" s="332">
        <v>2158.2356396536402</v>
      </c>
      <c r="AN52" s="331">
        <v>326.75</v>
      </c>
      <c r="AO52" s="331">
        <v>477.75</v>
      </c>
      <c r="AP52" s="332">
        <v>279.875</v>
      </c>
      <c r="AQ52" s="332">
        <v>6.25</v>
      </c>
      <c r="AR52" s="332">
        <v>169</v>
      </c>
      <c r="AS52" s="332">
        <v>22.625</v>
      </c>
      <c r="AT52" s="331">
        <v>192.875</v>
      </c>
      <c r="AU52" s="331">
        <v>213.25</v>
      </c>
      <c r="AV52" s="331">
        <v>44</v>
      </c>
      <c r="AW52" s="332">
        <v>6.75</v>
      </c>
      <c r="AX52" s="332">
        <v>37.25</v>
      </c>
      <c r="AY52" s="331">
        <v>24.25</v>
      </c>
      <c r="AZ52" s="331">
        <v>242.875</v>
      </c>
      <c r="BA52" s="331">
        <v>156.375</v>
      </c>
      <c r="BB52" s="331">
        <v>3.125</v>
      </c>
      <c r="BC52" s="331">
        <v>0</v>
      </c>
      <c r="BD52" s="331">
        <v>2302.625</v>
      </c>
      <c r="BE52" s="331">
        <v>35.5</v>
      </c>
      <c r="BF52" s="331">
        <v>87.625</v>
      </c>
      <c r="BG52" s="331">
        <v>1261.25</v>
      </c>
      <c r="BH52" s="331">
        <v>374.375</v>
      </c>
      <c r="BI52" s="333">
        <v>6600.375</v>
      </c>
      <c r="BJ52" s="334">
        <v>2543.125</v>
      </c>
      <c r="BK52" s="334">
        <v>660.125</v>
      </c>
      <c r="BL52" s="334">
        <v>2534.125</v>
      </c>
      <c r="BM52" s="334">
        <v>82</v>
      </c>
      <c r="BN52" s="334">
        <v>145.125</v>
      </c>
      <c r="BO52" s="334">
        <v>0</v>
      </c>
      <c r="BP52" s="334">
        <v>635.875</v>
      </c>
      <c r="BQ52" s="335">
        <v>2774.5</v>
      </c>
      <c r="BR52" s="335">
        <v>117.75</v>
      </c>
      <c r="BS52" s="335">
        <v>352.25</v>
      </c>
      <c r="BT52" s="335">
        <v>260.375</v>
      </c>
      <c r="BU52" s="335">
        <v>0</v>
      </c>
      <c r="BV52" s="335">
        <v>2044.125</v>
      </c>
      <c r="BW52" s="336">
        <v>110.75</v>
      </c>
      <c r="BX52" s="336">
        <v>0</v>
      </c>
      <c r="BY52" s="336">
        <v>67.5</v>
      </c>
      <c r="BZ52" s="336">
        <v>279.75</v>
      </c>
      <c r="CA52" s="336">
        <v>11.5</v>
      </c>
      <c r="CB52" s="336">
        <v>526.5</v>
      </c>
      <c r="CC52" s="337">
        <v>455.25</v>
      </c>
      <c r="CD52" s="338">
        <v>238861.389238968</v>
      </c>
    </row>
    <row r="53" spans="1:82" x14ac:dyDescent="0.25">
      <c r="A53" s="179" t="s">
        <v>454</v>
      </c>
      <c r="B53" s="179" t="s">
        <v>455</v>
      </c>
      <c r="C53" s="179" t="s">
        <v>382</v>
      </c>
      <c r="D53" s="179" t="s">
        <v>123</v>
      </c>
      <c r="E53" s="331">
        <v>12482.5204952781</v>
      </c>
      <c r="F53" s="332">
        <v>12482.5204952781</v>
      </c>
      <c r="G53" s="332">
        <v>0</v>
      </c>
      <c r="H53" s="332">
        <v>0</v>
      </c>
      <c r="I53" s="332">
        <v>635.125</v>
      </c>
      <c r="J53" s="332">
        <v>559.5</v>
      </c>
      <c r="K53" s="332">
        <v>754.875</v>
      </c>
      <c r="L53" s="332">
        <v>1554.125</v>
      </c>
      <c r="M53" s="332">
        <v>2791.0171318011298</v>
      </c>
      <c r="N53" s="332">
        <v>2311.6996648209001</v>
      </c>
      <c r="O53" s="332">
        <v>3876.1786986560301</v>
      </c>
      <c r="P53" s="331">
        <v>1109</v>
      </c>
      <c r="Q53" s="332">
        <v>28.25</v>
      </c>
      <c r="R53" s="332">
        <v>42.875</v>
      </c>
      <c r="S53" s="331">
        <v>347.75</v>
      </c>
      <c r="T53" s="331">
        <v>704.625</v>
      </c>
      <c r="U53" s="331">
        <v>359.30037878787903</v>
      </c>
      <c r="V53" s="331">
        <v>2850.875</v>
      </c>
      <c r="W53" s="332">
        <v>348.625</v>
      </c>
      <c r="X53" s="332">
        <v>1225.25</v>
      </c>
      <c r="Y53" s="332">
        <v>134.875</v>
      </c>
      <c r="Z53" s="332">
        <v>537.75</v>
      </c>
      <c r="AA53" s="332">
        <v>10.125</v>
      </c>
      <c r="AB53" s="332">
        <v>62.125</v>
      </c>
      <c r="AC53" s="332">
        <v>69.375</v>
      </c>
      <c r="AD53" s="332">
        <v>308.375</v>
      </c>
      <c r="AE53" s="332">
        <v>154.375</v>
      </c>
      <c r="AF53" s="331">
        <v>4304.9701164901799</v>
      </c>
      <c r="AG53" s="332">
        <v>1927.875</v>
      </c>
      <c r="AH53" s="332">
        <v>9.625</v>
      </c>
      <c r="AI53" s="332">
        <v>1328.625</v>
      </c>
      <c r="AJ53" s="332">
        <v>165</v>
      </c>
      <c r="AK53" s="332">
        <v>161.625</v>
      </c>
      <c r="AL53" s="332">
        <v>40.875</v>
      </c>
      <c r="AM53" s="332">
        <v>671.345116490176</v>
      </c>
      <c r="AN53" s="331">
        <v>45.25</v>
      </c>
      <c r="AO53" s="331">
        <v>154.625</v>
      </c>
      <c r="AP53" s="332">
        <v>64.75</v>
      </c>
      <c r="AQ53" s="332">
        <v>0</v>
      </c>
      <c r="AR53" s="332">
        <v>64.375</v>
      </c>
      <c r="AS53" s="332">
        <v>25.5</v>
      </c>
      <c r="AT53" s="331">
        <v>257.5</v>
      </c>
      <c r="AU53" s="331">
        <v>60.875</v>
      </c>
      <c r="AV53" s="331">
        <v>46.125</v>
      </c>
      <c r="AW53" s="332">
        <v>45.125</v>
      </c>
      <c r="AX53" s="332">
        <v>1</v>
      </c>
      <c r="AY53" s="331">
        <v>190.375</v>
      </c>
      <c r="AZ53" s="331">
        <v>13.625</v>
      </c>
      <c r="BA53" s="331">
        <v>103.75</v>
      </c>
      <c r="BB53" s="331">
        <v>1</v>
      </c>
      <c r="BC53" s="331">
        <v>1</v>
      </c>
      <c r="BD53" s="331">
        <v>1278</v>
      </c>
      <c r="BE53" s="331">
        <v>32.625</v>
      </c>
      <c r="BF53" s="331">
        <v>75.75</v>
      </c>
      <c r="BG53" s="331">
        <v>298.5</v>
      </c>
      <c r="BH53" s="331">
        <v>247</v>
      </c>
      <c r="BI53" s="333">
        <v>4049.625</v>
      </c>
      <c r="BJ53" s="334">
        <v>1524.875</v>
      </c>
      <c r="BK53" s="334">
        <v>1017.75</v>
      </c>
      <c r="BL53" s="334">
        <v>1239.625</v>
      </c>
      <c r="BM53" s="334">
        <v>5.625</v>
      </c>
      <c r="BN53" s="334">
        <v>44.625</v>
      </c>
      <c r="BO53" s="334">
        <v>24.625</v>
      </c>
      <c r="BP53" s="334">
        <v>192.5</v>
      </c>
      <c r="BQ53" s="335">
        <v>427.875</v>
      </c>
      <c r="BR53" s="335">
        <v>38.625</v>
      </c>
      <c r="BS53" s="335">
        <v>228.5</v>
      </c>
      <c r="BT53" s="335">
        <v>0</v>
      </c>
      <c r="BU53" s="335">
        <v>0</v>
      </c>
      <c r="BV53" s="335">
        <v>160.75</v>
      </c>
      <c r="BW53" s="336">
        <v>0</v>
      </c>
      <c r="BX53" s="336">
        <v>0</v>
      </c>
      <c r="BY53" s="336">
        <v>0</v>
      </c>
      <c r="BZ53" s="336">
        <v>0</v>
      </c>
      <c r="CA53" s="336">
        <v>0</v>
      </c>
      <c r="CB53" s="336">
        <v>122.625</v>
      </c>
      <c r="CC53" s="337">
        <v>2035</v>
      </c>
      <c r="CD53" s="338">
        <v>125385.340212733</v>
      </c>
    </row>
    <row r="54" spans="1:82" x14ac:dyDescent="0.25">
      <c r="A54" s="179" t="s">
        <v>456</v>
      </c>
      <c r="B54" s="179" t="s">
        <v>457</v>
      </c>
      <c r="C54" s="179" t="s">
        <v>368</v>
      </c>
      <c r="D54" s="179" t="s">
        <v>120</v>
      </c>
      <c r="E54" s="331">
        <v>15672.6898799058</v>
      </c>
      <c r="F54" s="332">
        <v>15657.3148799058</v>
      </c>
      <c r="G54" s="332">
        <v>15.375</v>
      </c>
      <c r="H54" s="332">
        <v>0</v>
      </c>
      <c r="I54" s="332">
        <v>691.19140625</v>
      </c>
      <c r="J54" s="332">
        <v>770</v>
      </c>
      <c r="K54" s="332">
        <v>892.125</v>
      </c>
      <c r="L54" s="332">
        <v>1856.1020408163299</v>
      </c>
      <c r="M54" s="332">
        <v>4870.8074801149796</v>
      </c>
      <c r="N54" s="332">
        <v>3672.9639527245099</v>
      </c>
      <c r="O54" s="332">
        <v>2919.5</v>
      </c>
      <c r="P54" s="331">
        <v>1818.25</v>
      </c>
      <c r="Q54" s="332">
        <v>7.25</v>
      </c>
      <c r="R54" s="332">
        <v>38.375</v>
      </c>
      <c r="S54" s="331">
        <v>1248</v>
      </c>
      <c r="T54" s="331">
        <v>510.75</v>
      </c>
      <c r="U54" s="331">
        <v>561.98749999999995</v>
      </c>
      <c r="V54" s="331">
        <v>2875.875</v>
      </c>
      <c r="W54" s="332">
        <v>341.875</v>
      </c>
      <c r="X54" s="332">
        <v>638.625</v>
      </c>
      <c r="Y54" s="332">
        <v>367.25</v>
      </c>
      <c r="Z54" s="332">
        <v>456.5</v>
      </c>
      <c r="AA54" s="332">
        <v>32.375</v>
      </c>
      <c r="AB54" s="332">
        <v>246.5</v>
      </c>
      <c r="AC54" s="332">
        <v>64.5</v>
      </c>
      <c r="AD54" s="332">
        <v>509.5</v>
      </c>
      <c r="AE54" s="332">
        <v>218.75</v>
      </c>
      <c r="AF54" s="331">
        <v>5601.7023799058097</v>
      </c>
      <c r="AG54" s="332">
        <v>1673.875</v>
      </c>
      <c r="AH54" s="332">
        <v>29.625</v>
      </c>
      <c r="AI54" s="332">
        <v>1444.125</v>
      </c>
      <c r="AJ54" s="332">
        <v>509.875</v>
      </c>
      <c r="AK54" s="332">
        <v>171.25</v>
      </c>
      <c r="AL54" s="332">
        <v>37.5</v>
      </c>
      <c r="AM54" s="332">
        <v>1735.4523799058099</v>
      </c>
      <c r="AN54" s="331">
        <v>16.5</v>
      </c>
      <c r="AO54" s="331">
        <v>364.125</v>
      </c>
      <c r="AP54" s="332">
        <v>251.25</v>
      </c>
      <c r="AQ54" s="332">
        <v>2</v>
      </c>
      <c r="AR54" s="332">
        <v>82.75</v>
      </c>
      <c r="AS54" s="332">
        <v>28.125</v>
      </c>
      <c r="AT54" s="331">
        <v>86</v>
      </c>
      <c r="AU54" s="331">
        <v>17</v>
      </c>
      <c r="AV54" s="331">
        <v>89.125</v>
      </c>
      <c r="AW54" s="332">
        <v>3</v>
      </c>
      <c r="AX54" s="332">
        <v>86.125</v>
      </c>
      <c r="AY54" s="331">
        <v>149.75</v>
      </c>
      <c r="AZ54" s="331">
        <v>557</v>
      </c>
      <c r="BA54" s="331">
        <v>77.75</v>
      </c>
      <c r="BB54" s="331">
        <v>1.5</v>
      </c>
      <c r="BC54" s="331">
        <v>0</v>
      </c>
      <c r="BD54" s="331">
        <v>1243.875</v>
      </c>
      <c r="BE54" s="331">
        <v>7.875</v>
      </c>
      <c r="BF54" s="331">
        <v>50.625</v>
      </c>
      <c r="BG54" s="331">
        <v>312.25</v>
      </c>
      <c r="BH54" s="331">
        <v>82.75</v>
      </c>
      <c r="BI54" s="333">
        <v>6599.125</v>
      </c>
      <c r="BJ54" s="334">
        <v>3615.875</v>
      </c>
      <c r="BK54" s="334">
        <v>141</v>
      </c>
      <c r="BL54" s="334">
        <v>2200</v>
      </c>
      <c r="BM54" s="334">
        <v>0</v>
      </c>
      <c r="BN54" s="334">
        <v>25.125</v>
      </c>
      <c r="BO54" s="334">
        <v>89.125</v>
      </c>
      <c r="BP54" s="334">
        <v>528</v>
      </c>
      <c r="BQ54" s="335">
        <v>1473.25</v>
      </c>
      <c r="BR54" s="335">
        <v>183.5</v>
      </c>
      <c r="BS54" s="335">
        <v>449.5</v>
      </c>
      <c r="BT54" s="335">
        <v>579</v>
      </c>
      <c r="BU54" s="335">
        <v>9.5</v>
      </c>
      <c r="BV54" s="335">
        <v>251.75</v>
      </c>
      <c r="BW54" s="336">
        <v>0</v>
      </c>
      <c r="BX54" s="336">
        <v>0</v>
      </c>
      <c r="BY54" s="336">
        <v>0</v>
      </c>
      <c r="BZ54" s="336">
        <v>0</v>
      </c>
      <c r="CA54" s="336">
        <v>0</v>
      </c>
      <c r="CB54" s="336">
        <v>127.25</v>
      </c>
      <c r="CC54" s="337">
        <v>201</v>
      </c>
      <c r="CD54" s="338">
        <v>186156.60709157601</v>
      </c>
    </row>
    <row r="55" spans="1:82" x14ac:dyDescent="0.25">
      <c r="A55" s="179" t="s">
        <v>161</v>
      </c>
      <c r="B55" s="179" t="s">
        <v>458</v>
      </c>
      <c r="C55" s="179" t="s">
        <v>368</v>
      </c>
      <c r="D55" s="179" t="s">
        <v>120</v>
      </c>
      <c r="E55" s="331">
        <v>4414.8970593159302</v>
      </c>
      <c r="F55" s="332">
        <v>4233.6470593159302</v>
      </c>
      <c r="G55" s="332">
        <v>0</v>
      </c>
      <c r="H55" s="332">
        <v>181.25</v>
      </c>
      <c r="I55" s="332">
        <v>201.375</v>
      </c>
      <c r="J55" s="332">
        <v>212.875</v>
      </c>
      <c r="K55" s="332">
        <v>263.25</v>
      </c>
      <c r="L55" s="332">
        <v>783.625</v>
      </c>
      <c r="M55" s="332">
        <v>983.41592724046097</v>
      </c>
      <c r="N55" s="332">
        <v>878.98113207547203</v>
      </c>
      <c r="O55" s="332">
        <v>1091.375</v>
      </c>
      <c r="P55" s="331">
        <v>248.125</v>
      </c>
      <c r="Q55" s="332">
        <v>1.5</v>
      </c>
      <c r="R55" s="332">
        <v>9.875</v>
      </c>
      <c r="S55" s="331">
        <v>107.25</v>
      </c>
      <c r="T55" s="331">
        <v>129.75</v>
      </c>
      <c r="U55" s="331">
        <v>112.125</v>
      </c>
      <c r="V55" s="331">
        <v>791.625</v>
      </c>
      <c r="W55" s="332">
        <v>266.625</v>
      </c>
      <c r="X55" s="332">
        <v>101.875</v>
      </c>
      <c r="Y55" s="332">
        <v>0</v>
      </c>
      <c r="Z55" s="332">
        <v>219.625</v>
      </c>
      <c r="AA55" s="332">
        <v>0</v>
      </c>
      <c r="AB55" s="332">
        <v>28.375</v>
      </c>
      <c r="AC55" s="332">
        <v>0</v>
      </c>
      <c r="AD55" s="332">
        <v>63.875</v>
      </c>
      <c r="AE55" s="332">
        <v>111.25</v>
      </c>
      <c r="AF55" s="331">
        <v>1896.6470593159299</v>
      </c>
      <c r="AG55" s="332">
        <v>826.5</v>
      </c>
      <c r="AH55" s="332">
        <v>9.75</v>
      </c>
      <c r="AI55" s="332">
        <v>502.125</v>
      </c>
      <c r="AJ55" s="332">
        <v>52.875</v>
      </c>
      <c r="AK55" s="332">
        <v>264.625</v>
      </c>
      <c r="AL55" s="332">
        <v>0</v>
      </c>
      <c r="AM55" s="332">
        <v>240.77205931593301</v>
      </c>
      <c r="AN55" s="331">
        <v>43.875</v>
      </c>
      <c r="AO55" s="331">
        <v>32</v>
      </c>
      <c r="AP55" s="332">
        <v>23.25</v>
      </c>
      <c r="AQ55" s="332">
        <v>0</v>
      </c>
      <c r="AR55" s="332">
        <v>3.125</v>
      </c>
      <c r="AS55" s="332">
        <v>5.625</v>
      </c>
      <c r="AT55" s="331">
        <v>30.375</v>
      </c>
      <c r="AU55" s="331">
        <v>0</v>
      </c>
      <c r="AV55" s="331">
        <v>15.875</v>
      </c>
      <c r="AW55" s="332">
        <v>2.375</v>
      </c>
      <c r="AX55" s="332">
        <v>13.5</v>
      </c>
      <c r="AY55" s="331">
        <v>5.5</v>
      </c>
      <c r="AZ55" s="331">
        <v>15</v>
      </c>
      <c r="BA55" s="331">
        <v>27.625</v>
      </c>
      <c r="BB55" s="331">
        <v>0.75</v>
      </c>
      <c r="BC55" s="331">
        <v>0</v>
      </c>
      <c r="BD55" s="331">
        <v>682.25</v>
      </c>
      <c r="BE55" s="331">
        <v>0</v>
      </c>
      <c r="BF55" s="331">
        <v>0</v>
      </c>
      <c r="BG55" s="331">
        <v>186.125</v>
      </c>
      <c r="BH55" s="331">
        <v>90</v>
      </c>
      <c r="BI55" s="333">
        <v>383.5</v>
      </c>
      <c r="BJ55" s="334">
        <v>78.25</v>
      </c>
      <c r="BK55" s="334">
        <v>104.125</v>
      </c>
      <c r="BL55" s="334">
        <v>145.75</v>
      </c>
      <c r="BM55" s="334">
        <v>0</v>
      </c>
      <c r="BN55" s="334">
        <v>0</v>
      </c>
      <c r="BO55" s="334">
        <v>0</v>
      </c>
      <c r="BP55" s="334">
        <v>55.375</v>
      </c>
      <c r="BQ55" s="335">
        <v>459.25</v>
      </c>
      <c r="BR55" s="335">
        <v>20.75</v>
      </c>
      <c r="BS55" s="335">
        <v>75.25</v>
      </c>
      <c r="BT55" s="335">
        <v>105.5</v>
      </c>
      <c r="BU55" s="335">
        <v>194.875</v>
      </c>
      <c r="BV55" s="335">
        <v>62.875</v>
      </c>
      <c r="BW55" s="336">
        <v>0</v>
      </c>
      <c r="BX55" s="336">
        <v>0</v>
      </c>
      <c r="BY55" s="336">
        <v>0</v>
      </c>
      <c r="BZ55" s="336">
        <v>0</v>
      </c>
      <c r="CA55" s="336">
        <v>0</v>
      </c>
      <c r="CB55" s="336">
        <v>37</v>
      </c>
      <c r="CC55" s="337">
        <v>143.5</v>
      </c>
      <c r="CD55" s="338">
        <v>41225.398559480898</v>
      </c>
    </row>
    <row r="56" spans="1:82" x14ac:dyDescent="0.25">
      <c r="A56" s="179" t="s">
        <v>152</v>
      </c>
      <c r="B56" s="179" t="s">
        <v>459</v>
      </c>
      <c r="C56" s="179" t="s">
        <v>126</v>
      </c>
      <c r="D56" s="179" t="s">
        <v>126</v>
      </c>
      <c r="E56" s="331">
        <v>8489.4713144627003</v>
      </c>
      <c r="F56" s="332">
        <v>8369.7312765120405</v>
      </c>
      <c r="G56" s="332">
        <v>59.262096774193601</v>
      </c>
      <c r="H56" s="332">
        <v>60.477941176470601</v>
      </c>
      <c r="I56" s="332">
        <v>478.625</v>
      </c>
      <c r="J56" s="332">
        <v>565.75</v>
      </c>
      <c r="K56" s="332">
        <v>576.1875</v>
      </c>
      <c r="L56" s="332">
        <v>1486.9</v>
      </c>
      <c r="M56" s="332">
        <v>2647.6535171354399</v>
      </c>
      <c r="N56" s="332">
        <v>1827.3552973272599</v>
      </c>
      <c r="O56" s="332">
        <v>907</v>
      </c>
      <c r="P56" s="331">
        <v>1268.25</v>
      </c>
      <c r="Q56" s="332">
        <v>11.875</v>
      </c>
      <c r="R56" s="332">
        <v>19.375</v>
      </c>
      <c r="S56" s="331">
        <v>226.375</v>
      </c>
      <c r="T56" s="331">
        <v>326.125</v>
      </c>
      <c r="U56" s="331">
        <v>58.412848932676503</v>
      </c>
      <c r="V56" s="331">
        <v>1435.5</v>
      </c>
      <c r="W56" s="332">
        <v>488.125</v>
      </c>
      <c r="X56" s="332">
        <v>148.25</v>
      </c>
      <c r="Y56" s="332">
        <v>292.875</v>
      </c>
      <c r="Z56" s="332">
        <v>95.625</v>
      </c>
      <c r="AA56" s="332">
        <v>17.75</v>
      </c>
      <c r="AB56" s="332">
        <v>46.875</v>
      </c>
      <c r="AC56" s="332">
        <v>45.125</v>
      </c>
      <c r="AD56" s="332">
        <v>176.375</v>
      </c>
      <c r="AE56" s="332">
        <v>124.5</v>
      </c>
      <c r="AF56" s="331">
        <v>3057.5584655300299</v>
      </c>
      <c r="AG56" s="332">
        <v>1130.375</v>
      </c>
      <c r="AH56" s="332">
        <v>86.25</v>
      </c>
      <c r="AI56" s="332">
        <v>965.875</v>
      </c>
      <c r="AJ56" s="332">
        <v>20.375</v>
      </c>
      <c r="AK56" s="332">
        <v>242.125</v>
      </c>
      <c r="AL56" s="332">
        <v>30.375</v>
      </c>
      <c r="AM56" s="332">
        <v>582.18346553002903</v>
      </c>
      <c r="AN56" s="331">
        <v>20.25</v>
      </c>
      <c r="AO56" s="331">
        <v>106.375</v>
      </c>
      <c r="AP56" s="332">
        <v>102.25</v>
      </c>
      <c r="AQ56" s="332">
        <v>0.5</v>
      </c>
      <c r="AR56" s="332">
        <v>3.625</v>
      </c>
      <c r="AS56" s="332">
        <v>0</v>
      </c>
      <c r="AT56" s="331">
        <v>115.125</v>
      </c>
      <c r="AU56" s="331">
        <v>6.75</v>
      </c>
      <c r="AV56" s="331">
        <v>66.375</v>
      </c>
      <c r="AW56" s="332">
        <v>39.125</v>
      </c>
      <c r="AX56" s="332">
        <v>27.25</v>
      </c>
      <c r="AY56" s="331">
        <v>49.75</v>
      </c>
      <c r="AZ56" s="331">
        <v>145.25</v>
      </c>
      <c r="BA56" s="331">
        <v>61.125</v>
      </c>
      <c r="BB56" s="331">
        <v>0</v>
      </c>
      <c r="BC56" s="331">
        <v>0</v>
      </c>
      <c r="BD56" s="331">
        <v>705.5</v>
      </c>
      <c r="BE56" s="331">
        <v>0</v>
      </c>
      <c r="BF56" s="331">
        <v>76.125</v>
      </c>
      <c r="BG56" s="331">
        <v>297</v>
      </c>
      <c r="BH56" s="331">
        <v>467.625</v>
      </c>
      <c r="BI56" s="333">
        <v>2326</v>
      </c>
      <c r="BJ56" s="334">
        <v>628.75</v>
      </c>
      <c r="BK56" s="334">
        <v>185.5</v>
      </c>
      <c r="BL56" s="334">
        <v>1221.375</v>
      </c>
      <c r="BM56" s="334">
        <v>61</v>
      </c>
      <c r="BN56" s="334">
        <v>36.5</v>
      </c>
      <c r="BO56" s="334">
        <v>0</v>
      </c>
      <c r="BP56" s="334">
        <v>192.875</v>
      </c>
      <c r="BQ56" s="335">
        <v>622.25</v>
      </c>
      <c r="BR56" s="335">
        <v>295.875</v>
      </c>
      <c r="BS56" s="335">
        <v>164</v>
      </c>
      <c r="BT56" s="335">
        <v>0</v>
      </c>
      <c r="BU56" s="335">
        <v>0</v>
      </c>
      <c r="BV56" s="335">
        <v>162.375</v>
      </c>
      <c r="BW56" s="336">
        <v>0</v>
      </c>
      <c r="BX56" s="336">
        <v>0</v>
      </c>
      <c r="BY56" s="336">
        <v>0</v>
      </c>
      <c r="BZ56" s="336">
        <v>0</v>
      </c>
      <c r="CA56" s="336">
        <v>0</v>
      </c>
      <c r="CB56" s="336">
        <v>93.125</v>
      </c>
      <c r="CC56" s="337">
        <v>25.75</v>
      </c>
      <c r="CD56" s="338">
        <v>85466.040658473998</v>
      </c>
    </row>
    <row r="57" spans="1:82" x14ac:dyDescent="0.25">
      <c r="A57" s="179" t="s">
        <v>460</v>
      </c>
      <c r="B57" s="179" t="s">
        <v>461</v>
      </c>
      <c r="C57" s="179" t="s">
        <v>462</v>
      </c>
      <c r="D57" s="179" t="s">
        <v>120</v>
      </c>
      <c r="E57" s="331">
        <v>23436.8688732152</v>
      </c>
      <c r="F57" s="332">
        <v>23354.4938732152</v>
      </c>
      <c r="G57" s="332">
        <v>82.375</v>
      </c>
      <c r="H57" s="332">
        <v>0</v>
      </c>
      <c r="I57" s="332">
        <v>917.75925925925901</v>
      </c>
      <c r="J57" s="332">
        <v>1002</v>
      </c>
      <c r="K57" s="332">
        <v>1278.125</v>
      </c>
      <c r="L57" s="332">
        <v>2425.2249999999999</v>
      </c>
      <c r="M57" s="332">
        <v>5283.5655549536496</v>
      </c>
      <c r="N57" s="332">
        <v>4221.13612175465</v>
      </c>
      <c r="O57" s="332">
        <v>8309.0579372475913</v>
      </c>
      <c r="P57" s="331">
        <v>1619.125</v>
      </c>
      <c r="Q57" s="332">
        <v>24.25</v>
      </c>
      <c r="R57" s="332">
        <v>120</v>
      </c>
      <c r="S57" s="331">
        <v>2864.375</v>
      </c>
      <c r="T57" s="331">
        <v>871.625</v>
      </c>
      <c r="U57" s="331">
        <v>1117.65305616</v>
      </c>
      <c r="V57" s="331">
        <v>5303.5</v>
      </c>
      <c r="W57" s="332">
        <v>1499.875</v>
      </c>
      <c r="X57" s="332">
        <v>1029.5</v>
      </c>
      <c r="Y57" s="332">
        <v>495.125</v>
      </c>
      <c r="Z57" s="332">
        <v>469.5</v>
      </c>
      <c r="AA57" s="332">
        <v>5.125</v>
      </c>
      <c r="AB57" s="332">
        <v>66.875</v>
      </c>
      <c r="AC57" s="332">
        <v>768.875</v>
      </c>
      <c r="AD57" s="332">
        <v>556.875</v>
      </c>
      <c r="AE57" s="332">
        <v>411.75</v>
      </c>
      <c r="AF57" s="331">
        <v>6333.3408170551602</v>
      </c>
      <c r="AG57" s="332">
        <v>2291.375</v>
      </c>
      <c r="AH57" s="332">
        <v>68.25</v>
      </c>
      <c r="AI57" s="332">
        <v>1066</v>
      </c>
      <c r="AJ57" s="332">
        <v>294.625</v>
      </c>
      <c r="AK57" s="332">
        <v>197.5</v>
      </c>
      <c r="AL57" s="332">
        <v>169.625</v>
      </c>
      <c r="AM57" s="332">
        <v>2245.9658170551602</v>
      </c>
      <c r="AN57" s="331">
        <v>309</v>
      </c>
      <c r="AO57" s="331">
        <v>690.625</v>
      </c>
      <c r="AP57" s="332">
        <v>196.5</v>
      </c>
      <c r="AQ57" s="332">
        <v>3</v>
      </c>
      <c r="AR57" s="332">
        <v>448.125</v>
      </c>
      <c r="AS57" s="332">
        <v>43</v>
      </c>
      <c r="AT57" s="331">
        <v>128.375</v>
      </c>
      <c r="AU57" s="331">
        <v>94.25</v>
      </c>
      <c r="AV57" s="331">
        <v>85.125</v>
      </c>
      <c r="AW57" s="332">
        <v>59.625</v>
      </c>
      <c r="AX57" s="332">
        <v>25.5</v>
      </c>
      <c r="AY57" s="331">
        <v>73.375</v>
      </c>
      <c r="AZ57" s="331">
        <v>93.625</v>
      </c>
      <c r="BA57" s="331">
        <v>54</v>
      </c>
      <c r="BB57" s="331">
        <v>8.25</v>
      </c>
      <c r="BC57" s="331">
        <v>0</v>
      </c>
      <c r="BD57" s="331">
        <v>2306.25</v>
      </c>
      <c r="BE57" s="331">
        <v>422.75</v>
      </c>
      <c r="BF57" s="331">
        <v>20.625</v>
      </c>
      <c r="BG57" s="331">
        <v>745.375</v>
      </c>
      <c r="BH57" s="331">
        <v>295.625</v>
      </c>
      <c r="BI57" s="333">
        <v>2310.125</v>
      </c>
      <c r="BJ57" s="334">
        <v>463.75</v>
      </c>
      <c r="BK57" s="334">
        <v>44</v>
      </c>
      <c r="BL57" s="334">
        <v>1593.625</v>
      </c>
      <c r="BM57" s="334">
        <v>2</v>
      </c>
      <c r="BN57" s="334">
        <v>28.375</v>
      </c>
      <c r="BO57" s="334">
        <v>0</v>
      </c>
      <c r="BP57" s="334">
        <v>178.375</v>
      </c>
      <c r="BQ57" s="335">
        <v>1514.75</v>
      </c>
      <c r="BR57" s="335">
        <v>357.625</v>
      </c>
      <c r="BS57" s="335">
        <v>0</v>
      </c>
      <c r="BT57" s="335">
        <v>59.625</v>
      </c>
      <c r="BU57" s="335">
        <v>0</v>
      </c>
      <c r="BV57" s="335">
        <v>1097.5</v>
      </c>
      <c r="BW57" s="336">
        <v>0</v>
      </c>
      <c r="BX57" s="336">
        <v>27.125</v>
      </c>
      <c r="BY57" s="336">
        <v>0</v>
      </c>
      <c r="BZ57" s="336">
        <v>64.25</v>
      </c>
      <c r="CA57" s="336">
        <v>0</v>
      </c>
      <c r="CB57" s="336">
        <v>830.75</v>
      </c>
      <c r="CC57" s="337">
        <v>508</v>
      </c>
      <c r="CD57" s="338">
        <v>167404.66573189601</v>
      </c>
    </row>
    <row r="58" spans="1:82" x14ac:dyDescent="0.25">
      <c r="A58" s="179" t="s">
        <v>463</v>
      </c>
      <c r="B58" s="179" t="s">
        <v>464</v>
      </c>
      <c r="C58" s="179" t="s">
        <v>462</v>
      </c>
      <c r="D58" s="179" t="s">
        <v>120</v>
      </c>
      <c r="E58" s="331">
        <v>4720.6988716647202</v>
      </c>
      <c r="F58" s="332">
        <v>4555.4488716647202</v>
      </c>
      <c r="G58" s="332">
        <v>0</v>
      </c>
      <c r="H58" s="332">
        <v>165.25</v>
      </c>
      <c r="I58" s="332">
        <v>206.75</v>
      </c>
      <c r="J58" s="332">
        <v>253</v>
      </c>
      <c r="K58" s="332">
        <v>284.625</v>
      </c>
      <c r="L58" s="332">
        <v>1001.906929347826</v>
      </c>
      <c r="M58" s="332">
        <v>1518.7294423168901</v>
      </c>
      <c r="N58" s="332">
        <v>782.3125</v>
      </c>
      <c r="O58" s="332">
        <v>673.375</v>
      </c>
      <c r="P58" s="331">
        <v>398.375</v>
      </c>
      <c r="Q58" s="332">
        <v>4</v>
      </c>
      <c r="R58" s="332">
        <v>9.125</v>
      </c>
      <c r="S58" s="331">
        <v>102.125</v>
      </c>
      <c r="T58" s="331">
        <v>146.625</v>
      </c>
      <c r="U58" s="331">
        <v>297.125</v>
      </c>
      <c r="V58" s="331">
        <v>770.375</v>
      </c>
      <c r="W58" s="332">
        <v>52.5</v>
      </c>
      <c r="X58" s="332">
        <v>216.25</v>
      </c>
      <c r="Y58" s="332">
        <v>86.25</v>
      </c>
      <c r="Z58" s="332">
        <v>138.125</v>
      </c>
      <c r="AA58" s="332">
        <v>0</v>
      </c>
      <c r="AB58" s="332">
        <v>31.625</v>
      </c>
      <c r="AC58" s="332">
        <v>12.125</v>
      </c>
      <c r="AD58" s="332">
        <v>198.625</v>
      </c>
      <c r="AE58" s="332">
        <v>34.875</v>
      </c>
      <c r="AF58" s="331">
        <v>1983.4488716647199</v>
      </c>
      <c r="AG58" s="332">
        <v>835.625</v>
      </c>
      <c r="AH58" s="332">
        <v>0</v>
      </c>
      <c r="AI58" s="332">
        <v>423.25</v>
      </c>
      <c r="AJ58" s="332">
        <v>118.625</v>
      </c>
      <c r="AK58" s="332">
        <v>81.625</v>
      </c>
      <c r="AL58" s="332">
        <v>42</v>
      </c>
      <c r="AM58" s="332">
        <v>482.32387166472103</v>
      </c>
      <c r="AN58" s="331">
        <v>30.625</v>
      </c>
      <c r="AO58" s="331">
        <v>103.25</v>
      </c>
      <c r="AP58" s="332">
        <v>43.125</v>
      </c>
      <c r="AQ58" s="332">
        <v>0</v>
      </c>
      <c r="AR58" s="332">
        <v>57.125</v>
      </c>
      <c r="AS58" s="332">
        <v>3</v>
      </c>
      <c r="AT58" s="331">
        <v>27.875</v>
      </c>
      <c r="AU58" s="331">
        <v>7.125</v>
      </c>
      <c r="AV58" s="331">
        <v>24</v>
      </c>
      <c r="AW58" s="332">
        <v>0</v>
      </c>
      <c r="AX58" s="332">
        <v>24</v>
      </c>
      <c r="AY58" s="331">
        <v>4.625</v>
      </c>
      <c r="AZ58" s="331">
        <v>18</v>
      </c>
      <c r="BA58" s="331">
        <v>29</v>
      </c>
      <c r="BB58" s="331">
        <v>1.75</v>
      </c>
      <c r="BC58" s="331">
        <v>0</v>
      </c>
      <c r="BD58" s="331">
        <v>405.375</v>
      </c>
      <c r="BE58" s="331">
        <v>0</v>
      </c>
      <c r="BF58" s="331">
        <v>83.375</v>
      </c>
      <c r="BG58" s="331">
        <v>182.25</v>
      </c>
      <c r="BH58" s="331">
        <v>105.375</v>
      </c>
      <c r="BI58" s="333">
        <v>656.75</v>
      </c>
      <c r="BJ58" s="334">
        <v>109.5</v>
      </c>
      <c r="BK58" s="334">
        <v>74.375</v>
      </c>
      <c r="BL58" s="334">
        <v>413.25</v>
      </c>
      <c r="BM58" s="334">
        <v>0</v>
      </c>
      <c r="BN58" s="334">
        <v>0</v>
      </c>
      <c r="BO58" s="334">
        <v>0</v>
      </c>
      <c r="BP58" s="334">
        <v>59.625</v>
      </c>
      <c r="BQ58" s="335">
        <v>128</v>
      </c>
      <c r="BR58" s="335">
        <v>42.875</v>
      </c>
      <c r="BS58" s="335">
        <v>0</v>
      </c>
      <c r="BT58" s="335">
        <v>31.375</v>
      </c>
      <c r="BU58" s="335">
        <v>0</v>
      </c>
      <c r="BV58" s="335">
        <v>53.75</v>
      </c>
      <c r="BW58" s="336">
        <v>0</v>
      </c>
      <c r="BX58" s="336">
        <v>0</v>
      </c>
      <c r="BY58" s="336">
        <v>0</v>
      </c>
      <c r="BZ58" s="336">
        <v>0</v>
      </c>
      <c r="CA58" s="336">
        <v>0</v>
      </c>
      <c r="CB58" s="336">
        <v>33.5</v>
      </c>
      <c r="CC58" s="337">
        <v>48.75</v>
      </c>
      <c r="CD58" s="338">
        <v>34999.192251652501</v>
      </c>
    </row>
    <row r="59" spans="1:82" x14ac:dyDescent="0.25">
      <c r="A59" s="179" t="s">
        <v>465</v>
      </c>
      <c r="B59" s="179" t="s">
        <v>466</v>
      </c>
      <c r="C59" s="179" t="s">
        <v>117</v>
      </c>
      <c r="D59" s="179" t="s">
        <v>117</v>
      </c>
      <c r="E59" s="331">
        <v>19568.279854815799</v>
      </c>
      <c r="F59" s="332">
        <v>19117.279854815799</v>
      </c>
      <c r="G59" s="332">
        <v>9.625</v>
      </c>
      <c r="H59" s="332">
        <v>441.375</v>
      </c>
      <c r="I59" s="332">
        <v>1104.125</v>
      </c>
      <c r="J59" s="332">
        <v>1506.875</v>
      </c>
      <c r="K59" s="332">
        <v>1191.125</v>
      </c>
      <c r="L59" s="332">
        <v>2713.125</v>
      </c>
      <c r="M59" s="332">
        <v>5451.2577438437402</v>
      </c>
      <c r="N59" s="332">
        <v>3787.2721109720501</v>
      </c>
      <c r="O59" s="332">
        <v>3814.5</v>
      </c>
      <c r="P59" s="331">
        <v>3624.125</v>
      </c>
      <c r="Q59" s="332">
        <v>48.125</v>
      </c>
      <c r="R59" s="332">
        <v>228</v>
      </c>
      <c r="S59" s="331">
        <v>1818.5</v>
      </c>
      <c r="T59" s="331">
        <v>885.625</v>
      </c>
      <c r="U59" s="331">
        <v>735.87187613772301</v>
      </c>
      <c r="V59" s="331">
        <v>3584.875</v>
      </c>
      <c r="W59" s="332">
        <v>781.25</v>
      </c>
      <c r="X59" s="332">
        <v>684.5</v>
      </c>
      <c r="Y59" s="332">
        <v>225</v>
      </c>
      <c r="Z59" s="332">
        <v>408.5</v>
      </c>
      <c r="AA59" s="332">
        <v>55.25</v>
      </c>
      <c r="AB59" s="332">
        <v>463.5</v>
      </c>
      <c r="AC59" s="332">
        <v>22.75</v>
      </c>
      <c r="AD59" s="332">
        <v>184.5</v>
      </c>
      <c r="AE59" s="332">
        <v>759.625</v>
      </c>
      <c r="AF59" s="331">
        <v>4673.4079786780694</v>
      </c>
      <c r="AG59" s="332">
        <v>1512.375</v>
      </c>
      <c r="AH59" s="332">
        <v>28.5</v>
      </c>
      <c r="AI59" s="332">
        <v>1392.875</v>
      </c>
      <c r="AJ59" s="332">
        <v>214.75</v>
      </c>
      <c r="AK59" s="332">
        <v>407.375</v>
      </c>
      <c r="AL59" s="332">
        <v>0</v>
      </c>
      <c r="AM59" s="332">
        <v>1117.532978678069</v>
      </c>
      <c r="AN59" s="331">
        <v>100.5</v>
      </c>
      <c r="AO59" s="331">
        <v>299.75</v>
      </c>
      <c r="AP59" s="332">
        <v>175.5</v>
      </c>
      <c r="AQ59" s="332">
        <v>15.5</v>
      </c>
      <c r="AR59" s="332">
        <v>51.625</v>
      </c>
      <c r="AS59" s="332">
        <v>57.125</v>
      </c>
      <c r="AT59" s="331">
        <v>394.125</v>
      </c>
      <c r="AU59" s="331">
        <v>163.875</v>
      </c>
      <c r="AV59" s="331">
        <v>56.5</v>
      </c>
      <c r="AW59" s="332">
        <v>9.375</v>
      </c>
      <c r="AX59" s="332">
        <v>47.125</v>
      </c>
      <c r="AY59" s="331">
        <v>41.625</v>
      </c>
      <c r="AZ59" s="331">
        <v>172.375</v>
      </c>
      <c r="BA59" s="331">
        <v>170.125</v>
      </c>
      <c r="BB59" s="331">
        <v>1</v>
      </c>
      <c r="BC59" s="331">
        <v>3</v>
      </c>
      <c r="BD59" s="331">
        <v>1412.625</v>
      </c>
      <c r="BE59" s="331">
        <v>5.375</v>
      </c>
      <c r="BF59" s="331">
        <v>128.125</v>
      </c>
      <c r="BG59" s="331">
        <v>400.375</v>
      </c>
      <c r="BH59" s="331">
        <v>896.5</v>
      </c>
      <c r="BI59" s="333">
        <v>4863.25</v>
      </c>
      <c r="BJ59" s="334">
        <v>1109.5</v>
      </c>
      <c r="BK59" s="334">
        <v>419.875</v>
      </c>
      <c r="BL59" s="334">
        <v>2501.875</v>
      </c>
      <c r="BM59" s="334">
        <v>194.25</v>
      </c>
      <c r="BN59" s="334">
        <v>180.75</v>
      </c>
      <c r="BO59" s="334">
        <v>0</v>
      </c>
      <c r="BP59" s="334">
        <v>457</v>
      </c>
      <c r="BQ59" s="335">
        <v>2674.1303191489401</v>
      </c>
      <c r="BR59" s="335">
        <v>92.125</v>
      </c>
      <c r="BS59" s="335">
        <v>287.125</v>
      </c>
      <c r="BT59" s="335">
        <v>292.25</v>
      </c>
      <c r="BU59" s="335">
        <v>0</v>
      </c>
      <c r="BV59" s="335">
        <v>2002.6303191489401</v>
      </c>
      <c r="BW59" s="336">
        <v>683.375</v>
      </c>
      <c r="BX59" s="336">
        <v>33.25</v>
      </c>
      <c r="BY59" s="336">
        <v>97.25</v>
      </c>
      <c r="BZ59" s="336">
        <v>383.625</v>
      </c>
      <c r="CA59" s="336">
        <v>9.75</v>
      </c>
      <c r="CB59" s="336">
        <v>412.125</v>
      </c>
      <c r="CC59" s="337">
        <v>206</v>
      </c>
      <c r="CD59" s="338">
        <v>186889.06014254701</v>
      </c>
    </row>
    <row r="60" spans="1:82" x14ac:dyDescent="0.25">
      <c r="A60" s="179" t="s">
        <v>467</v>
      </c>
      <c r="B60" s="179" t="s">
        <v>468</v>
      </c>
      <c r="C60" s="179" t="s">
        <v>462</v>
      </c>
      <c r="D60" s="179" t="s">
        <v>120</v>
      </c>
      <c r="E60" s="331">
        <v>29699.224552134401</v>
      </c>
      <c r="F60" s="332">
        <v>28970.834043498198</v>
      </c>
      <c r="G60" s="332">
        <v>43.995192307692299</v>
      </c>
      <c r="H60" s="332">
        <v>684.39531632854596</v>
      </c>
      <c r="I60" s="332">
        <v>847.75</v>
      </c>
      <c r="J60" s="332">
        <v>994</v>
      </c>
      <c r="K60" s="332">
        <v>1407.6875</v>
      </c>
      <c r="L60" s="332">
        <v>2595.6592261904798</v>
      </c>
      <c r="M60" s="332">
        <v>6437.9872113983201</v>
      </c>
      <c r="N60" s="332">
        <v>6906.9652982170801</v>
      </c>
      <c r="O60" s="332">
        <v>10509.175316328499</v>
      </c>
      <c r="P60" s="331">
        <v>1651.875</v>
      </c>
      <c r="Q60" s="332">
        <v>189.375</v>
      </c>
      <c r="R60" s="332">
        <v>301.625</v>
      </c>
      <c r="S60" s="331">
        <v>4301.75</v>
      </c>
      <c r="T60" s="331">
        <v>494</v>
      </c>
      <c r="U60" s="331">
        <v>1379.91498333607</v>
      </c>
      <c r="V60" s="331">
        <v>7691.125</v>
      </c>
      <c r="W60" s="332">
        <v>3598.125</v>
      </c>
      <c r="X60" s="332">
        <v>854.375</v>
      </c>
      <c r="Y60" s="332">
        <v>611.5</v>
      </c>
      <c r="Z60" s="332">
        <v>769.375</v>
      </c>
      <c r="AA60" s="332">
        <v>0</v>
      </c>
      <c r="AB60" s="332">
        <v>535</v>
      </c>
      <c r="AC60" s="332">
        <v>110.125</v>
      </c>
      <c r="AD60" s="332">
        <v>657</v>
      </c>
      <c r="AE60" s="332">
        <v>555.625</v>
      </c>
      <c r="AF60" s="331">
        <v>9997.5595687983605</v>
      </c>
      <c r="AG60" s="332">
        <v>2433.5</v>
      </c>
      <c r="AH60" s="332">
        <v>79.375</v>
      </c>
      <c r="AI60" s="332">
        <v>3002.375</v>
      </c>
      <c r="AJ60" s="332">
        <v>1226.875</v>
      </c>
      <c r="AK60" s="332">
        <v>366.375</v>
      </c>
      <c r="AL60" s="332">
        <v>301.25</v>
      </c>
      <c r="AM60" s="332">
        <v>2587.80956879836</v>
      </c>
      <c r="AN60" s="331">
        <v>337.625</v>
      </c>
      <c r="AO60" s="331">
        <v>370.625</v>
      </c>
      <c r="AP60" s="332">
        <v>130.625</v>
      </c>
      <c r="AQ60" s="332">
        <v>0.875</v>
      </c>
      <c r="AR60" s="332">
        <v>201.75</v>
      </c>
      <c r="AS60" s="332">
        <v>37.375</v>
      </c>
      <c r="AT60" s="331">
        <v>354.875</v>
      </c>
      <c r="AU60" s="331">
        <v>111.875</v>
      </c>
      <c r="AV60" s="331">
        <v>77.875</v>
      </c>
      <c r="AW60" s="332">
        <v>5.125</v>
      </c>
      <c r="AX60" s="332">
        <v>72.75</v>
      </c>
      <c r="AY60" s="331">
        <v>42.875</v>
      </c>
      <c r="AZ60" s="331">
        <v>26.875</v>
      </c>
      <c r="BA60" s="331">
        <v>68.25</v>
      </c>
      <c r="BB60" s="331">
        <v>8.75</v>
      </c>
      <c r="BC60" s="331">
        <v>1</v>
      </c>
      <c r="BD60" s="331">
        <v>1613.25</v>
      </c>
      <c r="BE60" s="331">
        <v>5.75</v>
      </c>
      <c r="BF60" s="331">
        <v>10.625</v>
      </c>
      <c r="BG60" s="331">
        <v>981.125</v>
      </c>
      <c r="BH60" s="331">
        <v>171.625</v>
      </c>
      <c r="BI60" s="333">
        <v>4216.0324074074106</v>
      </c>
      <c r="BJ60" s="334">
        <v>375.375</v>
      </c>
      <c r="BK60" s="334">
        <v>184.25</v>
      </c>
      <c r="BL60" s="334">
        <v>3437.125</v>
      </c>
      <c r="BM60" s="334">
        <v>2.625</v>
      </c>
      <c r="BN60" s="334">
        <v>14</v>
      </c>
      <c r="BO60" s="334">
        <v>0</v>
      </c>
      <c r="BP60" s="334">
        <v>202.65740740740699</v>
      </c>
      <c r="BQ60" s="335">
        <v>567.625</v>
      </c>
      <c r="BR60" s="335">
        <v>122.75</v>
      </c>
      <c r="BS60" s="335">
        <v>12.625</v>
      </c>
      <c r="BT60" s="335">
        <v>86.875</v>
      </c>
      <c r="BU60" s="335">
        <v>1</v>
      </c>
      <c r="BV60" s="335">
        <v>344.375</v>
      </c>
      <c r="BW60" s="336">
        <v>0</v>
      </c>
      <c r="BX60" s="336">
        <v>0</v>
      </c>
      <c r="BY60" s="336">
        <v>0</v>
      </c>
      <c r="BZ60" s="336">
        <v>0</v>
      </c>
      <c r="CA60" s="336">
        <v>0</v>
      </c>
      <c r="CB60" s="336">
        <v>296</v>
      </c>
      <c r="CC60" s="337">
        <v>935.125</v>
      </c>
      <c r="CD60" s="338">
        <v>244366.80541934801</v>
      </c>
    </row>
    <row r="61" spans="1:82" x14ac:dyDescent="0.25">
      <c r="A61" s="179" t="s">
        <v>469</v>
      </c>
      <c r="B61" s="179" t="s">
        <v>470</v>
      </c>
      <c r="C61" s="179" t="s">
        <v>399</v>
      </c>
      <c r="D61" s="179" t="s">
        <v>116</v>
      </c>
      <c r="E61" s="331">
        <v>6418.9147352082</v>
      </c>
      <c r="F61" s="332">
        <v>6234.4147352082</v>
      </c>
      <c r="G61" s="332">
        <v>0</v>
      </c>
      <c r="H61" s="332">
        <v>184.5</v>
      </c>
      <c r="I61" s="332">
        <v>277</v>
      </c>
      <c r="J61" s="332">
        <v>253.625</v>
      </c>
      <c r="K61" s="332">
        <v>325.875</v>
      </c>
      <c r="L61" s="332">
        <v>1067.668361244019</v>
      </c>
      <c r="M61" s="332">
        <v>1873.32183908046</v>
      </c>
      <c r="N61" s="332">
        <v>1993.0495348837201</v>
      </c>
      <c r="O61" s="332">
        <v>628.375</v>
      </c>
      <c r="P61" s="331">
        <v>397.125</v>
      </c>
      <c r="Q61" s="332">
        <v>94.375</v>
      </c>
      <c r="R61" s="332">
        <v>8.375</v>
      </c>
      <c r="S61" s="331">
        <v>202.75</v>
      </c>
      <c r="T61" s="331">
        <v>164.25</v>
      </c>
      <c r="U61" s="331">
        <v>259</v>
      </c>
      <c r="V61" s="331">
        <v>1891</v>
      </c>
      <c r="W61" s="332">
        <v>397.125</v>
      </c>
      <c r="X61" s="332">
        <v>287.375</v>
      </c>
      <c r="Y61" s="332">
        <v>185.75</v>
      </c>
      <c r="Z61" s="332">
        <v>328.25</v>
      </c>
      <c r="AA61" s="332">
        <v>0</v>
      </c>
      <c r="AB61" s="332">
        <v>279.125</v>
      </c>
      <c r="AC61" s="332">
        <v>131.5</v>
      </c>
      <c r="AD61" s="332">
        <v>178.125</v>
      </c>
      <c r="AE61" s="332">
        <v>103.75</v>
      </c>
      <c r="AF61" s="331">
        <v>2425.5397352082</v>
      </c>
      <c r="AG61" s="332">
        <v>642</v>
      </c>
      <c r="AH61" s="332">
        <v>96.75</v>
      </c>
      <c r="AI61" s="332">
        <v>566.625</v>
      </c>
      <c r="AJ61" s="332">
        <v>88.375</v>
      </c>
      <c r="AK61" s="332">
        <v>107.75</v>
      </c>
      <c r="AL61" s="332">
        <v>103.75</v>
      </c>
      <c r="AM61" s="332">
        <v>820.2897352082</v>
      </c>
      <c r="AN61" s="331">
        <v>7.75</v>
      </c>
      <c r="AO61" s="331">
        <v>90</v>
      </c>
      <c r="AP61" s="332">
        <v>39.625</v>
      </c>
      <c r="AQ61" s="332">
        <v>0.125</v>
      </c>
      <c r="AR61" s="332">
        <v>29.125</v>
      </c>
      <c r="AS61" s="332">
        <v>21.125</v>
      </c>
      <c r="AT61" s="331">
        <v>3.125</v>
      </c>
      <c r="AU61" s="331">
        <v>12.375</v>
      </c>
      <c r="AV61" s="331">
        <v>29.875</v>
      </c>
      <c r="AW61" s="332">
        <v>2.125</v>
      </c>
      <c r="AX61" s="332">
        <v>27.75</v>
      </c>
      <c r="AY61" s="331">
        <v>7.875</v>
      </c>
      <c r="AZ61" s="331">
        <v>6</v>
      </c>
      <c r="BA61" s="331">
        <v>47.75</v>
      </c>
      <c r="BB61" s="331">
        <v>1</v>
      </c>
      <c r="BC61" s="331">
        <v>0</v>
      </c>
      <c r="BD61" s="331">
        <v>634.125</v>
      </c>
      <c r="BE61" s="331">
        <v>0</v>
      </c>
      <c r="BF61" s="331">
        <v>47.5</v>
      </c>
      <c r="BG61" s="331">
        <v>76.125</v>
      </c>
      <c r="BH61" s="331">
        <v>115.75</v>
      </c>
      <c r="BI61" s="333">
        <v>1204.25</v>
      </c>
      <c r="BJ61" s="334">
        <v>235.75</v>
      </c>
      <c r="BK61" s="334">
        <v>77</v>
      </c>
      <c r="BL61" s="334">
        <v>791.25</v>
      </c>
      <c r="BM61" s="334">
        <v>0</v>
      </c>
      <c r="BN61" s="334">
        <v>2</v>
      </c>
      <c r="BO61" s="334">
        <v>0</v>
      </c>
      <c r="BP61" s="334">
        <v>98.25</v>
      </c>
      <c r="BQ61" s="335">
        <v>497.125</v>
      </c>
      <c r="BR61" s="335">
        <v>26.75</v>
      </c>
      <c r="BS61" s="335">
        <v>78.875</v>
      </c>
      <c r="BT61" s="335">
        <v>79.125</v>
      </c>
      <c r="BU61" s="335">
        <v>0</v>
      </c>
      <c r="BV61" s="335">
        <v>312.375</v>
      </c>
      <c r="BW61" s="336">
        <v>0</v>
      </c>
      <c r="BX61" s="336">
        <v>202.875</v>
      </c>
      <c r="BY61" s="336">
        <v>0</v>
      </c>
      <c r="BZ61" s="336">
        <v>0</v>
      </c>
      <c r="CA61" s="336">
        <v>0</v>
      </c>
      <c r="CB61" s="336">
        <v>53.125</v>
      </c>
      <c r="CC61" s="337">
        <v>20.75</v>
      </c>
      <c r="CD61" s="338">
        <v>45487.818892717398</v>
      </c>
    </row>
    <row r="62" spans="1:82" x14ac:dyDescent="0.25">
      <c r="A62" s="179" t="s">
        <v>471</v>
      </c>
      <c r="B62" s="179" t="s">
        <v>472</v>
      </c>
      <c r="C62" s="179" t="s">
        <v>473</v>
      </c>
      <c r="D62" s="179" t="s">
        <v>121</v>
      </c>
      <c r="E62" s="331">
        <v>79514.513428866005</v>
      </c>
      <c r="F62" s="332">
        <v>78336.323156986196</v>
      </c>
      <c r="G62" s="332">
        <v>1004.25277187984</v>
      </c>
      <c r="H62" s="332">
        <v>173.9375</v>
      </c>
      <c r="I62" s="332">
        <v>2591.125</v>
      </c>
      <c r="J62" s="332">
        <v>3218</v>
      </c>
      <c r="K62" s="332">
        <v>3763.1003359858501</v>
      </c>
      <c r="L62" s="332">
        <v>8464.3629767827497</v>
      </c>
      <c r="M62" s="332">
        <v>18625.533734357999</v>
      </c>
      <c r="N62" s="332">
        <v>17454.153008970599</v>
      </c>
      <c r="O62" s="332">
        <v>25398.238372768799</v>
      </c>
      <c r="P62" s="331">
        <v>12122.6086065574</v>
      </c>
      <c r="Q62" s="332">
        <v>71.25</v>
      </c>
      <c r="R62" s="332">
        <v>343.75</v>
      </c>
      <c r="S62" s="331">
        <v>3575.625</v>
      </c>
      <c r="T62" s="331">
        <v>2539.75</v>
      </c>
      <c r="U62" s="331">
        <v>1696.6391538399901</v>
      </c>
      <c r="V62" s="331">
        <v>16497</v>
      </c>
      <c r="W62" s="332">
        <v>2332.5</v>
      </c>
      <c r="X62" s="332">
        <v>3532.5</v>
      </c>
      <c r="Y62" s="332">
        <v>1517.625</v>
      </c>
      <c r="Z62" s="332">
        <v>3053.875</v>
      </c>
      <c r="AA62" s="332">
        <v>124</v>
      </c>
      <c r="AB62" s="332">
        <v>1143</v>
      </c>
      <c r="AC62" s="332">
        <v>193.625</v>
      </c>
      <c r="AD62" s="332">
        <v>3052.125</v>
      </c>
      <c r="AE62" s="332">
        <v>1547.75</v>
      </c>
      <c r="AF62" s="331">
        <v>29063.390668468699</v>
      </c>
      <c r="AG62" s="332">
        <v>7366.125</v>
      </c>
      <c r="AH62" s="332">
        <v>485.125</v>
      </c>
      <c r="AI62" s="332">
        <v>7436.75</v>
      </c>
      <c r="AJ62" s="332">
        <v>1155.25</v>
      </c>
      <c r="AK62" s="332">
        <v>1192.75</v>
      </c>
      <c r="AL62" s="332">
        <v>1222.625</v>
      </c>
      <c r="AM62" s="332">
        <v>10204.765668468701</v>
      </c>
      <c r="AN62" s="331">
        <v>420</v>
      </c>
      <c r="AO62" s="331">
        <v>1782</v>
      </c>
      <c r="AP62" s="332">
        <v>1193.375</v>
      </c>
      <c r="AQ62" s="332">
        <v>31</v>
      </c>
      <c r="AR62" s="332">
        <v>465</v>
      </c>
      <c r="AS62" s="332">
        <v>92.625</v>
      </c>
      <c r="AT62" s="331">
        <v>386.25</v>
      </c>
      <c r="AU62" s="331">
        <v>15.25</v>
      </c>
      <c r="AV62" s="331">
        <v>202.5</v>
      </c>
      <c r="AW62" s="332">
        <v>53</v>
      </c>
      <c r="AX62" s="332">
        <v>149.5</v>
      </c>
      <c r="AY62" s="331">
        <v>188.25</v>
      </c>
      <c r="AZ62" s="331">
        <v>515.375</v>
      </c>
      <c r="BA62" s="331">
        <v>195.625</v>
      </c>
      <c r="BB62" s="331">
        <v>8.25</v>
      </c>
      <c r="BC62" s="331">
        <v>2.75</v>
      </c>
      <c r="BD62" s="331">
        <v>6129.5</v>
      </c>
      <c r="BE62" s="331">
        <v>69.25</v>
      </c>
      <c r="BF62" s="331">
        <v>227.125</v>
      </c>
      <c r="BG62" s="331">
        <v>3111.75</v>
      </c>
      <c r="BH62" s="331">
        <v>765.625</v>
      </c>
      <c r="BI62" s="333">
        <v>5252.5</v>
      </c>
      <c r="BJ62" s="334">
        <v>955.625</v>
      </c>
      <c r="BK62" s="334">
        <v>732.875</v>
      </c>
      <c r="BL62" s="334">
        <v>2836.125</v>
      </c>
      <c r="BM62" s="334">
        <v>0</v>
      </c>
      <c r="BN62" s="334">
        <v>14.875</v>
      </c>
      <c r="BO62" s="334">
        <v>0</v>
      </c>
      <c r="BP62" s="334">
        <v>713</v>
      </c>
      <c r="BQ62" s="335">
        <v>3249.625</v>
      </c>
      <c r="BR62" s="335">
        <v>613.625</v>
      </c>
      <c r="BS62" s="335">
        <v>294.125</v>
      </c>
      <c r="BT62" s="335">
        <v>234.25</v>
      </c>
      <c r="BU62" s="335">
        <v>0</v>
      </c>
      <c r="BV62" s="335">
        <v>2107.625</v>
      </c>
      <c r="BW62" s="336">
        <v>137.5</v>
      </c>
      <c r="BX62" s="336">
        <v>80.625</v>
      </c>
      <c r="BY62" s="336">
        <v>0</v>
      </c>
      <c r="BZ62" s="336">
        <v>0</v>
      </c>
      <c r="CA62" s="336">
        <v>0</v>
      </c>
      <c r="CB62" s="336">
        <v>1604.625</v>
      </c>
      <c r="CC62" s="337">
        <v>1952.5</v>
      </c>
      <c r="CD62" s="338">
        <v>720171.91253698606</v>
      </c>
    </row>
    <row r="63" spans="1:82" x14ac:dyDescent="0.25">
      <c r="A63" s="179" t="s">
        <v>474</v>
      </c>
      <c r="B63" s="179" t="s">
        <v>475</v>
      </c>
      <c r="C63" s="179" t="s">
        <v>357</v>
      </c>
      <c r="D63" s="179" t="s">
        <v>121</v>
      </c>
      <c r="E63" s="331">
        <v>19935.334007425699</v>
      </c>
      <c r="F63" s="332">
        <v>18761.965417682099</v>
      </c>
      <c r="G63" s="332">
        <v>0</v>
      </c>
      <c r="H63" s="332">
        <v>1173.3685897435901</v>
      </c>
      <c r="I63" s="332">
        <v>850.375</v>
      </c>
      <c r="J63" s="332">
        <v>890</v>
      </c>
      <c r="K63" s="332">
        <v>849.875</v>
      </c>
      <c r="L63" s="332">
        <v>1731.20546558704</v>
      </c>
      <c r="M63" s="332">
        <v>4421.8543281734701</v>
      </c>
      <c r="N63" s="332">
        <v>4538.8987769224495</v>
      </c>
      <c r="O63" s="332">
        <v>6653.12543674274</v>
      </c>
      <c r="P63" s="331">
        <v>2441.75</v>
      </c>
      <c r="Q63" s="332">
        <v>19.75</v>
      </c>
      <c r="R63" s="332">
        <v>201.375</v>
      </c>
      <c r="S63" s="331">
        <v>1053.5</v>
      </c>
      <c r="T63" s="331">
        <v>1020.25</v>
      </c>
      <c r="U63" s="331">
        <v>2113.8314236006199</v>
      </c>
      <c r="V63" s="331">
        <v>4057.875</v>
      </c>
      <c r="W63" s="332">
        <v>672.375</v>
      </c>
      <c r="X63" s="332">
        <v>1045.125</v>
      </c>
      <c r="Y63" s="332">
        <v>354.5</v>
      </c>
      <c r="Z63" s="332">
        <v>1045.75</v>
      </c>
      <c r="AA63" s="332">
        <v>61.25</v>
      </c>
      <c r="AB63" s="332">
        <v>116</v>
      </c>
      <c r="AC63" s="332">
        <v>82</v>
      </c>
      <c r="AD63" s="332">
        <v>591.625</v>
      </c>
      <c r="AE63" s="332">
        <v>89.25</v>
      </c>
      <c r="AF63" s="331">
        <v>5917.6275838250904</v>
      </c>
      <c r="AG63" s="332">
        <v>1439.625</v>
      </c>
      <c r="AH63" s="332">
        <v>147.75</v>
      </c>
      <c r="AI63" s="332">
        <v>1790.125</v>
      </c>
      <c r="AJ63" s="332">
        <v>549.875</v>
      </c>
      <c r="AK63" s="332">
        <v>481.75</v>
      </c>
      <c r="AL63" s="332">
        <v>190.5</v>
      </c>
      <c r="AM63" s="332">
        <v>1318.0025838250899</v>
      </c>
      <c r="AN63" s="331">
        <v>295.25</v>
      </c>
      <c r="AO63" s="331">
        <v>308.375</v>
      </c>
      <c r="AP63" s="332">
        <v>213.5</v>
      </c>
      <c r="AQ63" s="332">
        <v>5.75</v>
      </c>
      <c r="AR63" s="332">
        <v>60.625</v>
      </c>
      <c r="AS63" s="332">
        <v>28.5</v>
      </c>
      <c r="AT63" s="331">
        <v>176</v>
      </c>
      <c r="AU63" s="331">
        <v>9.875</v>
      </c>
      <c r="AV63" s="331">
        <v>45.375</v>
      </c>
      <c r="AW63" s="332">
        <v>29.875</v>
      </c>
      <c r="AX63" s="332">
        <v>15.5</v>
      </c>
      <c r="AY63" s="331">
        <v>1</v>
      </c>
      <c r="AZ63" s="331">
        <v>30.25</v>
      </c>
      <c r="BA63" s="331">
        <v>49.25</v>
      </c>
      <c r="BB63" s="331">
        <v>1</v>
      </c>
      <c r="BC63" s="331">
        <v>1</v>
      </c>
      <c r="BD63" s="331">
        <v>1427.5</v>
      </c>
      <c r="BE63" s="331">
        <v>1.375</v>
      </c>
      <c r="BF63" s="331">
        <v>94.25</v>
      </c>
      <c r="BG63" s="331">
        <v>518.375</v>
      </c>
      <c r="BH63" s="331">
        <v>371.625</v>
      </c>
      <c r="BI63" s="333">
        <v>954.375</v>
      </c>
      <c r="BJ63" s="334">
        <v>357.5</v>
      </c>
      <c r="BK63" s="334">
        <v>175.5</v>
      </c>
      <c r="BL63" s="334">
        <v>87.625</v>
      </c>
      <c r="BM63" s="334">
        <v>0</v>
      </c>
      <c r="BN63" s="334">
        <v>0</v>
      </c>
      <c r="BO63" s="334">
        <v>23.25</v>
      </c>
      <c r="BP63" s="334">
        <v>310.5</v>
      </c>
      <c r="BQ63" s="335">
        <v>1269.125</v>
      </c>
      <c r="BR63" s="335">
        <v>528.75</v>
      </c>
      <c r="BS63" s="335">
        <v>145.375</v>
      </c>
      <c r="BT63" s="335">
        <v>169.125</v>
      </c>
      <c r="BU63" s="335">
        <v>0</v>
      </c>
      <c r="BV63" s="335">
        <v>425.875</v>
      </c>
      <c r="BW63" s="336">
        <v>0</v>
      </c>
      <c r="BX63" s="336">
        <v>0</v>
      </c>
      <c r="BY63" s="336">
        <v>0</v>
      </c>
      <c r="BZ63" s="336">
        <v>0</v>
      </c>
      <c r="CA63" s="336">
        <v>60.5</v>
      </c>
      <c r="CB63" s="336">
        <v>329</v>
      </c>
      <c r="CC63" s="337">
        <v>1248.76229508197</v>
      </c>
      <c r="CD63" s="338">
        <v>190431.67455398999</v>
      </c>
    </row>
    <row r="64" spans="1:82" x14ac:dyDescent="0.25">
      <c r="A64" s="179" t="s">
        <v>476</v>
      </c>
      <c r="B64" s="179" t="s">
        <v>477</v>
      </c>
      <c r="C64" s="179" t="s">
        <v>382</v>
      </c>
      <c r="D64" s="179" t="s">
        <v>123</v>
      </c>
      <c r="E64" s="331">
        <v>9242.1566720845603</v>
      </c>
      <c r="F64" s="332">
        <v>9240.1566720845603</v>
      </c>
      <c r="G64" s="332">
        <v>2</v>
      </c>
      <c r="H64" s="332">
        <v>0</v>
      </c>
      <c r="I64" s="332">
        <v>390</v>
      </c>
      <c r="J64" s="332">
        <v>336</v>
      </c>
      <c r="K64" s="332">
        <v>340.90322580645199</v>
      </c>
      <c r="L64" s="332">
        <v>1047.016509433962</v>
      </c>
      <c r="M64" s="332">
        <v>2591.1908907624602</v>
      </c>
      <c r="N64" s="332">
        <v>2573.7977276960301</v>
      </c>
      <c r="O64" s="332">
        <v>1963.24831838565</v>
      </c>
      <c r="P64" s="331">
        <v>1204.375</v>
      </c>
      <c r="Q64" s="332">
        <v>4.875</v>
      </c>
      <c r="R64" s="332">
        <v>29.625</v>
      </c>
      <c r="S64" s="331">
        <v>412.875</v>
      </c>
      <c r="T64" s="331">
        <v>227.875</v>
      </c>
      <c r="U64" s="331">
        <v>82.75</v>
      </c>
      <c r="V64" s="331">
        <v>2156.75</v>
      </c>
      <c r="W64" s="332">
        <v>981.5</v>
      </c>
      <c r="X64" s="332">
        <v>187.375</v>
      </c>
      <c r="Y64" s="332">
        <v>0</v>
      </c>
      <c r="Z64" s="332">
        <v>238.375</v>
      </c>
      <c r="AA64" s="332">
        <v>0</v>
      </c>
      <c r="AB64" s="332">
        <v>169.75</v>
      </c>
      <c r="AC64" s="332">
        <v>27</v>
      </c>
      <c r="AD64" s="332">
        <v>264</v>
      </c>
      <c r="AE64" s="332">
        <v>288.75</v>
      </c>
      <c r="AF64" s="331">
        <v>3834.0316720845599</v>
      </c>
      <c r="AG64" s="332">
        <v>1434.125</v>
      </c>
      <c r="AH64" s="332">
        <v>17.75</v>
      </c>
      <c r="AI64" s="332">
        <v>889.75</v>
      </c>
      <c r="AJ64" s="332">
        <v>42.875</v>
      </c>
      <c r="AK64" s="332">
        <v>0</v>
      </c>
      <c r="AL64" s="332">
        <v>207.375</v>
      </c>
      <c r="AM64" s="332">
        <v>1242.1566720845599</v>
      </c>
      <c r="AN64" s="331">
        <v>45.875</v>
      </c>
      <c r="AO64" s="331">
        <v>113.125</v>
      </c>
      <c r="AP64" s="332">
        <v>82.625</v>
      </c>
      <c r="AQ64" s="332">
        <v>0.125</v>
      </c>
      <c r="AR64" s="332">
        <v>14.25</v>
      </c>
      <c r="AS64" s="332">
        <v>16.125</v>
      </c>
      <c r="AT64" s="331">
        <v>35.25</v>
      </c>
      <c r="AU64" s="331">
        <v>50.5</v>
      </c>
      <c r="AV64" s="331">
        <v>11.625</v>
      </c>
      <c r="AW64" s="332">
        <v>7.125</v>
      </c>
      <c r="AX64" s="332">
        <v>4.5</v>
      </c>
      <c r="AY64" s="331">
        <v>6.125</v>
      </c>
      <c r="AZ64" s="331">
        <v>17.5</v>
      </c>
      <c r="BA64" s="331">
        <v>51.375</v>
      </c>
      <c r="BB64" s="331">
        <v>0</v>
      </c>
      <c r="BC64" s="331">
        <v>1</v>
      </c>
      <c r="BD64" s="331">
        <v>579.75</v>
      </c>
      <c r="BE64" s="331">
        <v>0</v>
      </c>
      <c r="BF64" s="331">
        <v>14</v>
      </c>
      <c r="BG64" s="331">
        <v>83.625</v>
      </c>
      <c r="BH64" s="331">
        <v>313.75</v>
      </c>
      <c r="BI64" s="333">
        <v>1368.5</v>
      </c>
      <c r="BJ64" s="334">
        <v>452.25</v>
      </c>
      <c r="BK64" s="334">
        <v>132.25</v>
      </c>
      <c r="BL64" s="334">
        <v>713.125</v>
      </c>
      <c r="BM64" s="334">
        <v>9.25</v>
      </c>
      <c r="BN64" s="334">
        <v>14.75</v>
      </c>
      <c r="BO64" s="334">
        <v>0</v>
      </c>
      <c r="BP64" s="334">
        <v>46.875</v>
      </c>
      <c r="BQ64" s="335">
        <v>492.625</v>
      </c>
      <c r="BR64" s="335">
        <v>34.125</v>
      </c>
      <c r="BS64" s="335">
        <v>154.125</v>
      </c>
      <c r="BT64" s="335">
        <v>0</v>
      </c>
      <c r="BU64" s="335">
        <v>1</v>
      </c>
      <c r="BV64" s="335">
        <v>303.375</v>
      </c>
      <c r="BW64" s="336">
        <v>0</v>
      </c>
      <c r="BX64" s="336">
        <v>4.5</v>
      </c>
      <c r="BY64" s="336">
        <v>0</v>
      </c>
      <c r="BZ64" s="336">
        <v>8.125</v>
      </c>
      <c r="CA64" s="336">
        <v>0</v>
      </c>
      <c r="CB64" s="336">
        <v>119.875</v>
      </c>
      <c r="CC64" s="337">
        <v>1541.61828404365</v>
      </c>
      <c r="CD64" s="338">
        <v>68534.2645258009</v>
      </c>
    </row>
    <row r="65" spans="1:82" x14ac:dyDescent="0.25">
      <c r="A65" s="179" t="s">
        <v>478</v>
      </c>
      <c r="B65" s="179" t="s">
        <v>479</v>
      </c>
      <c r="C65" s="179" t="s">
        <v>473</v>
      </c>
      <c r="D65" s="179" t="s">
        <v>121</v>
      </c>
      <c r="E65" s="331">
        <v>39289.148822208597</v>
      </c>
      <c r="F65" s="332">
        <v>37647.985256032101</v>
      </c>
      <c r="G65" s="332">
        <v>810.13028492647095</v>
      </c>
      <c r="H65" s="332">
        <v>831.03328124999996</v>
      </c>
      <c r="I65" s="332">
        <v>1200.25</v>
      </c>
      <c r="J65" s="332">
        <v>1268.5916666666701</v>
      </c>
      <c r="K65" s="332">
        <v>1552.71875</v>
      </c>
      <c r="L65" s="332">
        <v>3701.3860558712099</v>
      </c>
      <c r="M65" s="332">
        <v>8966.8102677712905</v>
      </c>
      <c r="N65" s="332">
        <v>11055.183351604999</v>
      </c>
      <c r="O65" s="332">
        <v>11544.2087302945</v>
      </c>
      <c r="P65" s="331">
        <v>3102.25</v>
      </c>
      <c r="Q65" s="332">
        <v>7</v>
      </c>
      <c r="R65" s="332">
        <v>43.875</v>
      </c>
      <c r="S65" s="331">
        <v>3622.5</v>
      </c>
      <c r="T65" s="331">
        <v>1049.875</v>
      </c>
      <c r="U65" s="331">
        <v>1174.63023651098</v>
      </c>
      <c r="V65" s="331">
        <v>9336.125</v>
      </c>
      <c r="W65" s="332">
        <v>2480</v>
      </c>
      <c r="X65" s="332">
        <v>2164.25</v>
      </c>
      <c r="Y65" s="332">
        <v>561.125</v>
      </c>
      <c r="Z65" s="332">
        <v>1513.75</v>
      </c>
      <c r="AA65" s="332">
        <v>28.75</v>
      </c>
      <c r="AB65" s="332">
        <v>294.875</v>
      </c>
      <c r="AC65" s="332">
        <v>128.25</v>
      </c>
      <c r="AD65" s="332">
        <v>1023.375</v>
      </c>
      <c r="AE65" s="332">
        <v>1141.75</v>
      </c>
      <c r="AF65" s="331">
        <v>15015.7685856976</v>
      </c>
      <c r="AG65" s="332">
        <v>5785.75</v>
      </c>
      <c r="AH65" s="332">
        <v>263.25</v>
      </c>
      <c r="AI65" s="332">
        <v>4069.125</v>
      </c>
      <c r="AJ65" s="332">
        <v>299.875</v>
      </c>
      <c r="AK65" s="332">
        <v>466.625</v>
      </c>
      <c r="AL65" s="332">
        <v>77.5</v>
      </c>
      <c r="AM65" s="332">
        <v>4053.6435856976</v>
      </c>
      <c r="AN65" s="331">
        <v>230.25</v>
      </c>
      <c r="AO65" s="331">
        <v>410.75</v>
      </c>
      <c r="AP65" s="332">
        <v>290.5</v>
      </c>
      <c r="AQ65" s="332">
        <v>8.25</v>
      </c>
      <c r="AR65" s="332">
        <v>93.875</v>
      </c>
      <c r="AS65" s="332">
        <v>18.125</v>
      </c>
      <c r="AT65" s="331">
        <v>269.625</v>
      </c>
      <c r="AU65" s="331">
        <v>73.625</v>
      </c>
      <c r="AV65" s="331">
        <v>59.625</v>
      </c>
      <c r="AW65" s="332">
        <v>0</v>
      </c>
      <c r="AX65" s="332">
        <v>59.625</v>
      </c>
      <c r="AY65" s="331">
        <v>56.75</v>
      </c>
      <c r="AZ65" s="331">
        <v>199.375</v>
      </c>
      <c r="BA65" s="331">
        <v>104.625</v>
      </c>
      <c r="BB65" s="331">
        <v>3</v>
      </c>
      <c r="BC65" s="331">
        <v>5</v>
      </c>
      <c r="BD65" s="331">
        <v>2107.5</v>
      </c>
      <c r="BE65" s="331">
        <v>0.875</v>
      </c>
      <c r="BF65" s="331">
        <v>107.875</v>
      </c>
      <c r="BG65" s="331">
        <v>1696</v>
      </c>
      <c r="BH65" s="331">
        <v>663.125</v>
      </c>
      <c r="BI65" s="333">
        <v>3892.7499460742001</v>
      </c>
      <c r="BJ65" s="334">
        <v>697.375</v>
      </c>
      <c r="BK65" s="334">
        <v>1145.1249460741999</v>
      </c>
      <c r="BL65" s="334">
        <v>1713</v>
      </c>
      <c r="BM65" s="334">
        <v>0</v>
      </c>
      <c r="BN65" s="334">
        <v>32.375</v>
      </c>
      <c r="BO65" s="334">
        <v>14</v>
      </c>
      <c r="BP65" s="334">
        <v>290.875</v>
      </c>
      <c r="BQ65" s="335">
        <v>1624</v>
      </c>
      <c r="BR65" s="335">
        <v>473.25</v>
      </c>
      <c r="BS65" s="335">
        <v>281.875</v>
      </c>
      <c r="BT65" s="335">
        <v>196.75</v>
      </c>
      <c r="BU65" s="335">
        <v>1</v>
      </c>
      <c r="BV65" s="335">
        <v>671.125</v>
      </c>
      <c r="BW65" s="336">
        <v>78.875</v>
      </c>
      <c r="BX65" s="336">
        <v>0</v>
      </c>
      <c r="BY65" s="336">
        <v>0</v>
      </c>
      <c r="BZ65" s="336">
        <v>62.25</v>
      </c>
      <c r="CA65" s="336">
        <v>0</v>
      </c>
      <c r="CB65" s="336">
        <v>375.625</v>
      </c>
      <c r="CC65" s="337">
        <v>2282.25</v>
      </c>
      <c r="CD65" s="338">
        <v>331509.11148484098</v>
      </c>
    </row>
    <row r="66" spans="1:82" x14ac:dyDescent="0.25">
      <c r="A66" s="179" t="s">
        <v>480</v>
      </c>
      <c r="B66" s="179" t="s">
        <v>481</v>
      </c>
      <c r="C66" s="179" t="s">
        <v>359</v>
      </c>
      <c r="D66" s="179" t="s">
        <v>55</v>
      </c>
      <c r="E66" s="331">
        <v>17634.7759224929</v>
      </c>
      <c r="F66" s="332">
        <v>17224.556279635701</v>
      </c>
      <c r="G66" s="332">
        <v>166.14047619047599</v>
      </c>
      <c r="H66" s="332">
        <v>244.07916666666699</v>
      </c>
      <c r="I66" s="332">
        <v>906.125</v>
      </c>
      <c r="J66" s="332">
        <v>878.75</v>
      </c>
      <c r="K66" s="332">
        <v>1103.125</v>
      </c>
      <c r="L66" s="332">
        <v>1942.2233169129699</v>
      </c>
      <c r="M66" s="332">
        <v>4679.4367239497597</v>
      </c>
      <c r="N66" s="332">
        <v>4093.95039113966</v>
      </c>
      <c r="O66" s="332">
        <v>4031.1654904904899</v>
      </c>
      <c r="P66" s="331">
        <v>1683.5</v>
      </c>
      <c r="Q66" s="332">
        <v>30.25</v>
      </c>
      <c r="R66" s="332">
        <v>97.25</v>
      </c>
      <c r="S66" s="331">
        <v>2461</v>
      </c>
      <c r="T66" s="331">
        <v>831.375</v>
      </c>
      <c r="U66" s="331">
        <v>763.80634062752995</v>
      </c>
      <c r="V66" s="331">
        <v>3072.625</v>
      </c>
      <c r="W66" s="332">
        <v>462.75</v>
      </c>
      <c r="X66" s="332">
        <v>551.75</v>
      </c>
      <c r="Y66" s="332">
        <v>621.5</v>
      </c>
      <c r="Z66" s="332">
        <v>555.375</v>
      </c>
      <c r="AA66" s="332">
        <v>0</v>
      </c>
      <c r="AB66" s="332">
        <v>227</v>
      </c>
      <c r="AC66" s="332">
        <v>46.125</v>
      </c>
      <c r="AD66" s="332">
        <v>351</v>
      </c>
      <c r="AE66" s="332">
        <v>257.125</v>
      </c>
      <c r="AF66" s="331">
        <v>4970.3057887618997</v>
      </c>
      <c r="AG66" s="332">
        <v>1372</v>
      </c>
      <c r="AH66" s="332">
        <v>117.875</v>
      </c>
      <c r="AI66" s="332">
        <v>1482</v>
      </c>
      <c r="AJ66" s="332">
        <v>241.75</v>
      </c>
      <c r="AK66" s="332">
        <v>211</v>
      </c>
      <c r="AL66" s="332">
        <v>7.625</v>
      </c>
      <c r="AM66" s="332">
        <v>1538.0557887619</v>
      </c>
      <c r="AN66" s="331">
        <v>188.625</v>
      </c>
      <c r="AO66" s="331">
        <v>409.66379310344797</v>
      </c>
      <c r="AP66" s="332">
        <v>269.875</v>
      </c>
      <c r="AQ66" s="332">
        <v>8.25</v>
      </c>
      <c r="AR66" s="332">
        <v>96.788793103448299</v>
      </c>
      <c r="AS66" s="332">
        <v>34.75</v>
      </c>
      <c r="AT66" s="331">
        <v>478.625</v>
      </c>
      <c r="AU66" s="331">
        <v>62.875</v>
      </c>
      <c r="AV66" s="331">
        <v>35.375</v>
      </c>
      <c r="AW66" s="332">
        <v>4.875</v>
      </c>
      <c r="AX66" s="332">
        <v>30.5</v>
      </c>
      <c r="AY66" s="331">
        <v>35.25</v>
      </c>
      <c r="AZ66" s="331">
        <v>63</v>
      </c>
      <c r="BA66" s="331">
        <v>27.875</v>
      </c>
      <c r="BB66" s="331">
        <v>0</v>
      </c>
      <c r="BC66" s="331">
        <v>2.375</v>
      </c>
      <c r="BD66" s="331">
        <v>1450</v>
      </c>
      <c r="BE66" s="331">
        <v>38</v>
      </c>
      <c r="BF66" s="331">
        <v>98</v>
      </c>
      <c r="BG66" s="331">
        <v>610.25</v>
      </c>
      <c r="BH66" s="331">
        <v>352.25</v>
      </c>
      <c r="BI66" s="333">
        <v>4168.875</v>
      </c>
      <c r="BJ66" s="334">
        <v>1229</v>
      </c>
      <c r="BK66" s="334">
        <v>129.875</v>
      </c>
      <c r="BL66" s="334">
        <v>2495.875</v>
      </c>
      <c r="BM66" s="334">
        <v>0</v>
      </c>
      <c r="BN66" s="334">
        <v>65.125</v>
      </c>
      <c r="BO66" s="334">
        <v>2</v>
      </c>
      <c r="BP66" s="334">
        <v>247</v>
      </c>
      <c r="BQ66" s="335">
        <v>1395.75</v>
      </c>
      <c r="BR66" s="335">
        <v>280.75</v>
      </c>
      <c r="BS66" s="335">
        <v>194.625</v>
      </c>
      <c r="BT66" s="335">
        <v>285.25</v>
      </c>
      <c r="BU66" s="335">
        <v>1</v>
      </c>
      <c r="BV66" s="335">
        <v>634.125</v>
      </c>
      <c r="BW66" s="336">
        <v>0</v>
      </c>
      <c r="BX66" s="336">
        <v>68.25</v>
      </c>
      <c r="BY66" s="336">
        <v>0</v>
      </c>
      <c r="BZ66" s="336">
        <v>70.25</v>
      </c>
      <c r="CA66" s="336">
        <v>58.5</v>
      </c>
      <c r="CB66" s="336">
        <v>320.5</v>
      </c>
      <c r="CC66" s="337">
        <v>130</v>
      </c>
      <c r="CD66" s="338">
        <v>179332.30889468599</v>
      </c>
    </row>
    <row r="67" spans="1:82" x14ac:dyDescent="0.25">
      <c r="A67" s="179" t="s">
        <v>482</v>
      </c>
      <c r="B67" s="179" t="s">
        <v>483</v>
      </c>
      <c r="C67" s="179" t="s">
        <v>405</v>
      </c>
      <c r="D67" s="179" t="s">
        <v>124</v>
      </c>
      <c r="E67" s="331">
        <v>22306.344643189099</v>
      </c>
      <c r="F67" s="332">
        <v>22013.473675447101</v>
      </c>
      <c r="G67" s="332">
        <v>115.495967741935</v>
      </c>
      <c r="H67" s="332">
        <v>177.375</v>
      </c>
      <c r="I67" s="332">
        <v>1243.125</v>
      </c>
      <c r="J67" s="332">
        <v>1267.125</v>
      </c>
      <c r="K67" s="332">
        <v>1576.625</v>
      </c>
      <c r="L67" s="332">
        <v>2681.1627067669201</v>
      </c>
      <c r="M67" s="332">
        <v>6204.0561677831301</v>
      </c>
      <c r="N67" s="332">
        <v>4792.62576863902</v>
      </c>
      <c r="O67" s="332">
        <v>4541.625</v>
      </c>
      <c r="P67" s="331">
        <v>2625.56</v>
      </c>
      <c r="Q67" s="332">
        <v>147.06</v>
      </c>
      <c r="R67" s="332">
        <v>266.75</v>
      </c>
      <c r="S67" s="331">
        <v>1221.375</v>
      </c>
      <c r="T67" s="331">
        <v>1000</v>
      </c>
      <c r="U67" s="331">
        <v>704.83584001782503</v>
      </c>
      <c r="V67" s="331">
        <v>6119.375</v>
      </c>
      <c r="W67" s="332">
        <v>2471.75</v>
      </c>
      <c r="X67" s="332">
        <v>803.625</v>
      </c>
      <c r="Y67" s="332">
        <v>550.125</v>
      </c>
      <c r="Z67" s="332">
        <v>565.25</v>
      </c>
      <c r="AA67" s="332">
        <v>27.75</v>
      </c>
      <c r="AB67" s="332">
        <v>418.75</v>
      </c>
      <c r="AC67" s="332">
        <v>114.375</v>
      </c>
      <c r="AD67" s="332">
        <v>716.125</v>
      </c>
      <c r="AE67" s="332">
        <v>451.625</v>
      </c>
      <c r="AF67" s="331">
        <v>6697.4488031712399</v>
      </c>
      <c r="AG67" s="332">
        <v>1226.125</v>
      </c>
      <c r="AH67" s="332">
        <v>66.625</v>
      </c>
      <c r="AI67" s="332">
        <v>1808.5</v>
      </c>
      <c r="AJ67" s="332">
        <v>726.875</v>
      </c>
      <c r="AK67" s="332">
        <v>453.375</v>
      </c>
      <c r="AL67" s="332">
        <v>159</v>
      </c>
      <c r="AM67" s="332">
        <v>2256.9488031712399</v>
      </c>
      <c r="AN67" s="331">
        <v>380.25</v>
      </c>
      <c r="AO67" s="331">
        <v>599.125</v>
      </c>
      <c r="AP67" s="332">
        <v>336.125</v>
      </c>
      <c r="AQ67" s="332">
        <v>11.5</v>
      </c>
      <c r="AR67" s="332">
        <v>149.125</v>
      </c>
      <c r="AS67" s="332">
        <v>102.375</v>
      </c>
      <c r="AT67" s="331">
        <v>351.25</v>
      </c>
      <c r="AU67" s="331">
        <v>71.375</v>
      </c>
      <c r="AV67" s="331">
        <v>101</v>
      </c>
      <c r="AW67" s="332">
        <v>21.875</v>
      </c>
      <c r="AX67" s="332">
        <v>79.125</v>
      </c>
      <c r="AY67" s="331">
        <v>19.625</v>
      </c>
      <c r="AZ67" s="331">
        <v>263.75</v>
      </c>
      <c r="BA67" s="331">
        <v>82.25</v>
      </c>
      <c r="BB67" s="331">
        <v>11.5</v>
      </c>
      <c r="BC67" s="331">
        <v>2.125</v>
      </c>
      <c r="BD67" s="331">
        <v>1236.75</v>
      </c>
      <c r="BE67" s="331">
        <v>181.625</v>
      </c>
      <c r="BF67" s="331">
        <v>70.375</v>
      </c>
      <c r="BG67" s="331">
        <v>377.625</v>
      </c>
      <c r="BH67" s="331">
        <v>189.125</v>
      </c>
      <c r="BI67" s="333">
        <v>3862.75</v>
      </c>
      <c r="BJ67" s="334">
        <v>1216.5</v>
      </c>
      <c r="BK67" s="334">
        <v>532.875</v>
      </c>
      <c r="BL67" s="334">
        <v>1772.125</v>
      </c>
      <c r="BM67" s="334">
        <v>4.875</v>
      </c>
      <c r="BN67" s="334">
        <v>55.625</v>
      </c>
      <c r="BO67" s="334">
        <v>0</v>
      </c>
      <c r="BP67" s="334">
        <v>280.75</v>
      </c>
      <c r="BQ67" s="335">
        <v>1180.25</v>
      </c>
      <c r="BR67" s="335">
        <v>147</v>
      </c>
      <c r="BS67" s="335">
        <v>209.625</v>
      </c>
      <c r="BT67" s="335">
        <v>386.5</v>
      </c>
      <c r="BU67" s="335">
        <v>0</v>
      </c>
      <c r="BV67" s="335">
        <v>437.125</v>
      </c>
      <c r="BW67" s="336">
        <v>0</v>
      </c>
      <c r="BX67" s="336">
        <v>0</v>
      </c>
      <c r="BY67" s="336">
        <v>0</v>
      </c>
      <c r="BZ67" s="336">
        <v>0</v>
      </c>
      <c r="CA67" s="336">
        <v>0</v>
      </c>
      <c r="CB67" s="336">
        <v>213.25</v>
      </c>
      <c r="CC67" s="337">
        <v>331.125</v>
      </c>
      <c r="CD67" s="338">
        <v>188847.61893439299</v>
      </c>
    </row>
    <row r="68" spans="1:82" x14ac:dyDescent="0.25">
      <c r="A68" s="179" t="s">
        <v>484</v>
      </c>
      <c r="B68" s="179" t="s">
        <v>485</v>
      </c>
      <c r="C68" s="179" t="s">
        <v>371</v>
      </c>
      <c r="D68" s="179" t="s">
        <v>125</v>
      </c>
      <c r="E68" s="331">
        <v>7889.1232246616</v>
      </c>
      <c r="F68" s="332">
        <v>7824.95976312313</v>
      </c>
      <c r="G68" s="332">
        <v>0</v>
      </c>
      <c r="H68" s="332">
        <v>64.163461538461505</v>
      </c>
      <c r="I68" s="332">
        <v>413.625</v>
      </c>
      <c r="J68" s="332">
        <v>393.625</v>
      </c>
      <c r="K68" s="332">
        <v>464.75</v>
      </c>
      <c r="L68" s="332">
        <v>765</v>
      </c>
      <c r="M68" s="332">
        <v>1889.9238963210701</v>
      </c>
      <c r="N68" s="332">
        <v>2619.94932834053</v>
      </c>
      <c r="O68" s="332">
        <v>1342.25</v>
      </c>
      <c r="P68" s="331">
        <v>415.5</v>
      </c>
      <c r="Q68" s="332">
        <v>14.75</v>
      </c>
      <c r="R68" s="332">
        <v>24.875</v>
      </c>
      <c r="S68" s="331">
        <v>314.875</v>
      </c>
      <c r="T68" s="331">
        <v>248</v>
      </c>
      <c r="U68" s="331">
        <v>293.02300699300702</v>
      </c>
      <c r="V68" s="331">
        <v>2359.375</v>
      </c>
      <c r="W68" s="332">
        <v>549.375</v>
      </c>
      <c r="X68" s="332">
        <v>518.25</v>
      </c>
      <c r="Y68" s="332">
        <v>426.75</v>
      </c>
      <c r="Z68" s="332">
        <v>491.375</v>
      </c>
      <c r="AA68" s="332">
        <v>11</v>
      </c>
      <c r="AB68" s="332">
        <v>84.125</v>
      </c>
      <c r="AC68" s="332">
        <v>8.75</v>
      </c>
      <c r="AD68" s="332">
        <v>180.375</v>
      </c>
      <c r="AE68" s="332">
        <v>89.375</v>
      </c>
      <c r="AF68" s="331">
        <v>2680.6002176685902</v>
      </c>
      <c r="AG68" s="332">
        <v>1532.75</v>
      </c>
      <c r="AH68" s="332">
        <v>0</v>
      </c>
      <c r="AI68" s="332">
        <v>481</v>
      </c>
      <c r="AJ68" s="332">
        <v>127.125</v>
      </c>
      <c r="AK68" s="332">
        <v>27.25</v>
      </c>
      <c r="AL68" s="332">
        <v>89.625</v>
      </c>
      <c r="AM68" s="332">
        <v>422.85021766858898</v>
      </c>
      <c r="AN68" s="331">
        <v>41</v>
      </c>
      <c r="AO68" s="331">
        <v>121</v>
      </c>
      <c r="AP68" s="332">
        <v>61.125</v>
      </c>
      <c r="AQ68" s="332">
        <v>0</v>
      </c>
      <c r="AR68" s="332">
        <v>39.625</v>
      </c>
      <c r="AS68" s="332">
        <v>20.25</v>
      </c>
      <c r="AT68" s="331">
        <v>174</v>
      </c>
      <c r="AU68" s="331">
        <v>7.875</v>
      </c>
      <c r="AV68" s="331">
        <v>39.75</v>
      </c>
      <c r="AW68" s="332">
        <v>1.125</v>
      </c>
      <c r="AX68" s="332">
        <v>38.625</v>
      </c>
      <c r="AY68" s="331">
        <v>13.5</v>
      </c>
      <c r="AZ68" s="331">
        <v>31.625</v>
      </c>
      <c r="BA68" s="331">
        <v>304.625</v>
      </c>
      <c r="BB68" s="331">
        <v>0</v>
      </c>
      <c r="BC68" s="331">
        <v>1.625</v>
      </c>
      <c r="BD68" s="331">
        <v>679.625</v>
      </c>
      <c r="BE68" s="331">
        <v>0</v>
      </c>
      <c r="BF68" s="331">
        <v>5.125</v>
      </c>
      <c r="BG68" s="331">
        <v>73.375</v>
      </c>
      <c r="BH68" s="331">
        <v>84.625</v>
      </c>
      <c r="BI68" s="333">
        <v>854</v>
      </c>
      <c r="BJ68" s="334">
        <v>192.75</v>
      </c>
      <c r="BK68" s="334">
        <v>18.375</v>
      </c>
      <c r="BL68" s="334">
        <v>547</v>
      </c>
      <c r="BM68" s="334">
        <v>3.375</v>
      </c>
      <c r="BN68" s="334">
        <v>10.625</v>
      </c>
      <c r="BO68" s="334">
        <v>0</v>
      </c>
      <c r="BP68" s="334">
        <v>81.875</v>
      </c>
      <c r="BQ68" s="335">
        <v>571.5</v>
      </c>
      <c r="BR68" s="335">
        <v>38.75</v>
      </c>
      <c r="BS68" s="335">
        <v>75.75</v>
      </c>
      <c r="BT68" s="335">
        <v>0</v>
      </c>
      <c r="BU68" s="335">
        <v>0</v>
      </c>
      <c r="BV68" s="335">
        <v>457</v>
      </c>
      <c r="BW68" s="336">
        <v>153.625</v>
      </c>
      <c r="BX68" s="336">
        <v>0</v>
      </c>
      <c r="BY68" s="336">
        <v>0</v>
      </c>
      <c r="BZ68" s="336">
        <v>0</v>
      </c>
      <c r="CA68" s="336">
        <v>69.25</v>
      </c>
      <c r="CB68" s="336">
        <v>229.125</v>
      </c>
      <c r="CC68" s="337">
        <v>91.125</v>
      </c>
      <c r="CD68" s="338">
        <v>52237.248836107603</v>
      </c>
    </row>
    <row r="69" spans="1:82" x14ac:dyDescent="0.25">
      <c r="A69" s="179" t="s">
        <v>486</v>
      </c>
      <c r="B69" s="179" t="s">
        <v>487</v>
      </c>
      <c r="C69" s="179" t="s">
        <v>375</v>
      </c>
      <c r="D69" s="179" t="s">
        <v>125</v>
      </c>
      <c r="E69" s="331">
        <v>11050.27121096486</v>
      </c>
      <c r="F69" s="332">
        <v>11029.89621096486</v>
      </c>
      <c r="G69" s="332">
        <v>5</v>
      </c>
      <c r="H69" s="332">
        <v>15.375</v>
      </c>
      <c r="I69" s="332">
        <v>675</v>
      </c>
      <c r="J69" s="332">
        <v>475.5</v>
      </c>
      <c r="K69" s="332">
        <v>591.125</v>
      </c>
      <c r="L69" s="332">
        <v>1406.0833333333301</v>
      </c>
      <c r="M69" s="332">
        <v>3117.9281709525499</v>
      </c>
      <c r="N69" s="332">
        <v>3015.2597066789799</v>
      </c>
      <c r="O69" s="332">
        <v>1769.375</v>
      </c>
      <c r="P69" s="331">
        <v>745.125</v>
      </c>
      <c r="Q69" s="332">
        <v>16.75</v>
      </c>
      <c r="R69" s="332">
        <v>60.25</v>
      </c>
      <c r="S69" s="331">
        <v>1135.25</v>
      </c>
      <c r="T69" s="331">
        <v>540.375</v>
      </c>
      <c r="U69" s="331">
        <v>308.52542258282602</v>
      </c>
      <c r="V69" s="331">
        <v>1966.75</v>
      </c>
      <c r="W69" s="332">
        <v>561.875</v>
      </c>
      <c r="X69" s="332">
        <v>80.5</v>
      </c>
      <c r="Y69" s="332">
        <v>232.375</v>
      </c>
      <c r="Z69" s="332">
        <v>205.5</v>
      </c>
      <c r="AA69" s="332">
        <v>0</v>
      </c>
      <c r="AB69" s="332">
        <v>368.5</v>
      </c>
      <c r="AC69" s="332">
        <v>170.25</v>
      </c>
      <c r="AD69" s="332">
        <v>134.75</v>
      </c>
      <c r="AE69" s="332">
        <v>213</v>
      </c>
      <c r="AF69" s="331">
        <v>3308.9957883820398</v>
      </c>
      <c r="AG69" s="332">
        <v>1230.875</v>
      </c>
      <c r="AH69" s="332">
        <v>133.625</v>
      </c>
      <c r="AI69" s="332">
        <v>433.75</v>
      </c>
      <c r="AJ69" s="332">
        <v>70</v>
      </c>
      <c r="AK69" s="332">
        <v>198.125</v>
      </c>
      <c r="AL69" s="332">
        <v>37.5</v>
      </c>
      <c r="AM69" s="332">
        <v>1205.12078838204</v>
      </c>
      <c r="AN69" s="331">
        <v>271.25</v>
      </c>
      <c r="AO69" s="331">
        <v>197.375</v>
      </c>
      <c r="AP69" s="332">
        <v>144.625</v>
      </c>
      <c r="AQ69" s="332">
        <v>4.875</v>
      </c>
      <c r="AR69" s="332">
        <v>36.375</v>
      </c>
      <c r="AS69" s="332">
        <v>11.5</v>
      </c>
      <c r="AT69" s="331">
        <v>194.375</v>
      </c>
      <c r="AU69" s="331">
        <v>10.25</v>
      </c>
      <c r="AV69" s="331">
        <v>40</v>
      </c>
      <c r="AW69" s="332">
        <v>35.25</v>
      </c>
      <c r="AX69" s="332">
        <v>4.75</v>
      </c>
      <c r="AY69" s="331">
        <v>9.875</v>
      </c>
      <c r="AZ69" s="331">
        <v>563.375</v>
      </c>
      <c r="BA69" s="331">
        <v>46.25</v>
      </c>
      <c r="BB69" s="331">
        <v>31.5</v>
      </c>
      <c r="BC69" s="331">
        <v>2</v>
      </c>
      <c r="BD69" s="331">
        <v>1143.375</v>
      </c>
      <c r="BE69" s="331">
        <v>0</v>
      </c>
      <c r="BF69" s="331">
        <v>110.375</v>
      </c>
      <c r="BG69" s="331">
        <v>292.625</v>
      </c>
      <c r="BH69" s="331">
        <v>132.625</v>
      </c>
      <c r="BI69" s="333">
        <v>3302.4236614853198</v>
      </c>
      <c r="BJ69" s="334">
        <v>942.5</v>
      </c>
      <c r="BK69" s="334">
        <v>60.375</v>
      </c>
      <c r="BL69" s="334">
        <v>1699</v>
      </c>
      <c r="BM69" s="334">
        <v>0</v>
      </c>
      <c r="BN69" s="334">
        <v>5</v>
      </c>
      <c r="BO69" s="334">
        <v>0</v>
      </c>
      <c r="BP69" s="334">
        <v>595.54866148532005</v>
      </c>
      <c r="BQ69" s="335">
        <v>1059</v>
      </c>
      <c r="BR69" s="335">
        <v>55.5</v>
      </c>
      <c r="BS69" s="335">
        <v>176.125</v>
      </c>
      <c r="BT69" s="335">
        <v>173</v>
      </c>
      <c r="BU69" s="335">
        <v>152.375</v>
      </c>
      <c r="BV69" s="335">
        <v>502</v>
      </c>
      <c r="BW69" s="336">
        <v>246.875</v>
      </c>
      <c r="BX69" s="336">
        <v>0</v>
      </c>
      <c r="BY69" s="336">
        <v>0</v>
      </c>
      <c r="BZ69" s="336">
        <v>0</v>
      </c>
      <c r="CA69" s="336">
        <v>0</v>
      </c>
      <c r="CB69" s="336">
        <v>196.25</v>
      </c>
      <c r="CC69" s="337">
        <v>143</v>
      </c>
      <c r="CD69" s="338">
        <v>105047.0124511719</v>
      </c>
    </row>
    <row r="70" spans="1:82" x14ac:dyDescent="0.25">
      <c r="A70" s="179" t="s">
        <v>488</v>
      </c>
      <c r="B70" s="179" t="s">
        <v>489</v>
      </c>
      <c r="C70" s="179" t="s">
        <v>490</v>
      </c>
      <c r="D70" s="179" t="s">
        <v>120</v>
      </c>
      <c r="E70" s="331">
        <v>28589.521614028199</v>
      </c>
      <c r="F70" s="332">
        <v>27957.530391934</v>
      </c>
      <c r="G70" s="332">
        <v>223.107142857143</v>
      </c>
      <c r="H70" s="332">
        <v>408.88407923697702</v>
      </c>
      <c r="I70" s="332">
        <v>1355.25</v>
      </c>
      <c r="J70" s="332">
        <v>1565.25</v>
      </c>
      <c r="K70" s="332">
        <v>1713.1666666666699</v>
      </c>
      <c r="L70" s="332">
        <v>3472.7321428571399</v>
      </c>
      <c r="M70" s="332">
        <v>6300.1676911784798</v>
      </c>
      <c r="N70" s="332">
        <v>6871.4506154965102</v>
      </c>
      <c r="O70" s="332">
        <v>7311.5044978293499</v>
      </c>
      <c r="P70" s="331">
        <v>2655.875</v>
      </c>
      <c r="Q70" s="332">
        <v>565</v>
      </c>
      <c r="R70" s="332">
        <v>311.75</v>
      </c>
      <c r="S70" s="331">
        <v>1503.375</v>
      </c>
      <c r="T70" s="331">
        <v>944.75</v>
      </c>
      <c r="U70" s="331">
        <v>996.76813761696599</v>
      </c>
      <c r="V70" s="331">
        <v>6624.625</v>
      </c>
      <c r="W70" s="332">
        <v>1560.25</v>
      </c>
      <c r="X70" s="332">
        <v>796.5</v>
      </c>
      <c r="Y70" s="332">
        <v>552.75</v>
      </c>
      <c r="Z70" s="332">
        <v>724.25</v>
      </c>
      <c r="AA70" s="332">
        <v>77.25</v>
      </c>
      <c r="AB70" s="332">
        <v>1131.25</v>
      </c>
      <c r="AC70" s="332">
        <v>341</v>
      </c>
      <c r="AD70" s="332">
        <v>666.375</v>
      </c>
      <c r="AE70" s="332">
        <v>775</v>
      </c>
      <c r="AF70" s="331">
        <v>9312.3784764111897</v>
      </c>
      <c r="AG70" s="332">
        <v>2378.5</v>
      </c>
      <c r="AH70" s="332">
        <v>191.75</v>
      </c>
      <c r="AI70" s="332">
        <v>2172.125</v>
      </c>
      <c r="AJ70" s="332">
        <v>1662.875</v>
      </c>
      <c r="AK70" s="332">
        <v>128.5</v>
      </c>
      <c r="AL70" s="332">
        <v>510.875</v>
      </c>
      <c r="AM70" s="332">
        <v>2267.7534764111901</v>
      </c>
      <c r="AN70" s="331">
        <v>154.25</v>
      </c>
      <c r="AO70" s="331">
        <v>568.25</v>
      </c>
      <c r="AP70" s="332">
        <v>343.25</v>
      </c>
      <c r="AQ70" s="332">
        <v>11.625</v>
      </c>
      <c r="AR70" s="332">
        <v>171.375</v>
      </c>
      <c r="AS70" s="332">
        <v>42</v>
      </c>
      <c r="AT70" s="331">
        <v>432.75</v>
      </c>
      <c r="AU70" s="331">
        <v>104</v>
      </c>
      <c r="AV70" s="331">
        <v>115.5</v>
      </c>
      <c r="AW70" s="332">
        <v>16.125</v>
      </c>
      <c r="AX70" s="332">
        <v>99.375</v>
      </c>
      <c r="AY70" s="331">
        <v>124.5</v>
      </c>
      <c r="AZ70" s="331">
        <v>38</v>
      </c>
      <c r="BA70" s="331">
        <v>159.875</v>
      </c>
      <c r="BB70" s="331">
        <v>8.625</v>
      </c>
      <c r="BC70" s="331">
        <v>1</v>
      </c>
      <c r="BD70" s="331">
        <v>3444</v>
      </c>
      <c r="BE70" s="331">
        <v>175.75</v>
      </c>
      <c r="BF70" s="331">
        <v>186.125</v>
      </c>
      <c r="BG70" s="331">
        <v>939.75</v>
      </c>
      <c r="BH70" s="331">
        <v>99.375</v>
      </c>
      <c r="BI70" s="333">
        <v>6895</v>
      </c>
      <c r="BJ70" s="334">
        <v>973.25</v>
      </c>
      <c r="BK70" s="334">
        <v>663.375</v>
      </c>
      <c r="BL70" s="334">
        <v>4707.25</v>
      </c>
      <c r="BM70" s="334">
        <v>11.375</v>
      </c>
      <c r="BN70" s="334">
        <v>14.125</v>
      </c>
      <c r="BO70" s="334">
        <v>0</v>
      </c>
      <c r="BP70" s="334">
        <v>525.625</v>
      </c>
      <c r="BQ70" s="335">
        <v>1542.25</v>
      </c>
      <c r="BR70" s="335">
        <v>175.125</v>
      </c>
      <c r="BS70" s="335">
        <v>174.125</v>
      </c>
      <c r="BT70" s="335">
        <v>578.375</v>
      </c>
      <c r="BU70" s="335">
        <v>0</v>
      </c>
      <c r="BV70" s="335">
        <v>614.625</v>
      </c>
      <c r="BW70" s="336">
        <v>0</v>
      </c>
      <c r="BX70" s="336">
        <v>0</v>
      </c>
      <c r="BY70" s="336">
        <v>0</v>
      </c>
      <c r="BZ70" s="336">
        <v>0</v>
      </c>
      <c r="CA70" s="336">
        <v>0</v>
      </c>
      <c r="CB70" s="336">
        <v>380.5</v>
      </c>
      <c r="CC70" s="337">
        <v>4770.625</v>
      </c>
      <c r="CD70" s="338">
        <v>362391.52050723101</v>
      </c>
    </row>
    <row r="71" spans="1:82" x14ac:dyDescent="0.25">
      <c r="A71" s="179" t="s">
        <v>491</v>
      </c>
      <c r="B71" s="179" t="s">
        <v>492</v>
      </c>
      <c r="C71" s="179" t="s">
        <v>490</v>
      </c>
      <c r="D71" s="179" t="s">
        <v>120</v>
      </c>
      <c r="E71" s="331">
        <v>21609.3068126037</v>
      </c>
      <c r="F71" s="332">
        <v>20815.674721562202</v>
      </c>
      <c r="G71" s="332">
        <v>134.71628787878799</v>
      </c>
      <c r="H71" s="332">
        <v>658.91580316271302</v>
      </c>
      <c r="I71" s="332">
        <v>756.58749999999998</v>
      </c>
      <c r="J71" s="332">
        <v>905.375</v>
      </c>
      <c r="K71" s="332">
        <v>1119.375</v>
      </c>
      <c r="L71" s="332">
        <v>2803.5892379679099</v>
      </c>
      <c r="M71" s="332">
        <v>4680.7150318431704</v>
      </c>
      <c r="N71" s="332">
        <v>4824.7486327386896</v>
      </c>
      <c r="O71" s="332">
        <v>6518.9164100539501</v>
      </c>
      <c r="P71" s="331">
        <v>1742.625</v>
      </c>
      <c r="Q71" s="332">
        <v>353.375</v>
      </c>
      <c r="R71" s="332">
        <v>275.875</v>
      </c>
      <c r="S71" s="331">
        <v>919.875</v>
      </c>
      <c r="T71" s="331">
        <v>217.75</v>
      </c>
      <c r="U71" s="331">
        <v>1593.01944016683</v>
      </c>
      <c r="V71" s="331">
        <v>5158.875</v>
      </c>
      <c r="W71" s="332">
        <v>1036.375</v>
      </c>
      <c r="X71" s="332">
        <v>1485.75</v>
      </c>
      <c r="Y71" s="332">
        <v>63.75</v>
      </c>
      <c r="Z71" s="332">
        <v>948.875</v>
      </c>
      <c r="AA71" s="332">
        <v>0</v>
      </c>
      <c r="AB71" s="332">
        <v>296.125</v>
      </c>
      <c r="AC71" s="332">
        <v>4.875</v>
      </c>
      <c r="AD71" s="332">
        <v>509.5</v>
      </c>
      <c r="AE71" s="332">
        <v>813.625</v>
      </c>
      <c r="AF71" s="331">
        <v>7811.0373724368901</v>
      </c>
      <c r="AG71" s="332">
        <v>2127.125</v>
      </c>
      <c r="AH71" s="332">
        <v>79.875</v>
      </c>
      <c r="AI71" s="332">
        <v>1982</v>
      </c>
      <c r="AJ71" s="332">
        <v>1379.875</v>
      </c>
      <c r="AK71" s="332">
        <v>174.125</v>
      </c>
      <c r="AL71" s="332">
        <v>121.625</v>
      </c>
      <c r="AM71" s="332">
        <v>1946.4123724368901</v>
      </c>
      <c r="AN71" s="331">
        <v>444.625</v>
      </c>
      <c r="AO71" s="331">
        <v>489.625</v>
      </c>
      <c r="AP71" s="332">
        <v>105.375</v>
      </c>
      <c r="AQ71" s="332">
        <v>1.25</v>
      </c>
      <c r="AR71" s="332">
        <v>343.25</v>
      </c>
      <c r="AS71" s="332">
        <v>39.75</v>
      </c>
      <c r="AT71" s="331">
        <v>264.125</v>
      </c>
      <c r="AU71" s="331">
        <v>36.875</v>
      </c>
      <c r="AV71" s="331">
        <v>92.375</v>
      </c>
      <c r="AW71" s="332">
        <v>43.75</v>
      </c>
      <c r="AX71" s="332">
        <v>48.625</v>
      </c>
      <c r="AY71" s="331">
        <v>73</v>
      </c>
      <c r="AZ71" s="331">
        <v>103.25</v>
      </c>
      <c r="BA71" s="331">
        <v>68.25</v>
      </c>
      <c r="BB71" s="331">
        <v>10.875</v>
      </c>
      <c r="BC71" s="331">
        <v>0</v>
      </c>
      <c r="BD71" s="331">
        <v>1694</v>
      </c>
      <c r="BE71" s="331">
        <v>98</v>
      </c>
      <c r="BF71" s="331">
        <v>10.375</v>
      </c>
      <c r="BG71" s="331">
        <v>554.375</v>
      </c>
      <c r="BH71" s="331">
        <v>226.375</v>
      </c>
      <c r="BI71" s="333">
        <v>4247.0465116279101</v>
      </c>
      <c r="BJ71" s="334">
        <v>730.125</v>
      </c>
      <c r="BK71" s="334">
        <v>324</v>
      </c>
      <c r="BL71" s="334">
        <v>2277</v>
      </c>
      <c r="BM71" s="334">
        <v>0.625</v>
      </c>
      <c r="BN71" s="334">
        <v>24.125</v>
      </c>
      <c r="BO71" s="334">
        <v>1</v>
      </c>
      <c r="BP71" s="334">
        <v>890.17151162790697</v>
      </c>
      <c r="BQ71" s="335">
        <v>1260</v>
      </c>
      <c r="BR71" s="335">
        <v>380.875</v>
      </c>
      <c r="BS71" s="335">
        <v>172.875</v>
      </c>
      <c r="BT71" s="335">
        <v>86.125</v>
      </c>
      <c r="BU71" s="335">
        <v>0</v>
      </c>
      <c r="BV71" s="335">
        <v>620.125</v>
      </c>
      <c r="BW71" s="336">
        <v>302.25</v>
      </c>
      <c r="BX71" s="336">
        <v>0</v>
      </c>
      <c r="BY71" s="336">
        <v>0</v>
      </c>
      <c r="BZ71" s="336">
        <v>49.625</v>
      </c>
      <c r="CA71" s="336">
        <v>0</v>
      </c>
      <c r="CB71" s="336">
        <v>183.5</v>
      </c>
      <c r="CC71" s="337">
        <v>3048.375</v>
      </c>
      <c r="CD71" s="338">
        <v>208744.99954809999</v>
      </c>
    </row>
    <row r="72" spans="1:82" x14ac:dyDescent="0.25">
      <c r="A72" s="179" t="s">
        <v>493</v>
      </c>
      <c r="B72" s="179" t="s">
        <v>494</v>
      </c>
      <c r="C72" s="179" t="s">
        <v>355</v>
      </c>
      <c r="D72" s="179" t="s">
        <v>55</v>
      </c>
      <c r="E72" s="331">
        <v>63371.042607998599</v>
      </c>
      <c r="F72" s="332">
        <v>63096.6730427812</v>
      </c>
      <c r="G72" s="332">
        <v>64.125</v>
      </c>
      <c r="H72" s="332">
        <v>210.244565217391</v>
      </c>
      <c r="I72" s="332">
        <v>2829.25</v>
      </c>
      <c r="J72" s="332">
        <v>3032.375</v>
      </c>
      <c r="K72" s="332">
        <v>3541.65625</v>
      </c>
      <c r="L72" s="332">
        <v>7976.0266584146202</v>
      </c>
      <c r="M72" s="332">
        <v>15532.123945166901</v>
      </c>
      <c r="N72" s="332">
        <v>12877.803295887499</v>
      </c>
      <c r="O72" s="332">
        <v>17581.8074585295</v>
      </c>
      <c r="P72" s="331">
        <v>10839.5</v>
      </c>
      <c r="Q72" s="332">
        <v>55.25</v>
      </c>
      <c r="R72" s="332">
        <v>731.625</v>
      </c>
      <c r="S72" s="331">
        <v>5495.625</v>
      </c>
      <c r="T72" s="331">
        <v>3142.7297008546998</v>
      </c>
      <c r="U72" s="331">
        <v>2227.4192341027801</v>
      </c>
      <c r="V72" s="331">
        <v>11930.25</v>
      </c>
      <c r="W72" s="332">
        <v>3298.625</v>
      </c>
      <c r="X72" s="332">
        <v>1460.25</v>
      </c>
      <c r="Y72" s="332">
        <v>1133.875</v>
      </c>
      <c r="Z72" s="332">
        <v>2428.875</v>
      </c>
      <c r="AA72" s="332">
        <v>33.75</v>
      </c>
      <c r="AB72" s="332">
        <v>585.125</v>
      </c>
      <c r="AC72" s="332">
        <v>300.375</v>
      </c>
      <c r="AD72" s="332">
        <v>1747.375</v>
      </c>
      <c r="AE72" s="332">
        <v>942</v>
      </c>
      <c r="AF72" s="331">
        <v>15577.268673041101</v>
      </c>
      <c r="AG72" s="332">
        <v>3283.375</v>
      </c>
      <c r="AH72" s="332">
        <v>249.5</v>
      </c>
      <c r="AI72" s="332">
        <v>3413.625</v>
      </c>
      <c r="AJ72" s="332">
        <v>3097.5</v>
      </c>
      <c r="AK72" s="332">
        <v>490.875</v>
      </c>
      <c r="AL72" s="332">
        <v>382.375</v>
      </c>
      <c r="AM72" s="332">
        <v>4660.0186730410696</v>
      </c>
      <c r="AN72" s="331">
        <v>940.875</v>
      </c>
      <c r="AO72" s="331">
        <v>2111.875</v>
      </c>
      <c r="AP72" s="332">
        <v>1340.75</v>
      </c>
      <c r="AQ72" s="332">
        <v>35.375</v>
      </c>
      <c r="AR72" s="332">
        <v>565.5</v>
      </c>
      <c r="AS72" s="332">
        <v>170.25</v>
      </c>
      <c r="AT72" s="331">
        <v>410.375</v>
      </c>
      <c r="AU72" s="331">
        <v>279.75</v>
      </c>
      <c r="AV72" s="331">
        <v>152.75</v>
      </c>
      <c r="AW72" s="332">
        <v>52</v>
      </c>
      <c r="AX72" s="332">
        <v>100.75</v>
      </c>
      <c r="AY72" s="331">
        <v>119</v>
      </c>
      <c r="AZ72" s="331">
        <v>285.375</v>
      </c>
      <c r="BA72" s="331">
        <v>457.125</v>
      </c>
      <c r="BB72" s="331">
        <v>8.375</v>
      </c>
      <c r="BC72" s="331">
        <v>5.25</v>
      </c>
      <c r="BD72" s="331">
        <v>7015.75</v>
      </c>
      <c r="BE72" s="331">
        <v>243.125</v>
      </c>
      <c r="BF72" s="331">
        <v>171.75</v>
      </c>
      <c r="BG72" s="331">
        <v>1435.875</v>
      </c>
      <c r="BH72" s="331">
        <v>521</v>
      </c>
      <c r="BI72" s="333">
        <v>7831</v>
      </c>
      <c r="BJ72" s="334">
        <v>798</v>
      </c>
      <c r="BK72" s="334">
        <v>702.625</v>
      </c>
      <c r="BL72" s="334">
        <v>5088.875</v>
      </c>
      <c r="BM72" s="334">
        <v>2</v>
      </c>
      <c r="BN72" s="334">
        <v>54.375</v>
      </c>
      <c r="BO72" s="334">
        <v>0</v>
      </c>
      <c r="BP72" s="334">
        <v>1185.125</v>
      </c>
      <c r="BQ72" s="335">
        <v>5420.625</v>
      </c>
      <c r="BR72" s="335">
        <v>1618.875</v>
      </c>
      <c r="BS72" s="335">
        <v>233.875</v>
      </c>
      <c r="BT72" s="335">
        <v>733.125</v>
      </c>
      <c r="BU72" s="335">
        <v>5.125</v>
      </c>
      <c r="BV72" s="335">
        <v>2829.625</v>
      </c>
      <c r="BW72" s="336">
        <v>1108.625</v>
      </c>
      <c r="BX72" s="336">
        <v>0</v>
      </c>
      <c r="BY72" s="336">
        <v>0</v>
      </c>
      <c r="BZ72" s="336">
        <v>59</v>
      </c>
      <c r="CA72" s="336">
        <v>56.375</v>
      </c>
      <c r="CB72" s="336">
        <v>1102.125</v>
      </c>
      <c r="CC72" s="337">
        <v>5207.3369565217399</v>
      </c>
      <c r="CD72" s="338">
        <v>725399.34538560396</v>
      </c>
    </row>
    <row r="73" spans="1:82" x14ac:dyDescent="0.25">
      <c r="A73" s="179" t="s">
        <v>495</v>
      </c>
      <c r="B73" s="179" t="s">
        <v>496</v>
      </c>
      <c r="C73" s="179" t="s">
        <v>408</v>
      </c>
      <c r="D73" s="179" t="s">
        <v>116</v>
      </c>
      <c r="E73" s="331">
        <v>7876.7527243589702</v>
      </c>
      <c r="F73" s="332">
        <v>7793.6277243589702</v>
      </c>
      <c r="G73" s="332">
        <v>83.125</v>
      </c>
      <c r="H73" s="332">
        <v>0</v>
      </c>
      <c r="I73" s="332">
        <v>225.125</v>
      </c>
      <c r="J73" s="332">
        <v>185.375</v>
      </c>
      <c r="K73" s="332">
        <v>271.25</v>
      </c>
      <c r="L73" s="332">
        <v>1148.75</v>
      </c>
      <c r="M73" s="332">
        <v>2130.32772435897</v>
      </c>
      <c r="N73" s="332">
        <v>2061.4250000000002</v>
      </c>
      <c r="O73" s="332">
        <v>1854.5</v>
      </c>
      <c r="P73" s="331">
        <v>339.5</v>
      </c>
      <c r="Q73" s="332">
        <v>3</v>
      </c>
      <c r="R73" s="332">
        <v>3.25</v>
      </c>
      <c r="S73" s="331">
        <v>1476.25</v>
      </c>
      <c r="T73" s="331">
        <v>74.625</v>
      </c>
      <c r="U73" s="331">
        <v>231.55</v>
      </c>
      <c r="V73" s="331">
        <v>1906.5</v>
      </c>
      <c r="W73" s="332">
        <v>569.25</v>
      </c>
      <c r="X73" s="332">
        <v>267.625</v>
      </c>
      <c r="Y73" s="332">
        <v>293.5</v>
      </c>
      <c r="Z73" s="332">
        <v>252.625</v>
      </c>
      <c r="AA73" s="332">
        <v>0</v>
      </c>
      <c r="AB73" s="332">
        <v>20.125</v>
      </c>
      <c r="AC73" s="332">
        <v>22.25</v>
      </c>
      <c r="AD73" s="332">
        <v>376.5</v>
      </c>
      <c r="AE73" s="332">
        <v>104.625</v>
      </c>
      <c r="AF73" s="331">
        <v>2207.32772435897</v>
      </c>
      <c r="AG73" s="332">
        <v>1056.625</v>
      </c>
      <c r="AH73" s="332">
        <v>49.5</v>
      </c>
      <c r="AI73" s="332">
        <v>558.75</v>
      </c>
      <c r="AJ73" s="332">
        <v>22.875</v>
      </c>
      <c r="AK73" s="332">
        <v>192.75</v>
      </c>
      <c r="AL73" s="332">
        <v>82</v>
      </c>
      <c r="AM73" s="332">
        <v>244.827724358974</v>
      </c>
      <c r="AN73" s="331">
        <v>23.875</v>
      </c>
      <c r="AO73" s="331">
        <v>49.125</v>
      </c>
      <c r="AP73" s="332">
        <v>28.25</v>
      </c>
      <c r="AQ73" s="332">
        <v>7.5</v>
      </c>
      <c r="AR73" s="332">
        <v>12.125</v>
      </c>
      <c r="AS73" s="332">
        <v>1.25</v>
      </c>
      <c r="AT73" s="331">
        <v>72.25</v>
      </c>
      <c r="AU73" s="331">
        <v>56.625</v>
      </c>
      <c r="AV73" s="331">
        <v>5</v>
      </c>
      <c r="AW73" s="332">
        <v>0.75</v>
      </c>
      <c r="AX73" s="332">
        <v>4.25</v>
      </c>
      <c r="AY73" s="331">
        <v>10.375</v>
      </c>
      <c r="AZ73" s="331">
        <v>144.375</v>
      </c>
      <c r="BA73" s="331">
        <v>10</v>
      </c>
      <c r="BB73" s="331">
        <v>0</v>
      </c>
      <c r="BC73" s="331">
        <v>0</v>
      </c>
      <c r="BD73" s="331">
        <v>696.125</v>
      </c>
      <c r="BE73" s="331">
        <v>1</v>
      </c>
      <c r="BF73" s="331">
        <v>77.875</v>
      </c>
      <c r="BG73" s="331">
        <v>408.5</v>
      </c>
      <c r="BH73" s="331">
        <v>85.875</v>
      </c>
      <c r="BI73" s="333">
        <v>646.875</v>
      </c>
      <c r="BJ73" s="334">
        <v>336.75</v>
      </c>
      <c r="BK73" s="334">
        <v>9</v>
      </c>
      <c r="BL73" s="334">
        <v>277.375</v>
      </c>
      <c r="BM73" s="334">
        <v>0</v>
      </c>
      <c r="BN73" s="334">
        <v>0</v>
      </c>
      <c r="BO73" s="334">
        <v>0</v>
      </c>
      <c r="BP73" s="334">
        <v>23.75</v>
      </c>
      <c r="BQ73" s="335">
        <v>268.125</v>
      </c>
      <c r="BR73" s="335">
        <v>21.375</v>
      </c>
      <c r="BS73" s="335">
        <v>0</v>
      </c>
      <c r="BT73" s="335">
        <v>41.875</v>
      </c>
      <c r="BU73" s="335">
        <v>0</v>
      </c>
      <c r="BV73" s="335">
        <v>204.875</v>
      </c>
      <c r="BW73" s="336">
        <v>22.375</v>
      </c>
      <c r="BX73" s="336">
        <v>0</v>
      </c>
      <c r="BY73" s="336">
        <v>0</v>
      </c>
      <c r="BZ73" s="336">
        <v>0</v>
      </c>
      <c r="CA73" s="336">
        <v>0</v>
      </c>
      <c r="CB73" s="336">
        <v>106.875</v>
      </c>
      <c r="CC73" s="337">
        <v>393</v>
      </c>
      <c r="CD73" s="338">
        <v>49340.520091116399</v>
      </c>
    </row>
    <row r="74" spans="1:82" x14ac:dyDescent="0.25">
      <c r="A74" s="179" t="s">
        <v>497</v>
      </c>
      <c r="B74" s="179" t="s">
        <v>498</v>
      </c>
      <c r="C74" s="179" t="s">
        <v>399</v>
      </c>
      <c r="D74" s="179" t="s">
        <v>116</v>
      </c>
      <c r="E74" s="331">
        <v>13258.1396646921</v>
      </c>
      <c r="F74" s="332">
        <v>12771.564384477701</v>
      </c>
      <c r="G74" s="332">
        <v>155.16124512670601</v>
      </c>
      <c r="H74" s="332">
        <v>331.41403508771901</v>
      </c>
      <c r="I74" s="332">
        <v>815.75</v>
      </c>
      <c r="J74" s="332">
        <v>716.625</v>
      </c>
      <c r="K74" s="332">
        <v>771.21462264150898</v>
      </c>
      <c r="L74" s="332">
        <v>1415.1896551724101</v>
      </c>
      <c r="M74" s="332">
        <v>3531.03856385474</v>
      </c>
      <c r="N74" s="332">
        <v>3381.0718230234702</v>
      </c>
      <c r="O74" s="332">
        <v>2627.25</v>
      </c>
      <c r="P74" s="331">
        <v>865.5</v>
      </c>
      <c r="Q74" s="332">
        <v>7.25</v>
      </c>
      <c r="R74" s="332">
        <v>46.375</v>
      </c>
      <c r="S74" s="331">
        <v>1268</v>
      </c>
      <c r="T74" s="331">
        <v>450.125</v>
      </c>
      <c r="U74" s="331">
        <v>821.15292120160598</v>
      </c>
      <c r="V74" s="331">
        <v>3119.75</v>
      </c>
      <c r="W74" s="332">
        <v>432.5</v>
      </c>
      <c r="X74" s="332">
        <v>332.125</v>
      </c>
      <c r="Y74" s="332">
        <v>510.375</v>
      </c>
      <c r="Z74" s="332">
        <v>607.375</v>
      </c>
      <c r="AA74" s="332">
        <v>10.875</v>
      </c>
      <c r="AB74" s="332">
        <v>166</v>
      </c>
      <c r="AC74" s="332">
        <v>124.5</v>
      </c>
      <c r="AD74" s="332">
        <v>723.5</v>
      </c>
      <c r="AE74" s="332">
        <v>212.5</v>
      </c>
      <c r="AF74" s="331">
        <v>4486.98674349052</v>
      </c>
      <c r="AG74" s="332">
        <v>1994.75</v>
      </c>
      <c r="AH74" s="332">
        <v>119.875</v>
      </c>
      <c r="AI74" s="332">
        <v>924.875</v>
      </c>
      <c r="AJ74" s="332">
        <v>91</v>
      </c>
      <c r="AK74" s="332">
        <v>185.125</v>
      </c>
      <c r="AL74" s="332">
        <v>8.625</v>
      </c>
      <c r="AM74" s="332">
        <v>1162.73674349052</v>
      </c>
      <c r="AN74" s="331">
        <v>111.5</v>
      </c>
      <c r="AO74" s="331">
        <v>246.75</v>
      </c>
      <c r="AP74" s="332">
        <v>149.375</v>
      </c>
      <c r="AQ74" s="332">
        <v>1</v>
      </c>
      <c r="AR74" s="332">
        <v>72.25</v>
      </c>
      <c r="AS74" s="332">
        <v>24.125</v>
      </c>
      <c r="AT74" s="331">
        <v>107.375</v>
      </c>
      <c r="AU74" s="331">
        <v>139.75</v>
      </c>
      <c r="AV74" s="331">
        <v>60.25</v>
      </c>
      <c r="AW74" s="332">
        <v>8.5</v>
      </c>
      <c r="AX74" s="332">
        <v>51.75</v>
      </c>
      <c r="AY74" s="331">
        <v>21.375</v>
      </c>
      <c r="AZ74" s="331">
        <v>161.125</v>
      </c>
      <c r="BA74" s="331">
        <v>91.75</v>
      </c>
      <c r="BB74" s="331">
        <v>3.375</v>
      </c>
      <c r="BC74" s="331">
        <v>0</v>
      </c>
      <c r="BD74" s="331">
        <v>818.125</v>
      </c>
      <c r="BE74" s="331">
        <v>1.625</v>
      </c>
      <c r="BF74" s="331">
        <v>56.25</v>
      </c>
      <c r="BG74" s="331">
        <v>183.375</v>
      </c>
      <c r="BH74" s="331">
        <v>244</v>
      </c>
      <c r="BI74" s="333">
        <v>2368.125</v>
      </c>
      <c r="BJ74" s="334">
        <v>832</v>
      </c>
      <c r="BK74" s="334">
        <v>188</v>
      </c>
      <c r="BL74" s="334">
        <v>1175.75</v>
      </c>
      <c r="BM74" s="334">
        <v>1.375</v>
      </c>
      <c r="BN74" s="334">
        <v>13</v>
      </c>
      <c r="BO74" s="334">
        <v>0</v>
      </c>
      <c r="BP74" s="334">
        <v>158</v>
      </c>
      <c r="BQ74" s="335">
        <v>1320.875</v>
      </c>
      <c r="BR74" s="335">
        <v>64</v>
      </c>
      <c r="BS74" s="335">
        <v>209.625</v>
      </c>
      <c r="BT74" s="335">
        <v>183</v>
      </c>
      <c r="BU74" s="335">
        <v>0</v>
      </c>
      <c r="BV74" s="335">
        <v>864.25</v>
      </c>
      <c r="BW74" s="336">
        <v>0</v>
      </c>
      <c r="BX74" s="336">
        <v>83</v>
      </c>
      <c r="BY74" s="336">
        <v>178.625</v>
      </c>
      <c r="BZ74" s="336">
        <v>0</v>
      </c>
      <c r="CA74" s="336">
        <v>0</v>
      </c>
      <c r="CB74" s="336">
        <v>284.625</v>
      </c>
      <c r="CC74" s="337">
        <v>96.625</v>
      </c>
      <c r="CD74" s="338">
        <v>143525.21576777101</v>
      </c>
    </row>
    <row r="75" spans="1:82" x14ac:dyDescent="0.25">
      <c r="A75" s="179" t="s">
        <v>499</v>
      </c>
      <c r="B75" s="179" t="s">
        <v>500</v>
      </c>
      <c r="C75" s="179" t="s">
        <v>126</v>
      </c>
      <c r="D75" s="179" t="s">
        <v>126</v>
      </c>
      <c r="E75" s="331">
        <v>14195.5571353507</v>
      </c>
      <c r="F75" s="332">
        <v>13722.018673812199</v>
      </c>
      <c r="G75" s="332">
        <v>69.663461538461505</v>
      </c>
      <c r="H75" s="332">
        <v>403.875</v>
      </c>
      <c r="I75" s="332">
        <v>673</v>
      </c>
      <c r="J75" s="332">
        <v>771.625</v>
      </c>
      <c r="K75" s="332">
        <v>841.375</v>
      </c>
      <c r="L75" s="332">
        <v>1728.34841628959</v>
      </c>
      <c r="M75" s="332">
        <v>4236.1498272478002</v>
      </c>
      <c r="N75" s="332">
        <v>2767.9327450242799</v>
      </c>
      <c r="O75" s="332">
        <v>3177.1261467889899</v>
      </c>
      <c r="P75" s="331">
        <v>1594.375</v>
      </c>
      <c r="Q75" s="332">
        <v>20.25</v>
      </c>
      <c r="R75" s="332">
        <v>54.875</v>
      </c>
      <c r="S75" s="331">
        <v>1326.25</v>
      </c>
      <c r="T75" s="331">
        <v>753.375</v>
      </c>
      <c r="U75" s="331">
        <v>300.73006902964403</v>
      </c>
      <c r="V75" s="331">
        <v>2589.25</v>
      </c>
      <c r="W75" s="332">
        <v>527.5</v>
      </c>
      <c r="X75" s="332">
        <v>368.25</v>
      </c>
      <c r="Y75" s="332">
        <v>384.375</v>
      </c>
      <c r="Z75" s="332">
        <v>439.125</v>
      </c>
      <c r="AA75" s="332">
        <v>21.875</v>
      </c>
      <c r="AB75" s="332">
        <v>162</v>
      </c>
      <c r="AC75" s="332">
        <v>86</v>
      </c>
      <c r="AD75" s="332">
        <v>408</v>
      </c>
      <c r="AE75" s="332">
        <v>192.125</v>
      </c>
      <c r="AF75" s="331">
        <v>4642.2020663210196</v>
      </c>
      <c r="AG75" s="332">
        <v>702.875</v>
      </c>
      <c r="AH75" s="332">
        <v>233.875</v>
      </c>
      <c r="AI75" s="332">
        <v>1255</v>
      </c>
      <c r="AJ75" s="332">
        <v>71.375</v>
      </c>
      <c r="AK75" s="332">
        <v>268</v>
      </c>
      <c r="AL75" s="332">
        <v>128.125</v>
      </c>
      <c r="AM75" s="332">
        <v>1982.9520663210201</v>
      </c>
      <c r="AN75" s="331">
        <v>40.5</v>
      </c>
      <c r="AO75" s="331">
        <v>279.5</v>
      </c>
      <c r="AP75" s="332">
        <v>150.25</v>
      </c>
      <c r="AQ75" s="332">
        <v>4.375</v>
      </c>
      <c r="AR75" s="332">
        <v>97.75</v>
      </c>
      <c r="AS75" s="332">
        <v>27.125</v>
      </c>
      <c r="AT75" s="331">
        <v>118</v>
      </c>
      <c r="AU75" s="331">
        <v>84</v>
      </c>
      <c r="AV75" s="331">
        <v>20</v>
      </c>
      <c r="AW75" s="332">
        <v>0</v>
      </c>
      <c r="AX75" s="332">
        <v>20</v>
      </c>
      <c r="AY75" s="331">
        <v>4.5</v>
      </c>
      <c r="AZ75" s="331">
        <v>48.5</v>
      </c>
      <c r="BA75" s="331">
        <v>58.5</v>
      </c>
      <c r="BB75" s="331">
        <v>0</v>
      </c>
      <c r="BC75" s="331">
        <v>2</v>
      </c>
      <c r="BD75" s="331">
        <v>1146.75</v>
      </c>
      <c r="BE75" s="331">
        <v>43.5</v>
      </c>
      <c r="BF75" s="331">
        <v>48.625</v>
      </c>
      <c r="BG75" s="331">
        <v>701.375</v>
      </c>
      <c r="BH75" s="331">
        <v>393.625</v>
      </c>
      <c r="BI75" s="333">
        <v>2993.625</v>
      </c>
      <c r="BJ75" s="334">
        <v>443.375</v>
      </c>
      <c r="BK75" s="334">
        <v>350.875</v>
      </c>
      <c r="BL75" s="334">
        <v>1597.875</v>
      </c>
      <c r="BM75" s="334">
        <v>0</v>
      </c>
      <c r="BN75" s="334">
        <v>75.75</v>
      </c>
      <c r="BO75" s="334">
        <v>410.25</v>
      </c>
      <c r="BP75" s="334">
        <v>115.5</v>
      </c>
      <c r="BQ75" s="335">
        <v>832.125</v>
      </c>
      <c r="BR75" s="335">
        <v>199.75</v>
      </c>
      <c r="BS75" s="335">
        <v>204.25</v>
      </c>
      <c r="BT75" s="335">
        <v>0</v>
      </c>
      <c r="BU75" s="335">
        <v>0</v>
      </c>
      <c r="BV75" s="335">
        <v>428.125</v>
      </c>
      <c r="BW75" s="336">
        <v>0</v>
      </c>
      <c r="BX75" s="336">
        <v>0</v>
      </c>
      <c r="BY75" s="336">
        <v>0</v>
      </c>
      <c r="BZ75" s="336">
        <v>0</v>
      </c>
      <c r="CA75" s="336">
        <v>0</v>
      </c>
      <c r="CB75" s="336">
        <v>292.625</v>
      </c>
      <c r="CC75" s="337">
        <v>1147</v>
      </c>
      <c r="CD75" s="338">
        <v>151725.23596046001</v>
      </c>
    </row>
    <row r="76" spans="1:82" x14ac:dyDescent="0.25">
      <c r="A76" s="179" t="s">
        <v>501</v>
      </c>
      <c r="B76" s="179" t="s">
        <v>502</v>
      </c>
      <c r="C76" s="179" t="s">
        <v>355</v>
      </c>
      <c r="D76" s="179" t="s">
        <v>55</v>
      </c>
      <c r="E76" s="331">
        <v>11390.108699206001</v>
      </c>
      <c r="F76" s="332">
        <v>11390.108699206001</v>
      </c>
      <c r="G76" s="332">
        <v>0</v>
      </c>
      <c r="H76" s="332">
        <v>0</v>
      </c>
      <c r="I76" s="332">
        <v>742.25</v>
      </c>
      <c r="J76" s="332">
        <v>766.625</v>
      </c>
      <c r="K76" s="332">
        <v>1065.0916666666699</v>
      </c>
      <c r="L76" s="332">
        <v>2094.4717741935501</v>
      </c>
      <c r="M76" s="332">
        <v>3371.9538399021299</v>
      </c>
      <c r="N76" s="332">
        <v>1868.9707203437099</v>
      </c>
      <c r="O76" s="332">
        <v>1480.74569809998</v>
      </c>
      <c r="P76" s="331">
        <v>943.375</v>
      </c>
      <c r="Q76" s="332">
        <v>30.5</v>
      </c>
      <c r="R76" s="332">
        <v>56.875</v>
      </c>
      <c r="S76" s="331">
        <v>421.875</v>
      </c>
      <c r="T76" s="331">
        <v>857</v>
      </c>
      <c r="U76" s="331">
        <v>618.54153763616296</v>
      </c>
      <c r="V76" s="331">
        <v>2002.5</v>
      </c>
      <c r="W76" s="332">
        <v>269.625</v>
      </c>
      <c r="X76" s="332">
        <v>357.25</v>
      </c>
      <c r="Y76" s="332">
        <v>345</v>
      </c>
      <c r="Z76" s="332">
        <v>545.25</v>
      </c>
      <c r="AA76" s="332">
        <v>0</v>
      </c>
      <c r="AB76" s="332">
        <v>17.875</v>
      </c>
      <c r="AC76" s="332">
        <v>19.875</v>
      </c>
      <c r="AD76" s="332">
        <v>319.25</v>
      </c>
      <c r="AE76" s="332">
        <v>128.375</v>
      </c>
      <c r="AF76" s="331">
        <v>3115.5671615698702</v>
      </c>
      <c r="AG76" s="332">
        <v>565.63486842105306</v>
      </c>
      <c r="AH76" s="332">
        <v>77.25</v>
      </c>
      <c r="AI76" s="332">
        <v>1061.25</v>
      </c>
      <c r="AJ76" s="332">
        <v>193.625</v>
      </c>
      <c r="AK76" s="332">
        <v>184.125</v>
      </c>
      <c r="AL76" s="332">
        <v>0</v>
      </c>
      <c r="AM76" s="332">
        <v>1033.68229314881</v>
      </c>
      <c r="AN76" s="331">
        <v>95.625</v>
      </c>
      <c r="AO76" s="331">
        <v>285.625</v>
      </c>
      <c r="AP76" s="332">
        <v>222.625</v>
      </c>
      <c r="AQ76" s="332">
        <v>1.625</v>
      </c>
      <c r="AR76" s="332">
        <v>22.625</v>
      </c>
      <c r="AS76" s="332">
        <v>38.75</v>
      </c>
      <c r="AT76" s="331">
        <v>684.375</v>
      </c>
      <c r="AU76" s="331">
        <v>31.875</v>
      </c>
      <c r="AV76" s="331">
        <v>289.25</v>
      </c>
      <c r="AW76" s="332">
        <v>30.5</v>
      </c>
      <c r="AX76" s="332">
        <v>258.75</v>
      </c>
      <c r="AY76" s="331">
        <v>51.375</v>
      </c>
      <c r="AZ76" s="331">
        <v>66</v>
      </c>
      <c r="BA76" s="331">
        <v>100</v>
      </c>
      <c r="BB76" s="331">
        <v>3</v>
      </c>
      <c r="BC76" s="331">
        <v>1.25</v>
      </c>
      <c r="BD76" s="331">
        <v>1192.125</v>
      </c>
      <c r="BE76" s="331">
        <v>3</v>
      </c>
      <c r="BF76" s="331">
        <v>67.75</v>
      </c>
      <c r="BG76" s="331">
        <v>455.625</v>
      </c>
      <c r="BH76" s="331">
        <v>104.375</v>
      </c>
      <c r="BI76" s="333">
        <v>3133.6428571428601</v>
      </c>
      <c r="BJ76" s="334">
        <v>650.375</v>
      </c>
      <c r="BK76" s="334">
        <v>219.892857142857</v>
      </c>
      <c r="BL76" s="334">
        <v>1560.375</v>
      </c>
      <c r="BM76" s="334">
        <v>29.625</v>
      </c>
      <c r="BN76" s="334">
        <v>6.625</v>
      </c>
      <c r="BO76" s="334">
        <v>18.875</v>
      </c>
      <c r="BP76" s="334">
        <v>647.875</v>
      </c>
      <c r="BQ76" s="335">
        <v>659.75</v>
      </c>
      <c r="BR76" s="335">
        <v>56.625</v>
      </c>
      <c r="BS76" s="335">
        <v>123.125</v>
      </c>
      <c r="BT76" s="335">
        <v>123.375</v>
      </c>
      <c r="BU76" s="335">
        <v>0</v>
      </c>
      <c r="BV76" s="335">
        <v>356.625</v>
      </c>
      <c r="BW76" s="336">
        <v>0</v>
      </c>
      <c r="BX76" s="336">
        <v>0</v>
      </c>
      <c r="BY76" s="336">
        <v>0</v>
      </c>
      <c r="BZ76" s="336">
        <v>0</v>
      </c>
      <c r="CA76" s="336">
        <v>0</v>
      </c>
      <c r="CB76" s="336">
        <v>282.25</v>
      </c>
      <c r="CC76" s="337">
        <v>470.01886792452802</v>
      </c>
      <c r="CD76" s="338">
        <v>135456.351278802</v>
      </c>
    </row>
    <row r="77" spans="1:82" x14ac:dyDescent="0.25">
      <c r="A77" s="179" t="s">
        <v>503</v>
      </c>
      <c r="B77" s="179" t="s">
        <v>504</v>
      </c>
      <c r="C77" s="179" t="s">
        <v>355</v>
      </c>
      <c r="D77" s="179" t="s">
        <v>55</v>
      </c>
      <c r="E77" s="331">
        <v>17877.3893033575</v>
      </c>
      <c r="F77" s="332">
        <v>17817.6393033575</v>
      </c>
      <c r="G77" s="332">
        <v>0</v>
      </c>
      <c r="H77" s="332">
        <v>59.75</v>
      </c>
      <c r="I77" s="332">
        <v>987.125</v>
      </c>
      <c r="J77" s="332">
        <v>952.125</v>
      </c>
      <c r="K77" s="332">
        <v>1268.375</v>
      </c>
      <c r="L77" s="332">
        <v>3406.02173913044</v>
      </c>
      <c r="M77" s="332">
        <v>5483.1218015151699</v>
      </c>
      <c r="N77" s="332">
        <v>3407.9957627118602</v>
      </c>
      <c r="O77" s="332">
        <v>2372.625</v>
      </c>
      <c r="P77" s="331">
        <v>2545.625</v>
      </c>
      <c r="Q77" s="332">
        <v>40.375</v>
      </c>
      <c r="R77" s="332">
        <v>310.125</v>
      </c>
      <c r="S77" s="331">
        <v>607.125</v>
      </c>
      <c r="T77" s="331">
        <v>1031.75</v>
      </c>
      <c r="U77" s="331">
        <v>326.26851851851802</v>
      </c>
      <c r="V77" s="331">
        <v>3034.875</v>
      </c>
      <c r="W77" s="332">
        <v>256.875</v>
      </c>
      <c r="X77" s="332">
        <v>793.75</v>
      </c>
      <c r="Y77" s="332">
        <v>231.5</v>
      </c>
      <c r="Z77" s="332">
        <v>691.875</v>
      </c>
      <c r="AA77" s="332">
        <v>62.5</v>
      </c>
      <c r="AB77" s="332">
        <v>266.375</v>
      </c>
      <c r="AC77" s="332">
        <v>156.75</v>
      </c>
      <c r="AD77" s="332">
        <v>237.75</v>
      </c>
      <c r="AE77" s="332">
        <v>337.5</v>
      </c>
      <c r="AF77" s="331">
        <v>5122.4957848389504</v>
      </c>
      <c r="AG77" s="332">
        <v>1805</v>
      </c>
      <c r="AH77" s="332">
        <v>73.75</v>
      </c>
      <c r="AI77" s="332">
        <v>1662.625</v>
      </c>
      <c r="AJ77" s="332">
        <v>530.5</v>
      </c>
      <c r="AK77" s="332">
        <v>232.25</v>
      </c>
      <c r="AL77" s="332">
        <v>121.5</v>
      </c>
      <c r="AM77" s="332">
        <v>696.87078483894902</v>
      </c>
      <c r="AN77" s="331">
        <v>308.5</v>
      </c>
      <c r="AO77" s="331">
        <v>463.5</v>
      </c>
      <c r="AP77" s="332">
        <v>193.75</v>
      </c>
      <c r="AQ77" s="332">
        <v>22.375</v>
      </c>
      <c r="AR77" s="332">
        <v>214.875</v>
      </c>
      <c r="AS77" s="332">
        <v>32.5</v>
      </c>
      <c r="AT77" s="331">
        <v>975</v>
      </c>
      <c r="AU77" s="331">
        <v>109.375</v>
      </c>
      <c r="AV77" s="331">
        <v>274.625</v>
      </c>
      <c r="AW77" s="332">
        <v>24.625</v>
      </c>
      <c r="AX77" s="332">
        <v>250</v>
      </c>
      <c r="AY77" s="331">
        <v>53.25</v>
      </c>
      <c r="AZ77" s="331">
        <v>25.875</v>
      </c>
      <c r="BA77" s="331">
        <v>147.75</v>
      </c>
      <c r="BB77" s="331">
        <v>2</v>
      </c>
      <c r="BC77" s="331">
        <v>1.625</v>
      </c>
      <c r="BD77" s="331">
        <v>1812.75</v>
      </c>
      <c r="BE77" s="331">
        <v>28.75</v>
      </c>
      <c r="BF77" s="331">
        <v>56.625</v>
      </c>
      <c r="BG77" s="331">
        <v>682.75</v>
      </c>
      <c r="BH77" s="331">
        <v>266.875</v>
      </c>
      <c r="BI77" s="333">
        <v>3658.625</v>
      </c>
      <c r="BJ77" s="334">
        <v>263</v>
      </c>
      <c r="BK77" s="334">
        <v>144.875</v>
      </c>
      <c r="BL77" s="334">
        <v>2603.625</v>
      </c>
      <c r="BM77" s="334">
        <v>9.875</v>
      </c>
      <c r="BN77" s="334">
        <v>77.625</v>
      </c>
      <c r="BO77" s="334">
        <v>0</v>
      </c>
      <c r="BP77" s="334">
        <v>559.625</v>
      </c>
      <c r="BQ77" s="335">
        <v>1161.25</v>
      </c>
      <c r="BR77" s="335">
        <v>97.125</v>
      </c>
      <c r="BS77" s="335">
        <v>101.5</v>
      </c>
      <c r="BT77" s="335">
        <v>103.5</v>
      </c>
      <c r="BU77" s="335">
        <v>0</v>
      </c>
      <c r="BV77" s="335">
        <v>859.125</v>
      </c>
      <c r="BW77" s="336">
        <v>145.375</v>
      </c>
      <c r="BX77" s="336">
        <v>0</v>
      </c>
      <c r="BY77" s="336">
        <v>0</v>
      </c>
      <c r="BZ77" s="336">
        <v>0</v>
      </c>
      <c r="CA77" s="336">
        <v>0</v>
      </c>
      <c r="CB77" s="336">
        <v>383.75</v>
      </c>
      <c r="CC77" s="337">
        <v>1058.25</v>
      </c>
      <c r="CD77" s="338">
        <v>216139.244532565</v>
      </c>
    </row>
    <row r="78" spans="1:82" x14ac:dyDescent="0.25">
      <c r="A78" s="179" t="s">
        <v>159</v>
      </c>
      <c r="B78" s="179" t="s">
        <v>505</v>
      </c>
      <c r="C78" s="179" t="s">
        <v>122</v>
      </c>
      <c r="D78" s="179" t="s">
        <v>122</v>
      </c>
      <c r="E78" s="331">
        <v>113397.705423743</v>
      </c>
      <c r="F78" s="332">
        <v>113267.455423743</v>
      </c>
      <c r="G78" s="332">
        <v>62.625</v>
      </c>
      <c r="H78" s="332">
        <v>67.625</v>
      </c>
      <c r="I78" s="332">
        <v>6578.875</v>
      </c>
      <c r="J78" s="332">
        <v>8055.75</v>
      </c>
      <c r="K78" s="332">
        <v>7628.5288461538503</v>
      </c>
      <c r="L78" s="332">
        <v>14273.9835714286</v>
      </c>
      <c r="M78" s="332">
        <v>23117.889346548902</v>
      </c>
      <c r="N78" s="332">
        <v>17876.652196844199</v>
      </c>
      <c r="O78" s="332">
        <v>35866.026462767899</v>
      </c>
      <c r="P78" s="331">
        <v>16554.259999999998</v>
      </c>
      <c r="Q78" s="332">
        <v>227.375</v>
      </c>
      <c r="R78" s="332">
        <v>857.88499999999999</v>
      </c>
      <c r="S78" s="331">
        <v>10457.625</v>
      </c>
      <c r="T78" s="331">
        <v>4774.875</v>
      </c>
      <c r="U78" s="331">
        <v>1041.8078422808701</v>
      </c>
      <c r="V78" s="331">
        <v>8704.375</v>
      </c>
      <c r="W78" s="332">
        <v>953.625</v>
      </c>
      <c r="X78" s="332">
        <v>630.5</v>
      </c>
      <c r="Y78" s="332">
        <v>669.75</v>
      </c>
      <c r="Z78" s="332">
        <v>964</v>
      </c>
      <c r="AA78" s="332">
        <v>247</v>
      </c>
      <c r="AB78" s="332">
        <v>356</v>
      </c>
      <c r="AC78" s="332">
        <v>59.875</v>
      </c>
      <c r="AD78" s="332">
        <v>1611.125</v>
      </c>
      <c r="AE78" s="332">
        <v>3212.5</v>
      </c>
      <c r="AF78" s="331">
        <v>23137.135462818402</v>
      </c>
      <c r="AG78" s="332">
        <v>2363.375</v>
      </c>
      <c r="AH78" s="332">
        <v>423.25</v>
      </c>
      <c r="AI78" s="332">
        <v>3387.875</v>
      </c>
      <c r="AJ78" s="332">
        <v>3381.125</v>
      </c>
      <c r="AK78" s="332">
        <v>952.125</v>
      </c>
      <c r="AL78" s="332">
        <v>1418.25</v>
      </c>
      <c r="AM78" s="332">
        <v>11211.1354628184</v>
      </c>
      <c r="AN78" s="331">
        <v>1200.5</v>
      </c>
      <c r="AO78" s="331">
        <v>4772.6271186440699</v>
      </c>
      <c r="AP78" s="332">
        <v>2745.625</v>
      </c>
      <c r="AQ78" s="332">
        <v>146.75</v>
      </c>
      <c r="AR78" s="332">
        <v>1120.375</v>
      </c>
      <c r="AS78" s="332">
        <v>759.87711864406799</v>
      </c>
      <c r="AT78" s="331">
        <v>1043.625</v>
      </c>
      <c r="AU78" s="331">
        <v>928.125</v>
      </c>
      <c r="AV78" s="331">
        <v>353.625</v>
      </c>
      <c r="AW78" s="332">
        <v>184.125</v>
      </c>
      <c r="AX78" s="332">
        <v>169.5</v>
      </c>
      <c r="AY78" s="331">
        <v>3152.75</v>
      </c>
      <c r="AZ78" s="331">
        <v>1824.375</v>
      </c>
      <c r="BA78" s="331">
        <v>1280.75</v>
      </c>
      <c r="BB78" s="331">
        <v>120.5</v>
      </c>
      <c r="BC78" s="331">
        <v>216.375</v>
      </c>
      <c r="BD78" s="331">
        <v>24925.25</v>
      </c>
      <c r="BE78" s="331">
        <v>1295.25</v>
      </c>
      <c r="BF78" s="331">
        <v>50.75</v>
      </c>
      <c r="BG78" s="331">
        <v>7551.375</v>
      </c>
      <c r="BH78" s="331">
        <v>11.75</v>
      </c>
      <c r="BI78" s="333">
        <v>11739.899038461501</v>
      </c>
      <c r="BJ78" s="334">
        <v>223.5</v>
      </c>
      <c r="BK78" s="334">
        <v>1786.375</v>
      </c>
      <c r="BL78" s="334">
        <v>7658.125</v>
      </c>
      <c r="BM78" s="334">
        <v>4</v>
      </c>
      <c r="BN78" s="334">
        <v>3.5</v>
      </c>
      <c r="BO78" s="334">
        <v>106.875</v>
      </c>
      <c r="BP78" s="334">
        <v>1957.5240384615399</v>
      </c>
      <c r="BQ78" s="335">
        <v>14395.185546875</v>
      </c>
      <c r="BR78" s="335">
        <v>3563.375</v>
      </c>
      <c r="BS78" s="335">
        <v>0</v>
      </c>
      <c r="BT78" s="335">
        <v>0</v>
      </c>
      <c r="BU78" s="335">
        <v>72</v>
      </c>
      <c r="BV78" s="335">
        <v>10759.810546875</v>
      </c>
      <c r="BW78" s="336">
        <v>1046.875</v>
      </c>
      <c r="BX78" s="336">
        <v>0</v>
      </c>
      <c r="BY78" s="336">
        <v>0</v>
      </c>
      <c r="BZ78" s="336">
        <v>64.125</v>
      </c>
      <c r="CA78" s="336">
        <v>0</v>
      </c>
      <c r="CB78" s="336">
        <v>6944.125</v>
      </c>
      <c r="CC78" s="337">
        <v>19917.0744780102</v>
      </c>
      <c r="CD78" s="338">
        <v>1446791.6492139001</v>
      </c>
    </row>
    <row r="79" spans="1:82" x14ac:dyDescent="0.25">
      <c r="A79" s="179" t="s">
        <v>160</v>
      </c>
      <c r="B79" s="179" t="s">
        <v>506</v>
      </c>
      <c r="C79" s="179" t="s">
        <v>412</v>
      </c>
      <c r="D79" s="179" t="s">
        <v>123</v>
      </c>
      <c r="E79" s="331">
        <v>29355.759635297702</v>
      </c>
      <c r="F79" s="332">
        <v>28810.311745272102</v>
      </c>
      <c r="G79" s="332">
        <v>384.25</v>
      </c>
      <c r="H79" s="332">
        <v>161.19789002557499</v>
      </c>
      <c r="I79" s="332">
        <v>1521.5</v>
      </c>
      <c r="J79" s="332">
        <v>1544.875</v>
      </c>
      <c r="K79" s="332">
        <v>1863.25</v>
      </c>
      <c r="L79" s="332">
        <v>3997.4253432494302</v>
      </c>
      <c r="M79" s="332">
        <v>6920.8645876533501</v>
      </c>
      <c r="N79" s="332">
        <v>6619.3762324727604</v>
      </c>
      <c r="O79" s="332">
        <v>6888.4684719221304</v>
      </c>
      <c r="P79" s="331">
        <v>3917.5</v>
      </c>
      <c r="Q79" s="332">
        <v>66.375</v>
      </c>
      <c r="R79" s="332">
        <v>219.625</v>
      </c>
      <c r="S79" s="331">
        <v>1424.375</v>
      </c>
      <c r="T79" s="331">
        <v>1676.625</v>
      </c>
      <c r="U79" s="331">
        <v>996.71172850107496</v>
      </c>
      <c r="V79" s="331">
        <v>5836.375</v>
      </c>
      <c r="W79" s="332">
        <v>1201.5</v>
      </c>
      <c r="X79" s="332">
        <v>1351</v>
      </c>
      <c r="Y79" s="332">
        <v>1106.5</v>
      </c>
      <c r="Z79" s="332">
        <v>759.25</v>
      </c>
      <c r="AA79" s="332">
        <v>81.75</v>
      </c>
      <c r="AB79" s="332">
        <v>198.625</v>
      </c>
      <c r="AC79" s="332">
        <v>10.625</v>
      </c>
      <c r="AD79" s="332">
        <v>187.25</v>
      </c>
      <c r="AE79" s="332">
        <v>939.875</v>
      </c>
      <c r="AF79" s="331">
        <v>9574.0479067965898</v>
      </c>
      <c r="AG79" s="332">
        <v>2429</v>
      </c>
      <c r="AH79" s="332">
        <v>139.75</v>
      </c>
      <c r="AI79" s="332">
        <v>2351.75</v>
      </c>
      <c r="AJ79" s="332">
        <v>707</v>
      </c>
      <c r="AK79" s="332">
        <v>375.375</v>
      </c>
      <c r="AL79" s="332">
        <v>272.375</v>
      </c>
      <c r="AM79" s="332">
        <v>3298.7979067965898</v>
      </c>
      <c r="AN79" s="331">
        <v>371.375</v>
      </c>
      <c r="AO79" s="331">
        <v>762.125</v>
      </c>
      <c r="AP79" s="332">
        <v>412.625</v>
      </c>
      <c r="AQ79" s="332">
        <v>8.5</v>
      </c>
      <c r="AR79" s="332">
        <v>280.375</v>
      </c>
      <c r="AS79" s="332">
        <v>60.625</v>
      </c>
      <c r="AT79" s="331">
        <v>91.75</v>
      </c>
      <c r="AU79" s="331">
        <v>46.125</v>
      </c>
      <c r="AV79" s="331">
        <v>112</v>
      </c>
      <c r="AW79" s="332">
        <v>20.75</v>
      </c>
      <c r="AX79" s="332">
        <v>91.25</v>
      </c>
      <c r="AY79" s="331">
        <v>190.125</v>
      </c>
      <c r="AZ79" s="331">
        <v>162.625</v>
      </c>
      <c r="BA79" s="331">
        <v>123.375</v>
      </c>
      <c r="BB79" s="331">
        <v>1.5</v>
      </c>
      <c r="BC79" s="331">
        <v>1</v>
      </c>
      <c r="BD79" s="331">
        <v>2922.75</v>
      </c>
      <c r="BE79" s="331">
        <v>73</v>
      </c>
      <c r="BF79" s="331">
        <v>40.125</v>
      </c>
      <c r="BG79" s="331">
        <v>550.25</v>
      </c>
      <c r="BH79" s="331">
        <v>482</v>
      </c>
      <c r="BI79" s="333">
        <v>5096.625</v>
      </c>
      <c r="BJ79" s="334">
        <v>1268.5</v>
      </c>
      <c r="BK79" s="334">
        <v>536.125</v>
      </c>
      <c r="BL79" s="334">
        <v>2759.625</v>
      </c>
      <c r="BM79" s="334">
        <v>319.75</v>
      </c>
      <c r="BN79" s="334">
        <v>67.25</v>
      </c>
      <c r="BO79" s="334">
        <v>0</v>
      </c>
      <c r="BP79" s="334">
        <v>145.375</v>
      </c>
      <c r="BQ79" s="335">
        <v>3868.875</v>
      </c>
      <c r="BR79" s="335">
        <v>2572</v>
      </c>
      <c r="BS79" s="335">
        <v>196.375</v>
      </c>
      <c r="BT79" s="335">
        <v>0</v>
      </c>
      <c r="BU79" s="335">
        <v>33.625</v>
      </c>
      <c r="BV79" s="335">
        <v>1066.875</v>
      </c>
      <c r="BW79" s="336">
        <v>27.75</v>
      </c>
      <c r="BX79" s="336">
        <v>0</v>
      </c>
      <c r="BY79" s="336">
        <v>0</v>
      </c>
      <c r="BZ79" s="336">
        <v>195.75</v>
      </c>
      <c r="CA79" s="336">
        <v>0</v>
      </c>
      <c r="CB79" s="336">
        <v>537.625</v>
      </c>
      <c r="CC79" s="337">
        <v>1902.375</v>
      </c>
      <c r="CD79" s="338">
        <v>344088.71450217202</v>
      </c>
    </row>
    <row r="80" spans="1:82" x14ac:dyDescent="0.25">
      <c r="A80" s="179" t="s">
        <v>507</v>
      </c>
      <c r="B80" s="179" t="s">
        <v>508</v>
      </c>
      <c r="C80" s="179" t="s">
        <v>122</v>
      </c>
      <c r="D80" s="179" t="s">
        <v>122</v>
      </c>
      <c r="E80" s="331">
        <v>22839.2327911955</v>
      </c>
      <c r="F80" s="332">
        <v>22839.2327911955</v>
      </c>
      <c r="G80" s="332">
        <v>0</v>
      </c>
      <c r="H80" s="332">
        <v>0</v>
      </c>
      <c r="I80" s="332">
        <v>1315.875</v>
      </c>
      <c r="J80" s="332">
        <v>1320.25</v>
      </c>
      <c r="K80" s="332">
        <v>1421</v>
      </c>
      <c r="L80" s="332">
        <v>2907.625</v>
      </c>
      <c r="M80" s="332">
        <v>6344.4217460499603</v>
      </c>
      <c r="N80" s="332">
        <v>4455.1608034863002</v>
      </c>
      <c r="O80" s="332">
        <v>5074.9002416592302</v>
      </c>
      <c r="P80" s="331">
        <v>2770.625</v>
      </c>
      <c r="Q80" s="332">
        <v>51.625</v>
      </c>
      <c r="R80" s="332">
        <v>210.625</v>
      </c>
      <c r="S80" s="331">
        <v>1201.375</v>
      </c>
      <c r="T80" s="331">
        <v>1923.75</v>
      </c>
      <c r="U80" s="331">
        <v>579.50425049761702</v>
      </c>
      <c r="V80" s="331">
        <v>6259.19</v>
      </c>
      <c r="W80" s="332">
        <v>1220.375</v>
      </c>
      <c r="X80" s="332">
        <v>489.875</v>
      </c>
      <c r="Y80" s="332">
        <v>1276.875</v>
      </c>
      <c r="Z80" s="332">
        <v>1467.625</v>
      </c>
      <c r="AA80" s="332">
        <v>21</v>
      </c>
      <c r="AB80" s="332">
        <v>184.875</v>
      </c>
      <c r="AC80" s="332">
        <v>55.125</v>
      </c>
      <c r="AD80" s="332">
        <v>968.125</v>
      </c>
      <c r="AE80" s="332">
        <v>575.31500000000005</v>
      </c>
      <c r="AF80" s="331">
        <v>6702.6635406978803</v>
      </c>
      <c r="AG80" s="332">
        <v>1379.125</v>
      </c>
      <c r="AH80" s="332">
        <v>201.875</v>
      </c>
      <c r="AI80" s="332">
        <v>1784.25</v>
      </c>
      <c r="AJ80" s="332">
        <v>257.5</v>
      </c>
      <c r="AK80" s="332">
        <v>530.375</v>
      </c>
      <c r="AL80" s="332">
        <v>181.125</v>
      </c>
      <c r="AM80" s="332">
        <v>2368.4135406978799</v>
      </c>
      <c r="AN80" s="331">
        <v>204.375</v>
      </c>
      <c r="AO80" s="331">
        <v>460</v>
      </c>
      <c r="AP80" s="332">
        <v>289.25</v>
      </c>
      <c r="AQ80" s="332">
        <v>7.75</v>
      </c>
      <c r="AR80" s="332">
        <v>148.875</v>
      </c>
      <c r="AS80" s="332">
        <v>14.125</v>
      </c>
      <c r="AT80" s="331">
        <v>108.125</v>
      </c>
      <c r="AU80" s="331">
        <v>18.75</v>
      </c>
      <c r="AV80" s="331">
        <v>128.25</v>
      </c>
      <c r="AW80" s="332">
        <v>4</v>
      </c>
      <c r="AX80" s="332">
        <v>124.25</v>
      </c>
      <c r="AY80" s="331">
        <v>14.5</v>
      </c>
      <c r="AZ80" s="331">
        <v>43</v>
      </c>
      <c r="BA80" s="331">
        <v>154.75</v>
      </c>
      <c r="BB80" s="331">
        <v>0</v>
      </c>
      <c r="BC80" s="331">
        <v>1.5</v>
      </c>
      <c r="BD80" s="331">
        <v>1751.375</v>
      </c>
      <c r="BE80" s="331">
        <v>56.625</v>
      </c>
      <c r="BF80" s="331">
        <v>60.25</v>
      </c>
      <c r="BG80" s="331">
        <v>226.375</v>
      </c>
      <c r="BH80" s="331">
        <v>174.25</v>
      </c>
      <c r="BI80" s="333">
        <v>3680.625</v>
      </c>
      <c r="BJ80" s="334">
        <v>275.125</v>
      </c>
      <c r="BK80" s="334">
        <v>263.25</v>
      </c>
      <c r="BL80" s="334">
        <v>2408.875</v>
      </c>
      <c r="BM80" s="334">
        <v>11.375</v>
      </c>
      <c r="BN80" s="334">
        <v>2.5</v>
      </c>
      <c r="BO80" s="334">
        <v>369.125</v>
      </c>
      <c r="BP80" s="334">
        <v>350.375</v>
      </c>
      <c r="BQ80" s="335">
        <v>1232.875</v>
      </c>
      <c r="BR80" s="335">
        <v>392.25</v>
      </c>
      <c r="BS80" s="335">
        <v>0</v>
      </c>
      <c r="BT80" s="335">
        <v>0</v>
      </c>
      <c r="BU80" s="335">
        <v>0</v>
      </c>
      <c r="BV80" s="335">
        <v>840.625</v>
      </c>
      <c r="BW80" s="336">
        <v>205.375</v>
      </c>
      <c r="BX80" s="336">
        <v>0</v>
      </c>
      <c r="BY80" s="336">
        <v>134.625</v>
      </c>
      <c r="BZ80" s="336">
        <v>0</v>
      </c>
      <c r="CA80" s="336">
        <v>45.625</v>
      </c>
      <c r="CB80" s="336">
        <v>201.5</v>
      </c>
      <c r="CC80" s="337">
        <v>2121</v>
      </c>
      <c r="CD80" s="338">
        <v>374140.01801329898</v>
      </c>
    </row>
    <row r="81" spans="1:82" x14ac:dyDescent="0.25">
      <c r="A81" s="179" t="s">
        <v>509</v>
      </c>
      <c r="B81" s="179" t="s">
        <v>510</v>
      </c>
      <c r="C81" s="179" t="s">
        <v>122</v>
      </c>
      <c r="D81" s="179" t="s">
        <v>122</v>
      </c>
      <c r="E81" s="331">
        <v>26337.439654713398</v>
      </c>
      <c r="F81" s="332">
        <v>26193.564654713398</v>
      </c>
      <c r="G81" s="332">
        <v>1.25</v>
      </c>
      <c r="H81" s="332">
        <v>142.625</v>
      </c>
      <c r="I81" s="332">
        <v>1333.125</v>
      </c>
      <c r="J81" s="332">
        <v>1652.125</v>
      </c>
      <c r="K81" s="332">
        <v>1851</v>
      </c>
      <c r="L81" s="332">
        <v>3759.375</v>
      </c>
      <c r="M81" s="332">
        <v>7423.6345220653202</v>
      </c>
      <c r="N81" s="332">
        <v>5020.4528301886803</v>
      </c>
      <c r="O81" s="332">
        <v>5297.7273024594497</v>
      </c>
      <c r="P81" s="331">
        <v>4204.375</v>
      </c>
      <c r="Q81" s="332">
        <v>92.25</v>
      </c>
      <c r="R81" s="332">
        <v>415.625</v>
      </c>
      <c r="S81" s="331">
        <v>1272.75</v>
      </c>
      <c r="T81" s="331">
        <v>2745.40625</v>
      </c>
      <c r="U81" s="331">
        <v>228.90833333333299</v>
      </c>
      <c r="V81" s="331">
        <v>5836.75</v>
      </c>
      <c r="W81" s="332">
        <v>851.875</v>
      </c>
      <c r="X81" s="332">
        <v>1089.875</v>
      </c>
      <c r="Y81" s="332">
        <v>877.625</v>
      </c>
      <c r="Z81" s="332">
        <v>1141.75</v>
      </c>
      <c r="AA81" s="332">
        <v>30.375</v>
      </c>
      <c r="AB81" s="332">
        <v>113.625</v>
      </c>
      <c r="AC81" s="332">
        <v>387.25</v>
      </c>
      <c r="AD81" s="332">
        <v>779.25</v>
      </c>
      <c r="AE81" s="332">
        <v>565.125</v>
      </c>
      <c r="AF81" s="331">
        <v>6068.7500713801101</v>
      </c>
      <c r="AG81" s="332">
        <v>999.625</v>
      </c>
      <c r="AH81" s="332">
        <v>240</v>
      </c>
      <c r="AI81" s="332">
        <v>2127.125</v>
      </c>
      <c r="AJ81" s="332">
        <v>419.5</v>
      </c>
      <c r="AK81" s="332">
        <v>657.625</v>
      </c>
      <c r="AL81" s="332">
        <v>221.625</v>
      </c>
      <c r="AM81" s="332">
        <v>1403.2500713801101</v>
      </c>
      <c r="AN81" s="331">
        <v>425.375</v>
      </c>
      <c r="AO81" s="331">
        <v>573.5</v>
      </c>
      <c r="AP81" s="332">
        <v>398.75</v>
      </c>
      <c r="AQ81" s="332">
        <v>8.875</v>
      </c>
      <c r="AR81" s="332">
        <v>148.5</v>
      </c>
      <c r="AS81" s="332">
        <v>17.375</v>
      </c>
      <c r="AT81" s="331">
        <v>144.75</v>
      </c>
      <c r="AU81" s="331">
        <v>32</v>
      </c>
      <c r="AV81" s="331">
        <v>49.125</v>
      </c>
      <c r="AW81" s="332">
        <v>42.5</v>
      </c>
      <c r="AX81" s="332">
        <v>6.625</v>
      </c>
      <c r="AY81" s="331">
        <v>32.5</v>
      </c>
      <c r="AZ81" s="331">
        <v>14.375</v>
      </c>
      <c r="BA81" s="331">
        <v>185</v>
      </c>
      <c r="BB81" s="331">
        <v>0.75</v>
      </c>
      <c r="BC81" s="331">
        <v>4.75</v>
      </c>
      <c r="BD81" s="331">
        <v>2945.25</v>
      </c>
      <c r="BE81" s="331">
        <v>17.5</v>
      </c>
      <c r="BF81" s="331">
        <v>30.5</v>
      </c>
      <c r="BG81" s="331">
        <v>1419.25</v>
      </c>
      <c r="BH81" s="331">
        <v>105.875</v>
      </c>
      <c r="BI81" s="333">
        <v>2605.8401395173501</v>
      </c>
      <c r="BJ81" s="334">
        <v>43</v>
      </c>
      <c r="BK81" s="334">
        <v>258.84013951734499</v>
      </c>
      <c r="BL81" s="334">
        <v>1767.25</v>
      </c>
      <c r="BM81" s="334">
        <v>0</v>
      </c>
      <c r="BN81" s="334">
        <v>4</v>
      </c>
      <c r="BO81" s="334">
        <v>0</v>
      </c>
      <c r="BP81" s="334">
        <v>532.75</v>
      </c>
      <c r="BQ81" s="335">
        <v>1743.5</v>
      </c>
      <c r="BR81" s="335">
        <v>364</v>
      </c>
      <c r="BS81" s="335">
        <v>0</v>
      </c>
      <c r="BT81" s="335">
        <v>0</v>
      </c>
      <c r="BU81" s="335">
        <v>0</v>
      </c>
      <c r="BV81" s="335">
        <v>1379.5</v>
      </c>
      <c r="BW81" s="336">
        <v>674.75</v>
      </c>
      <c r="BX81" s="336">
        <v>0</v>
      </c>
      <c r="BY81" s="336">
        <v>2</v>
      </c>
      <c r="BZ81" s="336">
        <v>70.375</v>
      </c>
      <c r="CA81" s="336">
        <v>0</v>
      </c>
      <c r="CB81" s="336">
        <v>384.5</v>
      </c>
      <c r="CC81" s="337">
        <v>1944.36</v>
      </c>
      <c r="CD81" s="338">
        <v>407792.92449367</v>
      </c>
    </row>
    <row r="82" spans="1:82" x14ac:dyDescent="0.25">
      <c r="A82" s="179" t="s">
        <v>511</v>
      </c>
      <c r="B82" s="179" t="s">
        <v>512</v>
      </c>
      <c r="C82" s="179" t="s">
        <v>387</v>
      </c>
      <c r="D82" s="179" t="s">
        <v>124</v>
      </c>
      <c r="E82" s="331">
        <v>10283.08849832437</v>
      </c>
      <c r="F82" s="332">
        <v>10100.947812049861</v>
      </c>
      <c r="G82" s="332">
        <v>48.008333333333297</v>
      </c>
      <c r="H82" s="332">
        <v>134.13235294117601</v>
      </c>
      <c r="I82" s="332">
        <v>609.75</v>
      </c>
      <c r="J82" s="332">
        <v>686.375</v>
      </c>
      <c r="K82" s="332">
        <v>620.125</v>
      </c>
      <c r="L82" s="332">
        <v>1528.50833333333</v>
      </c>
      <c r="M82" s="332">
        <v>1877.8393350383601</v>
      </c>
      <c r="N82" s="332">
        <v>1938.6158299526701</v>
      </c>
      <c r="O82" s="332">
        <v>3021.875</v>
      </c>
      <c r="P82" s="331">
        <v>1119.25</v>
      </c>
      <c r="Q82" s="332">
        <v>11.5</v>
      </c>
      <c r="R82" s="332">
        <v>68.625</v>
      </c>
      <c r="S82" s="331">
        <v>497.875</v>
      </c>
      <c r="T82" s="331">
        <v>399</v>
      </c>
      <c r="U82" s="331">
        <v>588.84684415145398</v>
      </c>
      <c r="V82" s="331">
        <v>1677.5</v>
      </c>
      <c r="W82" s="332">
        <v>420.5</v>
      </c>
      <c r="X82" s="332">
        <v>336</v>
      </c>
      <c r="Y82" s="332">
        <v>179.875</v>
      </c>
      <c r="Z82" s="332">
        <v>288.625</v>
      </c>
      <c r="AA82" s="332">
        <v>0</v>
      </c>
      <c r="AB82" s="332">
        <v>75.625</v>
      </c>
      <c r="AC82" s="332">
        <v>112.5</v>
      </c>
      <c r="AD82" s="332">
        <v>139</v>
      </c>
      <c r="AE82" s="332">
        <v>125.375</v>
      </c>
      <c r="AF82" s="331">
        <v>3000.8666541729099</v>
      </c>
      <c r="AG82" s="332">
        <v>827.875</v>
      </c>
      <c r="AH82" s="332">
        <v>26.625</v>
      </c>
      <c r="AI82" s="332">
        <v>1258.5</v>
      </c>
      <c r="AJ82" s="332">
        <v>176</v>
      </c>
      <c r="AK82" s="332">
        <v>0</v>
      </c>
      <c r="AL82" s="332">
        <v>208</v>
      </c>
      <c r="AM82" s="332">
        <v>503.86665417291402</v>
      </c>
      <c r="AN82" s="331">
        <v>66.875</v>
      </c>
      <c r="AO82" s="331">
        <v>267.75</v>
      </c>
      <c r="AP82" s="332">
        <v>186.875</v>
      </c>
      <c r="AQ82" s="332">
        <v>0.875</v>
      </c>
      <c r="AR82" s="332">
        <v>56.75</v>
      </c>
      <c r="AS82" s="332">
        <v>23.25</v>
      </c>
      <c r="AT82" s="331">
        <v>62.25</v>
      </c>
      <c r="AU82" s="331">
        <v>63</v>
      </c>
      <c r="AV82" s="331">
        <v>6.875</v>
      </c>
      <c r="AW82" s="332">
        <v>0.375</v>
      </c>
      <c r="AX82" s="332">
        <v>6.5</v>
      </c>
      <c r="AY82" s="331">
        <v>23.875</v>
      </c>
      <c r="AZ82" s="331">
        <v>1071.125</v>
      </c>
      <c r="BA82" s="331">
        <v>9</v>
      </c>
      <c r="BB82" s="331">
        <v>2</v>
      </c>
      <c r="BC82" s="331">
        <v>1.125</v>
      </c>
      <c r="BD82" s="331">
        <v>904</v>
      </c>
      <c r="BE82" s="331">
        <v>0</v>
      </c>
      <c r="BF82" s="331">
        <v>132.875</v>
      </c>
      <c r="BG82" s="331">
        <v>142.875</v>
      </c>
      <c r="BH82" s="331">
        <v>246.125</v>
      </c>
      <c r="BI82" s="333">
        <v>3470.0643939393899</v>
      </c>
      <c r="BJ82" s="334">
        <v>1138</v>
      </c>
      <c r="BK82" s="334">
        <v>721.06439393939399</v>
      </c>
      <c r="BL82" s="334">
        <v>1016.125</v>
      </c>
      <c r="BM82" s="334">
        <v>78</v>
      </c>
      <c r="BN82" s="334">
        <v>72.25</v>
      </c>
      <c r="BO82" s="334">
        <v>50.75</v>
      </c>
      <c r="BP82" s="334">
        <v>393.875</v>
      </c>
      <c r="BQ82" s="335">
        <v>8432</v>
      </c>
      <c r="BR82" s="335">
        <v>6362.125</v>
      </c>
      <c r="BS82" s="335">
        <v>184.625</v>
      </c>
      <c r="BT82" s="335">
        <v>1448.25</v>
      </c>
      <c r="BU82" s="335">
        <v>0</v>
      </c>
      <c r="BV82" s="335">
        <v>437</v>
      </c>
      <c r="BW82" s="336">
        <v>0</v>
      </c>
      <c r="BX82" s="336">
        <v>0</v>
      </c>
      <c r="BY82" s="336">
        <v>0</v>
      </c>
      <c r="BZ82" s="336">
        <v>0</v>
      </c>
      <c r="CA82" s="336">
        <v>0</v>
      </c>
      <c r="CB82" s="336">
        <v>319.75</v>
      </c>
      <c r="CC82" s="337">
        <v>154.125</v>
      </c>
      <c r="CD82" s="338">
        <v>107884.1282964312</v>
      </c>
    </row>
    <row r="83" spans="1:82" x14ac:dyDescent="0.25">
      <c r="A83" s="179" t="s">
        <v>513</v>
      </c>
      <c r="B83" s="179" t="s">
        <v>514</v>
      </c>
      <c r="C83" s="179" t="s">
        <v>357</v>
      </c>
      <c r="D83" s="179" t="s">
        <v>121</v>
      </c>
      <c r="E83" s="331">
        <v>14747.4667742661</v>
      </c>
      <c r="F83" s="332">
        <v>14573.5605242661</v>
      </c>
      <c r="G83" s="332">
        <v>103.125</v>
      </c>
      <c r="H83" s="332">
        <v>70.78125</v>
      </c>
      <c r="I83" s="332">
        <v>676.375</v>
      </c>
      <c r="J83" s="332">
        <v>615.5</v>
      </c>
      <c r="K83" s="332">
        <v>986.5</v>
      </c>
      <c r="L83" s="332">
        <v>1937.40625</v>
      </c>
      <c r="M83" s="332">
        <v>3546.75</v>
      </c>
      <c r="N83" s="332">
        <v>4398.9279100529102</v>
      </c>
      <c r="O83" s="332">
        <v>2586.0076142132002</v>
      </c>
      <c r="P83" s="331">
        <v>1874.875</v>
      </c>
      <c r="Q83" s="332">
        <v>43.125</v>
      </c>
      <c r="R83" s="332">
        <v>43.25</v>
      </c>
      <c r="S83" s="331">
        <v>622.75</v>
      </c>
      <c r="T83" s="331">
        <v>545.375</v>
      </c>
      <c r="U83" s="331">
        <v>484.03125</v>
      </c>
      <c r="V83" s="331">
        <v>3512.75</v>
      </c>
      <c r="W83" s="332">
        <v>390</v>
      </c>
      <c r="X83" s="332">
        <v>1208.875</v>
      </c>
      <c r="Y83" s="332">
        <v>233.625</v>
      </c>
      <c r="Z83" s="332">
        <v>824.625</v>
      </c>
      <c r="AA83" s="332">
        <v>70.75</v>
      </c>
      <c r="AB83" s="332">
        <v>69.625</v>
      </c>
      <c r="AC83" s="332">
        <v>66.875</v>
      </c>
      <c r="AD83" s="332">
        <v>220.375</v>
      </c>
      <c r="AE83" s="332">
        <v>428</v>
      </c>
      <c r="AF83" s="331">
        <v>4183.8105242661104</v>
      </c>
      <c r="AG83" s="332">
        <v>1034.625</v>
      </c>
      <c r="AH83" s="332">
        <v>98.375</v>
      </c>
      <c r="AI83" s="332">
        <v>1581.5</v>
      </c>
      <c r="AJ83" s="332">
        <v>321.375</v>
      </c>
      <c r="AK83" s="332">
        <v>179.375</v>
      </c>
      <c r="AL83" s="332">
        <v>128.25</v>
      </c>
      <c r="AM83" s="332">
        <v>840.31052426610802</v>
      </c>
      <c r="AN83" s="331">
        <v>144.5</v>
      </c>
      <c r="AO83" s="331">
        <v>444.875</v>
      </c>
      <c r="AP83" s="332">
        <v>217</v>
      </c>
      <c r="AQ83" s="332">
        <v>1.75</v>
      </c>
      <c r="AR83" s="332">
        <v>188.5</v>
      </c>
      <c r="AS83" s="332">
        <v>37.625</v>
      </c>
      <c r="AT83" s="331">
        <v>88.5</v>
      </c>
      <c r="AU83" s="331">
        <v>54.125</v>
      </c>
      <c r="AV83" s="331">
        <v>42.125</v>
      </c>
      <c r="AW83" s="332">
        <v>0</v>
      </c>
      <c r="AX83" s="332">
        <v>42.125</v>
      </c>
      <c r="AY83" s="331">
        <v>69.25</v>
      </c>
      <c r="AZ83" s="331">
        <v>155</v>
      </c>
      <c r="BA83" s="331">
        <v>73.75</v>
      </c>
      <c r="BB83" s="331">
        <v>0.5</v>
      </c>
      <c r="BC83" s="331">
        <v>1</v>
      </c>
      <c r="BD83" s="331">
        <v>1239.875</v>
      </c>
      <c r="BE83" s="331">
        <v>39.375</v>
      </c>
      <c r="BF83" s="331">
        <v>29.75</v>
      </c>
      <c r="BG83" s="331">
        <v>696.375</v>
      </c>
      <c r="BH83" s="331">
        <v>444.875</v>
      </c>
      <c r="BI83" s="333">
        <v>3208.5</v>
      </c>
      <c r="BJ83" s="334">
        <v>1172.25</v>
      </c>
      <c r="BK83" s="334">
        <v>240.75</v>
      </c>
      <c r="BL83" s="334">
        <v>1688.375</v>
      </c>
      <c r="BM83" s="334">
        <v>81.5</v>
      </c>
      <c r="BN83" s="334">
        <v>6.875</v>
      </c>
      <c r="BO83" s="334">
        <v>0</v>
      </c>
      <c r="BP83" s="334">
        <v>18.75</v>
      </c>
      <c r="BQ83" s="335">
        <v>720</v>
      </c>
      <c r="BR83" s="335">
        <v>147.25</v>
      </c>
      <c r="BS83" s="335">
        <v>199.625</v>
      </c>
      <c r="BT83" s="335">
        <v>152.125</v>
      </c>
      <c r="BU83" s="335">
        <v>0</v>
      </c>
      <c r="BV83" s="335">
        <v>221</v>
      </c>
      <c r="BW83" s="336">
        <v>0</v>
      </c>
      <c r="BX83" s="336">
        <v>0</v>
      </c>
      <c r="BY83" s="336">
        <v>0</v>
      </c>
      <c r="BZ83" s="336">
        <v>0</v>
      </c>
      <c r="CA83" s="336">
        <v>0</v>
      </c>
      <c r="CB83" s="336">
        <v>152</v>
      </c>
      <c r="CC83" s="337">
        <v>73.25</v>
      </c>
      <c r="CD83" s="338">
        <v>138401.233321965</v>
      </c>
    </row>
    <row r="84" spans="1:82" x14ac:dyDescent="0.25">
      <c r="A84" s="179" t="s">
        <v>515</v>
      </c>
      <c r="B84" s="179" t="s">
        <v>516</v>
      </c>
      <c r="C84" s="179" t="s">
        <v>371</v>
      </c>
      <c r="D84" s="179" t="s">
        <v>125</v>
      </c>
      <c r="E84" s="331">
        <v>12567.991324561701</v>
      </c>
      <c r="F84" s="332">
        <v>12442.7467593443</v>
      </c>
      <c r="G84" s="332">
        <v>34.625</v>
      </c>
      <c r="H84" s="332">
        <v>90.619565217391298</v>
      </c>
      <c r="I84" s="332">
        <v>569.75</v>
      </c>
      <c r="J84" s="332">
        <v>630</v>
      </c>
      <c r="K84" s="332">
        <v>867.875</v>
      </c>
      <c r="L84" s="332">
        <v>1529.25</v>
      </c>
      <c r="M84" s="332">
        <v>3402.861383549</v>
      </c>
      <c r="N84" s="332">
        <v>3466.1482336956501</v>
      </c>
      <c r="O84" s="332">
        <v>2102.1067073170698</v>
      </c>
      <c r="P84" s="331">
        <v>784.125</v>
      </c>
      <c r="Q84" s="332">
        <v>16.875</v>
      </c>
      <c r="R84" s="332">
        <v>9.875</v>
      </c>
      <c r="S84" s="331">
        <v>307.875</v>
      </c>
      <c r="T84" s="331">
        <v>435.875</v>
      </c>
      <c r="U84" s="331">
        <v>369.10127253446501</v>
      </c>
      <c r="V84" s="331">
        <v>4014.75</v>
      </c>
      <c r="W84" s="332">
        <v>1153.75</v>
      </c>
      <c r="X84" s="332">
        <v>663</v>
      </c>
      <c r="Y84" s="332">
        <v>224</v>
      </c>
      <c r="Z84" s="332">
        <v>886</v>
      </c>
      <c r="AA84" s="332">
        <v>9.625</v>
      </c>
      <c r="AB84" s="332">
        <v>476.375</v>
      </c>
      <c r="AC84" s="332">
        <v>11.25</v>
      </c>
      <c r="AD84" s="332">
        <v>465.375</v>
      </c>
      <c r="AE84" s="332">
        <v>125.375</v>
      </c>
      <c r="AF84" s="331">
        <v>4349.39005202726</v>
      </c>
      <c r="AG84" s="332">
        <v>2003.375</v>
      </c>
      <c r="AH84" s="332">
        <v>41.875</v>
      </c>
      <c r="AI84" s="332">
        <v>993</v>
      </c>
      <c r="AJ84" s="332">
        <v>450.25</v>
      </c>
      <c r="AK84" s="332">
        <v>37.75</v>
      </c>
      <c r="AL84" s="332">
        <v>92.375</v>
      </c>
      <c r="AM84" s="332">
        <v>730.76505202725696</v>
      </c>
      <c r="AN84" s="331">
        <v>130.125</v>
      </c>
      <c r="AO84" s="331">
        <v>195.5</v>
      </c>
      <c r="AP84" s="332">
        <v>99.25</v>
      </c>
      <c r="AQ84" s="332">
        <v>5.625</v>
      </c>
      <c r="AR84" s="332">
        <v>65.625</v>
      </c>
      <c r="AS84" s="332">
        <v>25</v>
      </c>
      <c r="AT84" s="331">
        <v>95</v>
      </c>
      <c r="AU84" s="331">
        <v>0</v>
      </c>
      <c r="AV84" s="331">
        <v>30.125</v>
      </c>
      <c r="AW84" s="332">
        <v>0.75</v>
      </c>
      <c r="AX84" s="332">
        <v>29.375</v>
      </c>
      <c r="AY84" s="331">
        <v>36.75</v>
      </c>
      <c r="AZ84" s="331">
        <v>265.75</v>
      </c>
      <c r="BA84" s="331">
        <v>138</v>
      </c>
      <c r="BB84" s="331">
        <v>1</v>
      </c>
      <c r="BC84" s="331">
        <v>1.375</v>
      </c>
      <c r="BD84" s="331">
        <v>1052.125</v>
      </c>
      <c r="BE84" s="331">
        <v>42</v>
      </c>
      <c r="BF84" s="331">
        <v>28.25</v>
      </c>
      <c r="BG84" s="331">
        <v>274.125</v>
      </c>
      <c r="BH84" s="331">
        <v>16.75</v>
      </c>
      <c r="BI84" s="333">
        <v>2538.875</v>
      </c>
      <c r="BJ84" s="334">
        <v>807.875</v>
      </c>
      <c r="BK84" s="334">
        <v>412.625</v>
      </c>
      <c r="BL84" s="334">
        <v>1103.625</v>
      </c>
      <c r="BM84" s="334">
        <v>13.375</v>
      </c>
      <c r="BN84" s="334">
        <v>11.875</v>
      </c>
      <c r="BO84" s="334">
        <v>8.375</v>
      </c>
      <c r="BP84" s="334">
        <v>181.125</v>
      </c>
      <c r="BQ84" s="335">
        <v>1368.875</v>
      </c>
      <c r="BR84" s="335">
        <v>49.875</v>
      </c>
      <c r="BS84" s="335">
        <v>159</v>
      </c>
      <c r="BT84" s="335">
        <v>112.25</v>
      </c>
      <c r="BU84" s="335">
        <v>0</v>
      </c>
      <c r="BV84" s="335">
        <v>1047.75</v>
      </c>
      <c r="BW84" s="336">
        <v>280.75</v>
      </c>
      <c r="BX84" s="336">
        <v>46</v>
      </c>
      <c r="BY84" s="336">
        <v>0</v>
      </c>
      <c r="BZ84" s="336">
        <v>0</v>
      </c>
      <c r="CA84" s="336">
        <v>30.875</v>
      </c>
      <c r="CB84" s="336">
        <v>324.375</v>
      </c>
      <c r="CC84" s="337">
        <v>1278.375</v>
      </c>
      <c r="CD84" s="338">
        <v>85850.959861159296</v>
      </c>
    </row>
    <row r="85" spans="1:82" x14ac:dyDescent="0.25">
      <c r="A85" s="179" t="s">
        <v>517</v>
      </c>
      <c r="B85" s="179" t="s">
        <v>518</v>
      </c>
      <c r="C85" s="179" t="s">
        <v>371</v>
      </c>
      <c r="D85" s="179" t="s">
        <v>125</v>
      </c>
      <c r="E85" s="331">
        <v>6645.0378700645197</v>
      </c>
      <c r="F85" s="332">
        <v>6588.60517775683</v>
      </c>
      <c r="G85" s="332">
        <v>0</v>
      </c>
      <c r="H85" s="332">
        <v>56.432692307692299</v>
      </c>
      <c r="I85" s="332">
        <v>382.125</v>
      </c>
      <c r="J85" s="332">
        <v>297.75</v>
      </c>
      <c r="K85" s="332">
        <v>385.75</v>
      </c>
      <c r="L85" s="332">
        <v>757.51923076923094</v>
      </c>
      <c r="M85" s="332">
        <v>1697.2117272893099</v>
      </c>
      <c r="N85" s="332">
        <v>1697.17241833509</v>
      </c>
      <c r="O85" s="332">
        <v>1427.5094936708899</v>
      </c>
      <c r="P85" s="331">
        <v>454</v>
      </c>
      <c r="Q85" s="332">
        <v>31.25</v>
      </c>
      <c r="R85" s="332">
        <v>6.125</v>
      </c>
      <c r="S85" s="331">
        <v>169.125</v>
      </c>
      <c r="T85" s="331">
        <v>275.02155172413802</v>
      </c>
      <c r="U85" s="331">
        <v>194.70192307692298</v>
      </c>
      <c r="V85" s="331">
        <v>2016.75</v>
      </c>
      <c r="W85" s="332">
        <v>357.625</v>
      </c>
      <c r="X85" s="332">
        <v>358.75</v>
      </c>
      <c r="Y85" s="332">
        <v>261.625</v>
      </c>
      <c r="Z85" s="332">
        <v>590.25</v>
      </c>
      <c r="AA85" s="332">
        <v>0</v>
      </c>
      <c r="AB85" s="332">
        <v>151.375</v>
      </c>
      <c r="AC85" s="332">
        <v>51.625</v>
      </c>
      <c r="AD85" s="332">
        <v>107.375</v>
      </c>
      <c r="AE85" s="332">
        <v>138.125</v>
      </c>
      <c r="AF85" s="331">
        <v>2316.81439526346</v>
      </c>
      <c r="AG85" s="332">
        <v>498.625</v>
      </c>
      <c r="AH85" s="332">
        <v>96.125</v>
      </c>
      <c r="AI85" s="332">
        <v>524.25</v>
      </c>
      <c r="AJ85" s="332">
        <v>201.125</v>
      </c>
      <c r="AK85" s="332">
        <v>56.375</v>
      </c>
      <c r="AL85" s="332">
        <v>122.75</v>
      </c>
      <c r="AM85" s="332">
        <v>817.56439526345901</v>
      </c>
      <c r="AN85" s="331">
        <v>53.625</v>
      </c>
      <c r="AO85" s="331">
        <v>65.5</v>
      </c>
      <c r="AP85" s="332">
        <v>30</v>
      </c>
      <c r="AQ85" s="332">
        <v>1.25</v>
      </c>
      <c r="AR85" s="332">
        <v>15</v>
      </c>
      <c r="AS85" s="332">
        <v>19.25</v>
      </c>
      <c r="AT85" s="331">
        <v>21.875</v>
      </c>
      <c r="AU85" s="331">
        <v>13.5</v>
      </c>
      <c r="AV85" s="331">
        <v>22.5</v>
      </c>
      <c r="AW85" s="332">
        <v>0.375</v>
      </c>
      <c r="AX85" s="332">
        <v>22.125</v>
      </c>
      <c r="AY85" s="331">
        <v>26.875</v>
      </c>
      <c r="AZ85" s="331">
        <v>46.5</v>
      </c>
      <c r="BA85" s="331">
        <v>50.125</v>
      </c>
      <c r="BB85" s="331">
        <v>0</v>
      </c>
      <c r="BC85" s="331">
        <v>0</v>
      </c>
      <c r="BD85" s="331">
        <v>506.5</v>
      </c>
      <c r="BE85" s="331">
        <v>0</v>
      </c>
      <c r="BF85" s="331">
        <v>22.375</v>
      </c>
      <c r="BG85" s="331">
        <v>103</v>
      </c>
      <c r="BH85" s="331">
        <v>286.25</v>
      </c>
      <c r="BI85" s="333">
        <v>2105.125</v>
      </c>
      <c r="BJ85" s="334">
        <v>849.25</v>
      </c>
      <c r="BK85" s="334">
        <v>127.625</v>
      </c>
      <c r="BL85" s="334">
        <v>1003.375</v>
      </c>
      <c r="BM85" s="334">
        <v>5.5</v>
      </c>
      <c r="BN85" s="334">
        <v>0</v>
      </c>
      <c r="BO85" s="334">
        <v>0</v>
      </c>
      <c r="BP85" s="334">
        <v>119.375</v>
      </c>
      <c r="BQ85" s="335">
        <v>815.375</v>
      </c>
      <c r="BR85" s="335">
        <v>135.875</v>
      </c>
      <c r="BS85" s="335">
        <v>172.125</v>
      </c>
      <c r="BT85" s="335">
        <v>101.5</v>
      </c>
      <c r="BU85" s="335">
        <v>0</v>
      </c>
      <c r="BV85" s="335">
        <v>405.875</v>
      </c>
      <c r="BW85" s="336">
        <v>0</v>
      </c>
      <c r="BX85" s="336">
        <v>58</v>
      </c>
      <c r="BY85" s="336">
        <v>0</v>
      </c>
      <c r="BZ85" s="336">
        <v>37.5</v>
      </c>
      <c r="CA85" s="336">
        <v>107.25</v>
      </c>
      <c r="CB85" s="336">
        <v>87.875</v>
      </c>
      <c r="CC85" s="337">
        <v>106.25</v>
      </c>
      <c r="CD85" s="338">
        <v>59010.316891908602</v>
      </c>
    </row>
    <row r="86" spans="1:82" x14ac:dyDescent="0.25">
      <c r="A86" s="179" t="s">
        <v>519</v>
      </c>
      <c r="B86" s="179" t="s">
        <v>520</v>
      </c>
      <c r="C86" s="179" t="s">
        <v>127</v>
      </c>
      <c r="D86" s="179" t="s">
        <v>127</v>
      </c>
      <c r="E86" s="331">
        <v>21972.4694422352</v>
      </c>
      <c r="F86" s="332">
        <v>21868.5319422352</v>
      </c>
      <c r="G86" s="332">
        <v>48.625</v>
      </c>
      <c r="H86" s="332">
        <v>55.3125</v>
      </c>
      <c r="I86" s="332">
        <v>1224.875</v>
      </c>
      <c r="J86" s="332">
        <v>1242.875</v>
      </c>
      <c r="K86" s="332">
        <v>1668.75</v>
      </c>
      <c r="L86" s="332">
        <v>3439.125</v>
      </c>
      <c r="M86" s="332">
        <v>5201.5840255685198</v>
      </c>
      <c r="N86" s="332">
        <v>4955.5104166666697</v>
      </c>
      <c r="O86" s="332">
        <v>4239.75</v>
      </c>
      <c r="P86" s="331">
        <v>1513</v>
      </c>
      <c r="Q86" s="332">
        <v>77.75</v>
      </c>
      <c r="R86" s="332">
        <v>83.5</v>
      </c>
      <c r="S86" s="331">
        <v>1701.875</v>
      </c>
      <c r="T86" s="331">
        <v>1133.125</v>
      </c>
      <c r="U86" s="331">
        <v>440.756944444444</v>
      </c>
      <c r="V86" s="331">
        <v>4023.125</v>
      </c>
      <c r="W86" s="332">
        <v>1012</v>
      </c>
      <c r="X86" s="332">
        <v>489.75</v>
      </c>
      <c r="Y86" s="332">
        <v>365.375</v>
      </c>
      <c r="Z86" s="332">
        <v>677.125</v>
      </c>
      <c r="AA86" s="332">
        <v>0</v>
      </c>
      <c r="AB86" s="332">
        <v>190.25</v>
      </c>
      <c r="AC86" s="332">
        <v>180.5</v>
      </c>
      <c r="AD86" s="332">
        <v>568.125</v>
      </c>
      <c r="AE86" s="332">
        <v>540</v>
      </c>
      <c r="AF86" s="331">
        <v>8448.5874977907406</v>
      </c>
      <c r="AG86" s="332">
        <v>3968.5</v>
      </c>
      <c r="AH86" s="332">
        <v>115.875</v>
      </c>
      <c r="AI86" s="332">
        <v>1622.25</v>
      </c>
      <c r="AJ86" s="332">
        <v>1032.875</v>
      </c>
      <c r="AK86" s="332">
        <v>194.25</v>
      </c>
      <c r="AL86" s="332">
        <v>465.875</v>
      </c>
      <c r="AM86" s="332">
        <v>1048.9624977907401</v>
      </c>
      <c r="AN86" s="331">
        <v>108.375</v>
      </c>
      <c r="AO86" s="331">
        <v>387</v>
      </c>
      <c r="AP86" s="332">
        <v>213.625</v>
      </c>
      <c r="AQ86" s="332">
        <v>11.625</v>
      </c>
      <c r="AR86" s="332">
        <v>130.5</v>
      </c>
      <c r="AS86" s="332">
        <v>31.25</v>
      </c>
      <c r="AT86" s="331">
        <v>770</v>
      </c>
      <c r="AU86" s="331">
        <v>48.25</v>
      </c>
      <c r="AV86" s="331">
        <v>46.25</v>
      </c>
      <c r="AW86" s="332">
        <v>7.75</v>
      </c>
      <c r="AX86" s="332">
        <v>38.5</v>
      </c>
      <c r="AY86" s="331">
        <v>32.75</v>
      </c>
      <c r="AZ86" s="331">
        <v>14.125</v>
      </c>
      <c r="BA86" s="331">
        <v>72.75</v>
      </c>
      <c r="BB86" s="331">
        <v>30.125</v>
      </c>
      <c r="BC86" s="331">
        <v>0.375</v>
      </c>
      <c r="BD86" s="331">
        <v>2323.625</v>
      </c>
      <c r="BE86" s="331">
        <v>43.75</v>
      </c>
      <c r="BF86" s="331">
        <v>279.5</v>
      </c>
      <c r="BG86" s="331">
        <v>453.5</v>
      </c>
      <c r="BH86" s="331">
        <v>101.625</v>
      </c>
      <c r="BI86" s="333">
        <v>3155.125</v>
      </c>
      <c r="BJ86" s="334">
        <v>694.5</v>
      </c>
      <c r="BK86" s="334">
        <v>90.625</v>
      </c>
      <c r="BL86" s="334">
        <v>2182</v>
      </c>
      <c r="BM86" s="334">
        <v>17.375</v>
      </c>
      <c r="BN86" s="334">
        <v>2</v>
      </c>
      <c r="BO86" s="334">
        <v>0</v>
      </c>
      <c r="BP86" s="334">
        <v>168.625</v>
      </c>
      <c r="BQ86" s="335">
        <v>1909.5</v>
      </c>
      <c r="BR86" s="335">
        <v>173</v>
      </c>
      <c r="BS86" s="335">
        <v>186.625</v>
      </c>
      <c r="BT86" s="335">
        <v>74.5</v>
      </c>
      <c r="BU86" s="335">
        <v>0</v>
      </c>
      <c r="BV86" s="335">
        <v>1475.375</v>
      </c>
      <c r="BW86" s="336">
        <v>448.375</v>
      </c>
      <c r="BX86" s="336">
        <v>0</v>
      </c>
      <c r="BY86" s="336">
        <v>43.25</v>
      </c>
      <c r="BZ86" s="336">
        <v>185.125</v>
      </c>
      <c r="CA86" s="336">
        <v>0</v>
      </c>
      <c r="CB86" s="336">
        <v>385.875</v>
      </c>
      <c r="CC86" s="337">
        <v>443.25</v>
      </c>
      <c r="CD86" s="338">
        <v>230618.661214575</v>
      </c>
    </row>
    <row r="87" spans="1:82" x14ac:dyDescent="0.25">
      <c r="A87" s="179" t="s">
        <v>150</v>
      </c>
      <c r="B87" s="179" t="s">
        <v>521</v>
      </c>
      <c r="C87" s="179" t="s">
        <v>127</v>
      </c>
      <c r="D87" s="179" t="s">
        <v>127</v>
      </c>
      <c r="E87" s="331">
        <v>13774.2946046907</v>
      </c>
      <c r="F87" s="332">
        <v>13607.6696046907</v>
      </c>
      <c r="G87" s="332">
        <v>166</v>
      </c>
      <c r="H87" s="332">
        <v>0.625</v>
      </c>
      <c r="I87" s="332">
        <v>871.08333333333303</v>
      </c>
      <c r="J87" s="332">
        <v>887.625</v>
      </c>
      <c r="K87" s="332">
        <v>937.75</v>
      </c>
      <c r="L87" s="332">
        <v>1896.44831112669</v>
      </c>
      <c r="M87" s="332">
        <v>3391.75694961197</v>
      </c>
      <c r="N87" s="332">
        <v>3393.1310106186502</v>
      </c>
      <c r="O87" s="332">
        <v>2396.5</v>
      </c>
      <c r="P87" s="331">
        <v>1447.875</v>
      </c>
      <c r="Q87" s="332">
        <v>13.25</v>
      </c>
      <c r="R87" s="332">
        <v>61.625</v>
      </c>
      <c r="S87" s="331">
        <v>1038.125</v>
      </c>
      <c r="T87" s="331">
        <v>628.375</v>
      </c>
      <c r="U87" s="331">
        <v>801.60650978611795</v>
      </c>
      <c r="V87" s="331">
        <v>2692.25</v>
      </c>
      <c r="W87" s="332">
        <v>523.75</v>
      </c>
      <c r="X87" s="332">
        <v>440.625</v>
      </c>
      <c r="Y87" s="332">
        <v>160.25</v>
      </c>
      <c r="Z87" s="332">
        <v>763.625</v>
      </c>
      <c r="AA87" s="332">
        <v>0</v>
      </c>
      <c r="AB87" s="332">
        <v>312</v>
      </c>
      <c r="AC87" s="332">
        <v>0</v>
      </c>
      <c r="AD87" s="332">
        <v>161.625</v>
      </c>
      <c r="AE87" s="332">
        <v>330.375</v>
      </c>
      <c r="AF87" s="331">
        <v>3657.0630949045299</v>
      </c>
      <c r="AG87" s="332">
        <v>1018.375</v>
      </c>
      <c r="AH87" s="332">
        <v>118.25</v>
      </c>
      <c r="AI87" s="332">
        <v>780.375</v>
      </c>
      <c r="AJ87" s="332">
        <v>316.25</v>
      </c>
      <c r="AK87" s="332">
        <v>46.625</v>
      </c>
      <c r="AL87" s="332">
        <v>180.125</v>
      </c>
      <c r="AM87" s="332">
        <v>1197.0630949045301</v>
      </c>
      <c r="AN87" s="331">
        <v>125.25</v>
      </c>
      <c r="AO87" s="331">
        <v>538.375</v>
      </c>
      <c r="AP87" s="332">
        <v>432.25</v>
      </c>
      <c r="AQ87" s="332">
        <v>3.125</v>
      </c>
      <c r="AR87" s="332">
        <v>74.75</v>
      </c>
      <c r="AS87" s="332">
        <v>28.25</v>
      </c>
      <c r="AT87" s="331">
        <v>69</v>
      </c>
      <c r="AU87" s="331">
        <v>28.25</v>
      </c>
      <c r="AV87" s="331">
        <v>13.375</v>
      </c>
      <c r="AW87" s="332">
        <v>8.5</v>
      </c>
      <c r="AX87" s="332">
        <v>4.875</v>
      </c>
      <c r="AY87" s="331">
        <v>14.25</v>
      </c>
      <c r="AZ87" s="331">
        <v>93.875</v>
      </c>
      <c r="BA87" s="331">
        <v>49.125</v>
      </c>
      <c r="BB87" s="331">
        <v>2.375</v>
      </c>
      <c r="BC87" s="331">
        <v>0</v>
      </c>
      <c r="BD87" s="331">
        <v>1943.5</v>
      </c>
      <c r="BE87" s="331">
        <v>13.25</v>
      </c>
      <c r="BF87" s="331">
        <v>158.125</v>
      </c>
      <c r="BG87" s="331">
        <v>271.875</v>
      </c>
      <c r="BH87" s="331">
        <v>188.375</v>
      </c>
      <c r="BI87" s="333">
        <v>3603.625</v>
      </c>
      <c r="BJ87" s="334">
        <v>1459.25</v>
      </c>
      <c r="BK87" s="334">
        <v>249.625</v>
      </c>
      <c r="BL87" s="334">
        <v>1169.625</v>
      </c>
      <c r="BM87" s="334">
        <v>1.75</v>
      </c>
      <c r="BN87" s="334">
        <v>7.75</v>
      </c>
      <c r="BO87" s="334">
        <v>338</v>
      </c>
      <c r="BP87" s="334">
        <v>377.625</v>
      </c>
      <c r="BQ87" s="335">
        <v>1022.75</v>
      </c>
      <c r="BR87" s="335">
        <v>98.25</v>
      </c>
      <c r="BS87" s="335">
        <v>267.5</v>
      </c>
      <c r="BT87" s="335">
        <v>162.625</v>
      </c>
      <c r="BU87" s="335">
        <v>3.875</v>
      </c>
      <c r="BV87" s="335">
        <v>490.5</v>
      </c>
      <c r="BW87" s="336">
        <v>0</v>
      </c>
      <c r="BX87" s="336">
        <v>0</v>
      </c>
      <c r="BY87" s="336">
        <v>0</v>
      </c>
      <c r="BZ87" s="336">
        <v>0</v>
      </c>
      <c r="CA87" s="336">
        <v>0</v>
      </c>
      <c r="CB87" s="336">
        <v>279.375</v>
      </c>
      <c r="CC87" s="337">
        <v>288.625</v>
      </c>
      <c r="CD87" s="338">
        <v>155818.38766633</v>
      </c>
    </row>
    <row r="88" spans="1:82" x14ac:dyDescent="0.25">
      <c r="A88" s="179" t="s">
        <v>522</v>
      </c>
      <c r="B88" s="179" t="s">
        <v>523</v>
      </c>
      <c r="C88" s="179" t="s">
        <v>126</v>
      </c>
      <c r="D88" s="179" t="s">
        <v>126</v>
      </c>
      <c r="E88" s="331">
        <v>18274.640814158</v>
      </c>
      <c r="F88" s="332">
        <v>17620.395748368501</v>
      </c>
      <c r="G88" s="332">
        <v>8.125</v>
      </c>
      <c r="H88" s="332">
        <v>646.12006578947398</v>
      </c>
      <c r="I88" s="332">
        <v>1119.125</v>
      </c>
      <c r="J88" s="332">
        <v>1296.9166666666699</v>
      </c>
      <c r="K88" s="332">
        <v>1462.25</v>
      </c>
      <c r="L88" s="332">
        <v>2918.625</v>
      </c>
      <c r="M88" s="332">
        <v>4509.4577175668501</v>
      </c>
      <c r="N88" s="332">
        <v>4035.7704280037401</v>
      </c>
      <c r="O88" s="332">
        <v>2932.4960019207201</v>
      </c>
      <c r="P88" s="331">
        <v>3030.25</v>
      </c>
      <c r="Q88" s="332">
        <v>23.125</v>
      </c>
      <c r="R88" s="332">
        <v>103</v>
      </c>
      <c r="S88" s="331">
        <v>948.25</v>
      </c>
      <c r="T88" s="331">
        <v>798.875</v>
      </c>
      <c r="U88" s="331">
        <v>1390.2638381086799</v>
      </c>
      <c r="V88" s="331">
        <v>3283.625</v>
      </c>
      <c r="W88" s="332">
        <v>943.25</v>
      </c>
      <c r="X88" s="332">
        <v>420</v>
      </c>
      <c r="Y88" s="332">
        <v>362.125</v>
      </c>
      <c r="Z88" s="332">
        <v>1018.5</v>
      </c>
      <c r="AA88" s="332">
        <v>18.875</v>
      </c>
      <c r="AB88" s="332">
        <v>76.625</v>
      </c>
      <c r="AC88" s="332">
        <v>90.75</v>
      </c>
      <c r="AD88" s="332">
        <v>115.625</v>
      </c>
      <c r="AE88" s="332">
        <v>237.875</v>
      </c>
      <c r="AF88" s="331">
        <v>4308.5436427159702</v>
      </c>
      <c r="AG88" s="332">
        <v>2253.25</v>
      </c>
      <c r="AH88" s="332">
        <v>98.375</v>
      </c>
      <c r="AI88" s="332">
        <v>1036</v>
      </c>
      <c r="AJ88" s="332">
        <v>136.125</v>
      </c>
      <c r="AK88" s="332">
        <v>194.541666666667</v>
      </c>
      <c r="AL88" s="332">
        <v>17.625</v>
      </c>
      <c r="AM88" s="332">
        <v>572.62697604930702</v>
      </c>
      <c r="AN88" s="331">
        <v>250.25</v>
      </c>
      <c r="AO88" s="331">
        <v>188.375</v>
      </c>
      <c r="AP88" s="332">
        <v>131.5</v>
      </c>
      <c r="AQ88" s="332">
        <v>8.5</v>
      </c>
      <c r="AR88" s="332">
        <v>31.125</v>
      </c>
      <c r="AS88" s="332">
        <v>17.25</v>
      </c>
      <c r="AT88" s="331">
        <v>193.375</v>
      </c>
      <c r="AU88" s="331">
        <v>292.75</v>
      </c>
      <c r="AV88" s="331">
        <v>15.125</v>
      </c>
      <c r="AW88" s="332">
        <v>0.25</v>
      </c>
      <c r="AX88" s="332">
        <v>14.875</v>
      </c>
      <c r="AY88" s="331">
        <v>7.875</v>
      </c>
      <c r="AZ88" s="331">
        <v>771.5</v>
      </c>
      <c r="BA88" s="331">
        <v>39.75</v>
      </c>
      <c r="BB88" s="331">
        <v>3</v>
      </c>
      <c r="BC88" s="331">
        <v>1</v>
      </c>
      <c r="BD88" s="331">
        <v>1697.9583333333301</v>
      </c>
      <c r="BE88" s="331">
        <v>0</v>
      </c>
      <c r="BF88" s="331">
        <v>148.5</v>
      </c>
      <c r="BG88" s="331">
        <v>534.625</v>
      </c>
      <c r="BH88" s="331">
        <v>370.75</v>
      </c>
      <c r="BI88" s="333">
        <v>4353.75</v>
      </c>
      <c r="BJ88" s="334">
        <v>802.75</v>
      </c>
      <c r="BK88" s="334">
        <v>535.875</v>
      </c>
      <c r="BL88" s="334">
        <v>1420.125</v>
      </c>
      <c r="BM88" s="334">
        <v>175.25</v>
      </c>
      <c r="BN88" s="334">
        <v>652.625</v>
      </c>
      <c r="BO88" s="334">
        <v>33.625</v>
      </c>
      <c r="BP88" s="334">
        <v>733.5</v>
      </c>
      <c r="BQ88" s="335">
        <v>1249.5</v>
      </c>
      <c r="BR88" s="335">
        <v>61.5</v>
      </c>
      <c r="BS88" s="335">
        <v>269.375</v>
      </c>
      <c r="BT88" s="335">
        <v>0</v>
      </c>
      <c r="BU88" s="335">
        <v>52.625</v>
      </c>
      <c r="BV88" s="335">
        <v>866</v>
      </c>
      <c r="BW88" s="336">
        <v>377.375</v>
      </c>
      <c r="BX88" s="336">
        <v>2.25</v>
      </c>
      <c r="BY88" s="336">
        <v>0</v>
      </c>
      <c r="BZ88" s="336">
        <v>0</v>
      </c>
      <c r="CA88" s="336">
        <v>0</v>
      </c>
      <c r="CB88" s="336">
        <v>311.125</v>
      </c>
      <c r="CC88" s="337">
        <v>205.375</v>
      </c>
      <c r="CD88" s="338">
        <v>196136.621912189</v>
      </c>
    </row>
    <row r="89" spans="1:82" x14ac:dyDescent="0.25">
      <c r="A89" s="179" t="s">
        <v>524</v>
      </c>
      <c r="B89" s="179" t="s">
        <v>525</v>
      </c>
      <c r="C89" s="179" t="s">
        <v>387</v>
      </c>
      <c r="D89" s="179" t="s">
        <v>124</v>
      </c>
      <c r="E89" s="331">
        <v>12951.596532403801</v>
      </c>
      <c r="F89" s="332">
        <v>12398.346532403801</v>
      </c>
      <c r="G89" s="332">
        <v>131.5</v>
      </c>
      <c r="H89" s="332">
        <v>421.75</v>
      </c>
      <c r="I89" s="332">
        <v>773.25</v>
      </c>
      <c r="J89" s="332">
        <v>661.75</v>
      </c>
      <c r="K89" s="332">
        <v>852.44592476489004</v>
      </c>
      <c r="L89" s="332">
        <v>1603</v>
      </c>
      <c r="M89" s="332">
        <v>4303.25245949074</v>
      </c>
      <c r="N89" s="332">
        <v>2778.8981481481501</v>
      </c>
      <c r="O89" s="332">
        <v>1979</v>
      </c>
      <c r="P89" s="331">
        <v>1384.375</v>
      </c>
      <c r="Q89" s="332">
        <v>8.5</v>
      </c>
      <c r="R89" s="332">
        <v>260.375</v>
      </c>
      <c r="S89" s="331">
        <v>290.875</v>
      </c>
      <c r="T89" s="331">
        <v>560.875</v>
      </c>
      <c r="U89" s="331">
        <v>811.625</v>
      </c>
      <c r="V89" s="331">
        <v>3183.625</v>
      </c>
      <c r="W89" s="332">
        <v>587.75</v>
      </c>
      <c r="X89" s="332">
        <v>575.25</v>
      </c>
      <c r="Y89" s="332">
        <v>562.875</v>
      </c>
      <c r="Z89" s="332">
        <v>667.5</v>
      </c>
      <c r="AA89" s="332">
        <v>0</v>
      </c>
      <c r="AB89" s="332">
        <v>31</v>
      </c>
      <c r="AC89" s="332">
        <v>57.5</v>
      </c>
      <c r="AD89" s="332">
        <v>374</v>
      </c>
      <c r="AE89" s="332">
        <v>327.75</v>
      </c>
      <c r="AF89" s="331">
        <v>3821.4715324037802</v>
      </c>
      <c r="AG89" s="332">
        <v>1504.375</v>
      </c>
      <c r="AH89" s="332">
        <v>131.625</v>
      </c>
      <c r="AI89" s="332">
        <v>834</v>
      </c>
      <c r="AJ89" s="332">
        <v>223.125</v>
      </c>
      <c r="AK89" s="332">
        <v>295.625</v>
      </c>
      <c r="AL89" s="332">
        <v>58.5</v>
      </c>
      <c r="AM89" s="332">
        <v>774.22153240377895</v>
      </c>
      <c r="AN89" s="331">
        <v>138</v>
      </c>
      <c r="AO89" s="331">
        <v>329.875</v>
      </c>
      <c r="AP89" s="332">
        <v>272.75</v>
      </c>
      <c r="AQ89" s="332">
        <v>4</v>
      </c>
      <c r="AR89" s="332">
        <v>37.125</v>
      </c>
      <c r="AS89" s="332">
        <v>16</v>
      </c>
      <c r="AT89" s="331">
        <v>59.75</v>
      </c>
      <c r="AU89" s="331">
        <v>50.75</v>
      </c>
      <c r="AV89" s="331">
        <v>15.625</v>
      </c>
      <c r="AW89" s="332">
        <v>0.625</v>
      </c>
      <c r="AX89" s="332">
        <v>15</v>
      </c>
      <c r="AY89" s="331">
        <v>14.5</v>
      </c>
      <c r="AZ89" s="331">
        <v>51.75</v>
      </c>
      <c r="BA89" s="331">
        <v>51</v>
      </c>
      <c r="BB89" s="331">
        <v>1.875</v>
      </c>
      <c r="BC89" s="331">
        <v>0</v>
      </c>
      <c r="BD89" s="331">
        <v>1484.125</v>
      </c>
      <c r="BE89" s="331">
        <v>3</v>
      </c>
      <c r="BF89" s="331">
        <v>31.75</v>
      </c>
      <c r="BG89" s="331">
        <v>360.75</v>
      </c>
      <c r="BH89" s="331">
        <v>306</v>
      </c>
      <c r="BI89" s="333">
        <v>3161.25</v>
      </c>
      <c r="BJ89" s="334">
        <v>938.875</v>
      </c>
      <c r="BK89" s="334">
        <v>248.625</v>
      </c>
      <c r="BL89" s="334">
        <v>1355</v>
      </c>
      <c r="BM89" s="334">
        <v>331.125</v>
      </c>
      <c r="BN89" s="334">
        <v>6.875</v>
      </c>
      <c r="BO89" s="334">
        <v>0</v>
      </c>
      <c r="BP89" s="334">
        <v>280.75</v>
      </c>
      <c r="BQ89" s="335">
        <v>1391.1421755725191</v>
      </c>
      <c r="BR89" s="335">
        <v>448.125</v>
      </c>
      <c r="BS89" s="335">
        <v>189.375</v>
      </c>
      <c r="BT89" s="335">
        <v>0</v>
      </c>
      <c r="BU89" s="335">
        <v>206.25</v>
      </c>
      <c r="BV89" s="335">
        <v>547.39217557251902</v>
      </c>
      <c r="BW89" s="336">
        <v>0</v>
      </c>
      <c r="BX89" s="336">
        <v>0</v>
      </c>
      <c r="BY89" s="336">
        <v>0</v>
      </c>
      <c r="BZ89" s="336">
        <v>213.5</v>
      </c>
      <c r="CA89" s="336">
        <v>28.25</v>
      </c>
      <c r="CB89" s="336">
        <v>132.625</v>
      </c>
      <c r="CC89" s="337">
        <v>137.625</v>
      </c>
      <c r="CD89" s="338">
        <v>106602.5302041769</v>
      </c>
    </row>
    <row r="90" spans="1:82" x14ac:dyDescent="0.25">
      <c r="A90" s="179" t="s">
        <v>526</v>
      </c>
      <c r="B90" s="179" t="s">
        <v>527</v>
      </c>
      <c r="C90" s="179" t="s">
        <v>395</v>
      </c>
      <c r="D90" s="179" t="s">
        <v>124</v>
      </c>
      <c r="E90" s="331">
        <v>8916.3983858195807</v>
      </c>
      <c r="F90" s="332">
        <v>8904.5233858195807</v>
      </c>
      <c r="G90" s="332">
        <v>0</v>
      </c>
      <c r="H90" s="332">
        <v>11.875</v>
      </c>
      <c r="I90" s="332">
        <v>568.625</v>
      </c>
      <c r="J90" s="332">
        <v>643.125</v>
      </c>
      <c r="K90" s="332">
        <v>942.75</v>
      </c>
      <c r="L90" s="332">
        <v>1162.8895833333331</v>
      </c>
      <c r="M90" s="332">
        <v>2213.5221288515399</v>
      </c>
      <c r="N90" s="332">
        <v>1932.7366736347001</v>
      </c>
      <c r="O90" s="332">
        <v>1452.75</v>
      </c>
      <c r="P90" s="331">
        <v>851</v>
      </c>
      <c r="Q90" s="332">
        <v>1.625</v>
      </c>
      <c r="R90" s="332">
        <v>32.25</v>
      </c>
      <c r="S90" s="331">
        <v>762.375</v>
      </c>
      <c r="T90" s="331">
        <v>333.5</v>
      </c>
      <c r="U90" s="331">
        <v>243.49602021040999</v>
      </c>
      <c r="V90" s="331">
        <v>1692.875</v>
      </c>
      <c r="W90" s="332">
        <v>165.5</v>
      </c>
      <c r="X90" s="332">
        <v>338.125</v>
      </c>
      <c r="Y90" s="332">
        <v>65.125</v>
      </c>
      <c r="Z90" s="332">
        <v>542.625</v>
      </c>
      <c r="AA90" s="332">
        <v>0</v>
      </c>
      <c r="AB90" s="332">
        <v>36.125</v>
      </c>
      <c r="AC90" s="332">
        <v>150.875</v>
      </c>
      <c r="AD90" s="332">
        <v>172.25</v>
      </c>
      <c r="AE90" s="332">
        <v>222.25</v>
      </c>
      <c r="AF90" s="331">
        <v>2866.1523656091599</v>
      </c>
      <c r="AG90" s="332">
        <v>1246.5</v>
      </c>
      <c r="AH90" s="332">
        <v>70.875</v>
      </c>
      <c r="AI90" s="332">
        <v>409.5</v>
      </c>
      <c r="AJ90" s="332">
        <v>299.125</v>
      </c>
      <c r="AK90" s="332">
        <v>120.125</v>
      </c>
      <c r="AL90" s="332">
        <v>42</v>
      </c>
      <c r="AM90" s="332">
        <v>678.02736560916503</v>
      </c>
      <c r="AN90" s="331">
        <v>111.625</v>
      </c>
      <c r="AO90" s="331">
        <v>263.375</v>
      </c>
      <c r="AP90" s="332">
        <v>163.625</v>
      </c>
      <c r="AQ90" s="332">
        <v>16.25</v>
      </c>
      <c r="AR90" s="332">
        <v>60.5</v>
      </c>
      <c r="AS90" s="332">
        <v>23</v>
      </c>
      <c r="AT90" s="331">
        <v>52.5</v>
      </c>
      <c r="AU90" s="331">
        <v>16.75</v>
      </c>
      <c r="AV90" s="331">
        <v>55.375</v>
      </c>
      <c r="AW90" s="332">
        <v>1.875</v>
      </c>
      <c r="AX90" s="332">
        <v>53.5</v>
      </c>
      <c r="AY90" s="331">
        <v>37.125</v>
      </c>
      <c r="AZ90" s="331">
        <v>59.75</v>
      </c>
      <c r="BA90" s="331">
        <v>69.375</v>
      </c>
      <c r="BB90" s="331">
        <v>23.875</v>
      </c>
      <c r="BC90" s="331">
        <v>5.25</v>
      </c>
      <c r="BD90" s="331">
        <v>648.375</v>
      </c>
      <c r="BE90" s="331">
        <v>55</v>
      </c>
      <c r="BF90" s="331">
        <v>26.75</v>
      </c>
      <c r="BG90" s="331">
        <v>574.125</v>
      </c>
      <c r="BH90" s="331">
        <v>167.75</v>
      </c>
      <c r="BI90" s="333">
        <v>3099.75</v>
      </c>
      <c r="BJ90" s="334">
        <v>485.5</v>
      </c>
      <c r="BK90" s="334">
        <v>578.875</v>
      </c>
      <c r="BL90" s="334">
        <v>1365.25</v>
      </c>
      <c r="BM90" s="334">
        <v>587.125</v>
      </c>
      <c r="BN90" s="334">
        <v>8.25</v>
      </c>
      <c r="BO90" s="334">
        <v>0</v>
      </c>
      <c r="BP90" s="334">
        <v>74.75</v>
      </c>
      <c r="BQ90" s="335">
        <v>460.25</v>
      </c>
      <c r="BR90" s="335">
        <v>73.125</v>
      </c>
      <c r="BS90" s="335">
        <v>156</v>
      </c>
      <c r="BT90" s="335">
        <v>0</v>
      </c>
      <c r="BU90" s="335">
        <v>3.125</v>
      </c>
      <c r="BV90" s="335">
        <v>228</v>
      </c>
      <c r="BW90" s="336">
        <v>0</v>
      </c>
      <c r="BX90" s="336">
        <v>0</v>
      </c>
      <c r="BY90" s="336">
        <v>0</v>
      </c>
      <c r="BZ90" s="336">
        <v>50.375</v>
      </c>
      <c r="CA90" s="336">
        <v>0</v>
      </c>
      <c r="CB90" s="336">
        <v>148.125</v>
      </c>
      <c r="CC90" s="337">
        <v>627.5</v>
      </c>
      <c r="CD90" s="338">
        <v>86788.898807376594</v>
      </c>
    </row>
    <row r="91" spans="1:82" x14ac:dyDescent="0.25">
      <c r="A91" s="179" t="s">
        <v>528</v>
      </c>
      <c r="B91" s="179" t="s">
        <v>529</v>
      </c>
      <c r="C91" s="179" t="s">
        <v>462</v>
      </c>
      <c r="D91" s="179" t="s">
        <v>120</v>
      </c>
      <c r="E91" s="331">
        <v>9500.6515784969197</v>
      </c>
      <c r="F91" s="332">
        <v>9499.0265784969197</v>
      </c>
      <c r="G91" s="332">
        <v>0</v>
      </c>
      <c r="H91" s="332">
        <v>1.625</v>
      </c>
      <c r="I91" s="332">
        <v>428.5</v>
      </c>
      <c r="J91" s="332">
        <v>389.375</v>
      </c>
      <c r="K91" s="332">
        <v>435.5</v>
      </c>
      <c r="L91" s="332">
        <v>1397.6842105263199</v>
      </c>
      <c r="M91" s="332">
        <v>2902.8423679706102</v>
      </c>
      <c r="N91" s="332">
        <v>2163.5</v>
      </c>
      <c r="O91" s="332">
        <v>1783.25</v>
      </c>
      <c r="P91" s="331">
        <v>705.875</v>
      </c>
      <c r="Q91" s="332">
        <v>0.875</v>
      </c>
      <c r="R91" s="332">
        <v>35.875</v>
      </c>
      <c r="S91" s="331">
        <v>191.75</v>
      </c>
      <c r="T91" s="331">
        <v>298</v>
      </c>
      <c r="U91" s="331">
        <v>439.5</v>
      </c>
      <c r="V91" s="331">
        <v>2081.125</v>
      </c>
      <c r="W91" s="332">
        <v>754.375</v>
      </c>
      <c r="X91" s="332">
        <v>49.875</v>
      </c>
      <c r="Y91" s="332">
        <v>412.5</v>
      </c>
      <c r="Z91" s="332">
        <v>264.25</v>
      </c>
      <c r="AA91" s="332">
        <v>25.75</v>
      </c>
      <c r="AB91" s="332">
        <v>27.625</v>
      </c>
      <c r="AC91" s="332">
        <v>69.75</v>
      </c>
      <c r="AD91" s="332">
        <v>288.125</v>
      </c>
      <c r="AE91" s="332">
        <v>188.875</v>
      </c>
      <c r="AF91" s="331">
        <v>4185.6515784969197</v>
      </c>
      <c r="AG91" s="332">
        <v>1399.75</v>
      </c>
      <c r="AH91" s="332">
        <v>24.5</v>
      </c>
      <c r="AI91" s="332">
        <v>1350.875</v>
      </c>
      <c r="AJ91" s="332">
        <v>248.25</v>
      </c>
      <c r="AK91" s="332">
        <v>205.625</v>
      </c>
      <c r="AL91" s="332">
        <v>26.625</v>
      </c>
      <c r="AM91" s="332">
        <v>930.02657849692196</v>
      </c>
      <c r="AN91" s="331">
        <v>101.625</v>
      </c>
      <c r="AO91" s="331">
        <v>156.25</v>
      </c>
      <c r="AP91" s="332">
        <v>57.125</v>
      </c>
      <c r="AQ91" s="332">
        <v>0</v>
      </c>
      <c r="AR91" s="332">
        <v>67.375</v>
      </c>
      <c r="AS91" s="332">
        <v>31.75</v>
      </c>
      <c r="AT91" s="331">
        <v>217</v>
      </c>
      <c r="AU91" s="331">
        <v>1.875</v>
      </c>
      <c r="AV91" s="331">
        <v>2.875</v>
      </c>
      <c r="AW91" s="332">
        <v>2</v>
      </c>
      <c r="AX91" s="332">
        <v>0.875</v>
      </c>
      <c r="AY91" s="331">
        <v>16.875</v>
      </c>
      <c r="AZ91" s="331">
        <v>50</v>
      </c>
      <c r="BA91" s="331">
        <v>38.875</v>
      </c>
      <c r="BB91" s="331">
        <v>3.125</v>
      </c>
      <c r="BC91" s="331">
        <v>0</v>
      </c>
      <c r="BD91" s="331">
        <v>453.5</v>
      </c>
      <c r="BE91" s="331">
        <v>0</v>
      </c>
      <c r="BF91" s="331">
        <v>115.375</v>
      </c>
      <c r="BG91" s="331">
        <v>307.375</v>
      </c>
      <c r="BH91" s="331">
        <v>134</v>
      </c>
      <c r="BI91" s="333">
        <v>2082.625</v>
      </c>
      <c r="BJ91" s="334">
        <v>819.625</v>
      </c>
      <c r="BK91" s="334">
        <v>203.5</v>
      </c>
      <c r="BL91" s="334">
        <v>857</v>
      </c>
      <c r="BM91" s="334">
        <v>9</v>
      </c>
      <c r="BN91" s="334">
        <v>24.875</v>
      </c>
      <c r="BO91" s="334">
        <v>0</v>
      </c>
      <c r="BP91" s="334">
        <v>168.625</v>
      </c>
      <c r="BQ91" s="335">
        <v>372.5</v>
      </c>
      <c r="BR91" s="335">
        <v>38.25</v>
      </c>
      <c r="BS91" s="335">
        <v>0</v>
      </c>
      <c r="BT91" s="335">
        <v>36.5</v>
      </c>
      <c r="BU91" s="335">
        <v>0</v>
      </c>
      <c r="BV91" s="335">
        <v>297.75</v>
      </c>
      <c r="BW91" s="336">
        <v>0</v>
      </c>
      <c r="BX91" s="336">
        <v>0</v>
      </c>
      <c r="BY91" s="336">
        <v>0</v>
      </c>
      <c r="BZ91" s="336">
        <v>0</v>
      </c>
      <c r="CA91" s="336">
        <v>0</v>
      </c>
      <c r="CB91" s="336">
        <v>163</v>
      </c>
      <c r="CC91" s="337">
        <v>0</v>
      </c>
      <c r="CD91" s="338">
        <v>86381.523410797105</v>
      </c>
    </row>
    <row r="92" spans="1:82" x14ac:dyDescent="0.25">
      <c r="A92" s="179" t="s">
        <v>530</v>
      </c>
      <c r="B92" s="179" t="s">
        <v>531</v>
      </c>
      <c r="C92" s="179" t="s">
        <v>399</v>
      </c>
      <c r="D92" s="179" t="s">
        <v>116</v>
      </c>
      <c r="E92" s="331">
        <v>7591.0079317517302</v>
      </c>
      <c r="F92" s="332">
        <v>7205.1329317517302</v>
      </c>
      <c r="G92" s="332">
        <v>65.875</v>
      </c>
      <c r="H92" s="332">
        <v>320</v>
      </c>
      <c r="I92" s="332">
        <v>377</v>
      </c>
      <c r="J92" s="332">
        <v>447.375</v>
      </c>
      <c r="K92" s="332">
        <v>695.875</v>
      </c>
      <c r="L92" s="332">
        <v>933.13636363636397</v>
      </c>
      <c r="M92" s="332">
        <v>2822.5641891891901</v>
      </c>
      <c r="N92" s="332">
        <v>1859.55737892618</v>
      </c>
      <c r="O92" s="332">
        <v>455.5</v>
      </c>
      <c r="P92" s="331">
        <v>510.25</v>
      </c>
      <c r="Q92" s="332">
        <v>4.375</v>
      </c>
      <c r="R92" s="332">
        <v>28.875</v>
      </c>
      <c r="S92" s="331">
        <v>422.875</v>
      </c>
      <c r="T92" s="331">
        <v>182.625</v>
      </c>
      <c r="U92" s="331">
        <v>617.375</v>
      </c>
      <c r="V92" s="331">
        <v>1865.75</v>
      </c>
      <c r="W92" s="332">
        <v>467.375</v>
      </c>
      <c r="X92" s="332">
        <v>121.875</v>
      </c>
      <c r="Y92" s="332">
        <v>218.375</v>
      </c>
      <c r="Z92" s="332">
        <v>339.875</v>
      </c>
      <c r="AA92" s="332">
        <v>0</v>
      </c>
      <c r="AB92" s="332">
        <v>290.625</v>
      </c>
      <c r="AC92" s="332">
        <v>9</v>
      </c>
      <c r="AD92" s="332">
        <v>275.25</v>
      </c>
      <c r="AE92" s="332">
        <v>143.375</v>
      </c>
      <c r="AF92" s="331">
        <v>2297.0079317517302</v>
      </c>
      <c r="AG92" s="332">
        <v>701.625</v>
      </c>
      <c r="AH92" s="332">
        <v>144.5</v>
      </c>
      <c r="AI92" s="332">
        <v>498.75</v>
      </c>
      <c r="AJ92" s="332">
        <v>184.375</v>
      </c>
      <c r="AK92" s="332">
        <v>182.375</v>
      </c>
      <c r="AL92" s="332">
        <v>29</v>
      </c>
      <c r="AM92" s="332">
        <v>556.38293175172998</v>
      </c>
      <c r="AN92" s="331">
        <v>157.375</v>
      </c>
      <c r="AO92" s="331">
        <v>141.125</v>
      </c>
      <c r="AP92" s="332">
        <v>97.125</v>
      </c>
      <c r="AQ92" s="332">
        <v>5.375</v>
      </c>
      <c r="AR92" s="332">
        <v>30.375</v>
      </c>
      <c r="AS92" s="332">
        <v>8.25</v>
      </c>
      <c r="AT92" s="331">
        <v>79.375</v>
      </c>
      <c r="AU92" s="331">
        <v>7</v>
      </c>
      <c r="AV92" s="331">
        <v>23.5</v>
      </c>
      <c r="AW92" s="332">
        <v>0</v>
      </c>
      <c r="AX92" s="332">
        <v>23.5</v>
      </c>
      <c r="AY92" s="331">
        <v>5</v>
      </c>
      <c r="AZ92" s="331">
        <v>29.75</v>
      </c>
      <c r="BA92" s="331">
        <v>44.875</v>
      </c>
      <c r="BB92" s="331">
        <v>3.125</v>
      </c>
      <c r="BC92" s="331">
        <v>0</v>
      </c>
      <c r="BD92" s="331">
        <v>516.5</v>
      </c>
      <c r="BE92" s="331">
        <v>8.625</v>
      </c>
      <c r="BF92" s="331">
        <v>22.75</v>
      </c>
      <c r="BG92" s="331">
        <v>347.375</v>
      </c>
      <c r="BH92" s="331">
        <v>308.75</v>
      </c>
      <c r="BI92" s="333">
        <v>1736.25</v>
      </c>
      <c r="BJ92" s="334">
        <v>955.625</v>
      </c>
      <c r="BK92" s="334">
        <v>138</v>
      </c>
      <c r="BL92" s="334">
        <v>392.875</v>
      </c>
      <c r="BM92" s="334">
        <v>79.125</v>
      </c>
      <c r="BN92" s="334">
        <v>2</v>
      </c>
      <c r="BO92" s="334">
        <v>0</v>
      </c>
      <c r="BP92" s="334">
        <v>168.625</v>
      </c>
      <c r="BQ92" s="335">
        <v>703.5</v>
      </c>
      <c r="BR92" s="335">
        <v>51.375</v>
      </c>
      <c r="BS92" s="335">
        <v>81.875</v>
      </c>
      <c r="BT92" s="335">
        <v>122.125</v>
      </c>
      <c r="BU92" s="335">
        <v>0</v>
      </c>
      <c r="BV92" s="335">
        <v>448.125</v>
      </c>
      <c r="BW92" s="336">
        <v>0</v>
      </c>
      <c r="BX92" s="336">
        <v>108.25</v>
      </c>
      <c r="BY92" s="336">
        <v>0</v>
      </c>
      <c r="BZ92" s="336">
        <v>53.5</v>
      </c>
      <c r="CA92" s="336">
        <v>58.75</v>
      </c>
      <c r="CB92" s="336">
        <v>142.375</v>
      </c>
      <c r="CC92" s="337">
        <v>163.5</v>
      </c>
      <c r="CD92" s="338">
        <v>81077.402598288798</v>
      </c>
    </row>
    <row r="93" spans="1:82" x14ac:dyDescent="0.25">
      <c r="A93" s="179" t="s">
        <v>532</v>
      </c>
      <c r="B93" s="179" t="s">
        <v>533</v>
      </c>
      <c r="C93" s="179" t="s">
        <v>408</v>
      </c>
      <c r="D93" s="179" t="s">
        <v>116</v>
      </c>
      <c r="E93" s="331">
        <v>3614.19223321859</v>
      </c>
      <c r="F93" s="332">
        <v>3581.19223321859</v>
      </c>
      <c r="G93" s="332">
        <v>33</v>
      </c>
      <c r="H93" s="332">
        <v>0</v>
      </c>
      <c r="I93" s="332">
        <v>142.875</v>
      </c>
      <c r="J93" s="332">
        <v>159</v>
      </c>
      <c r="K93" s="332">
        <v>183.25</v>
      </c>
      <c r="L93" s="332">
        <v>361.25</v>
      </c>
      <c r="M93" s="332">
        <v>909.375</v>
      </c>
      <c r="N93" s="332">
        <v>438.69223321858902</v>
      </c>
      <c r="O93" s="332">
        <v>1419.75</v>
      </c>
      <c r="P93" s="331">
        <v>187.375</v>
      </c>
      <c r="Q93" s="332">
        <v>5.625</v>
      </c>
      <c r="R93" s="332">
        <v>1.25</v>
      </c>
      <c r="S93" s="331">
        <v>322.25</v>
      </c>
      <c r="T93" s="331">
        <v>96.125</v>
      </c>
      <c r="U93" s="331">
        <v>113.044642857143</v>
      </c>
      <c r="V93" s="331">
        <v>768.5</v>
      </c>
      <c r="W93" s="332">
        <v>454.375</v>
      </c>
      <c r="X93" s="332">
        <v>62.125</v>
      </c>
      <c r="Y93" s="332">
        <v>0</v>
      </c>
      <c r="Z93" s="332">
        <v>84</v>
      </c>
      <c r="AA93" s="332">
        <v>0</v>
      </c>
      <c r="AB93" s="332">
        <v>9.5</v>
      </c>
      <c r="AC93" s="332">
        <v>79.5</v>
      </c>
      <c r="AD93" s="332">
        <v>71</v>
      </c>
      <c r="AE93" s="332">
        <v>8</v>
      </c>
      <c r="AF93" s="331">
        <v>1000.897590361446</v>
      </c>
      <c r="AG93" s="332">
        <v>147</v>
      </c>
      <c r="AH93" s="332">
        <v>11.625</v>
      </c>
      <c r="AI93" s="332">
        <v>476.25</v>
      </c>
      <c r="AJ93" s="332">
        <v>7</v>
      </c>
      <c r="AK93" s="332">
        <v>28.625</v>
      </c>
      <c r="AL93" s="332">
        <v>84.125</v>
      </c>
      <c r="AM93" s="332">
        <v>246.27259036144599</v>
      </c>
      <c r="AN93" s="331">
        <v>67.5</v>
      </c>
      <c r="AO93" s="331">
        <v>111.625</v>
      </c>
      <c r="AP93" s="332">
        <v>96.75</v>
      </c>
      <c r="AQ93" s="332">
        <v>0</v>
      </c>
      <c r="AR93" s="332">
        <v>8.625</v>
      </c>
      <c r="AS93" s="332">
        <v>6.25</v>
      </c>
      <c r="AT93" s="331">
        <v>16.625</v>
      </c>
      <c r="AU93" s="331">
        <v>0.5</v>
      </c>
      <c r="AV93" s="331">
        <v>14</v>
      </c>
      <c r="AW93" s="332">
        <v>0</v>
      </c>
      <c r="AX93" s="332">
        <v>14</v>
      </c>
      <c r="AY93" s="331">
        <v>8.125</v>
      </c>
      <c r="AZ93" s="331">
        <v>0</v>
      </c>
      <c r="BA93" s="331">
        <v>20.5</v>
      </c>
      <c r="BB93" s="331">
        <v>0</v>
      </c>
      <c r="BC93" s="331">
        <v>0.375</v>
      </c>
      <c r="BD93" s="331">
        <v>592.375</v>
      </c>
      <c r="BE93" s="331">
        <v>0</v>
      </c>
      <c r="BF93" s="331">
        <v>1</v>
      </c>
      <c r="BG93" s="331">
        <v>288.25</v>
      </c>
      <c r="BH93" s="331">
        <v>5.125</v>
      </c>
      <c r="BI93" s="333">
        <v>297.5</v>
      </c>
      <c r="BJ93" s="334">
        <v>0</v>
      </c>
      <c r="BK93" s="334">
        <v>6</v>
      </c>
      <c r="BL93" s="334">
        <v>264.25</v>
      </c>
      <c r="BM93" s="334">
        <v>21.875</v>
      </c>
      <c r="BN93" s="334">
        <v>0</v>
      </c>
      <c r="BO93" s="334">
        <v>0</v>
      </c>
      <c r="BP93" s="334">
        <v>5.375</v>
      </c>
      <c r="BQ93" s="335">
        <v>343</v>
      </c>
      <c r="BR93" s="335">
        <v>111.375</v>
      </c>
      <c r="BS93" s="335">
        <v>0</v>
      </c>
      <c r="BT93" s="335">
        <v>3.125</v>
      </c>
      <c r="BU93" s="335">
        <v>0</v>
      </c>
      <c r="BV93" s="335">
        <v>228.5</v>
      </c>
      <c r="BW93" s="336">
        <v>0</v>
      </c>
      <c r="BX93" s="336">
        <v>0</v>
      </c>
      <c r="BY93" s="336">
        <v>0</v>
      </c>
      <c r="BZ93" s="336">
        <v>92.625</v>
      </c>
      <c r="CA93" s="336">
        <v>0</v>
      </c>
      <c r="CB93" s="336">
        <v>42.125</v>
      </c>
      <c r="CC93" s="337">
        <v>492.25</v>
      </c>
      <c r="CD93" s="338">
        <v>34199.029134929202</v>
      </c>
    </row>
    <row r="94" spans="1:82" x14ac:dyDescent="0.25">
      <c r="A94" s="179" t="s">
        <v>534</v>
      </c>
      <c r="B94" s="179" t="s">
        <v>535</v>
      </c>
      <c r="C94" s="179" t="s">
        <v>122</v>
      </c>
      <c r="D94" s="179" t="s">
        <v>122</v>
      </c>
      <c r="E94" s="331">
        <v>25929.118442561201</v>
      </c>
      <c r="F94" s="332">
        <v>25622.0275334703</v>
      </c>
      <c r="G94" s="332">
        <v>167.5</v>
      </c>
      <c r="H94" s="332">
        <v>139.59090909090901</v>
      </c>
      <c r="I94" s="332">
        <v>1193.5</v>
      </c>
      <c r="J94" s="332">
        <v>1367.375</v>
      </c>
      <c r="K94" s="332">
        <v>1635.875</v>
      </c>
      <c r="L94" s="332">
        <v>3134.375</v>
      </c>
      <c r="M94" s="332">
        <v>5535.0129351355199</v>
      </c>
      <c r="N94" s="332">
        <v>5964.3730806199601</v>
      </c>
      <c r="O94" s="332">
        <v>7098.60742680572</v>
      </c>
      <c r="P94" s="331">
        <v>2850.6</v>
      </c>
      <c r="Q94" s="332">
        <v>67.25</v>
      </c>
      <c r="R94" s="332">
        <v>226.72499999999999</v>
      </c>
      <c r="S94" s="331">
        <v>2747.625</v>
      </c>
      <c r="T94" s="331">
        <v>2566.4556451612898</v>
      </c>
      <c r="U94" s="331">
        <v>1076.70372498437</v>
      </c>
      <c r="V94" s="331">
        <v>5938.5</v>
      </c>
      <c r="W94" s="332">
        <v>974.125</v>
      </c>
      <c r="X94" s="332">
        <v>964.375</v>
      </c>
      <c r="Y94" s="332">
        <v>1154.625</v>
      </c>
      <c r="Z94" s="332">
        <v>941.625</v>
      </c>
      <c r="AA94" s="332">
        <v>52.625</v>
      </c>
      <c r="AB94" s="332">
        <v>390.875</v>
      </c>
      <c r="AC94" s="332">
        <v>235</v>
      </c>
      <c r="AD94" s="332">
        <v>739.625</v>
      </c>
      <c r="AE94" s="332">
        <v>485.625</v>
      </c>
      <c r="AF94" s="331">
        <v>6190.3590724155401</v>
      </c>
      <c r="AG94" s="332">
        <v>1265</v>
      </c>
      <c r="AH94" s="332">
        <v>101.125</v>
      </c>
      <c r="AI94" s="332">
        <v>1563</v>
      </c>
      <c r="AJ94" s="332">
        <v>211.875</v>
      </c>
      <c r="AK94" s="332">
        <v>728</v>
      </c>
      <c r="AL94" s="332">
        <v>256.375</v>
      </c>
      <c r="AM94" s="332">
        <v>2064.9840724155401</v>
      </c>
      <c r="AN94" s="331">
        <v>306.75</v>
      </c>
      <c r="AO94" s="331">
        <v>401.75</v>
      </c>
      <c r="AP94" s="332">
        <v>221.125</v>
      </c>
      <c r="AQ94" s="332">
        <v>14</v>
      </c>
      <c r="AR94" s="332">
        <v>141.625</v>
      </c>
      <c r="AS94" s="332">
        <v>25</v>
      </c>
      <c r="AT94" s="331">
        <v>64.25</v>
      </c>
      <c r="AU94" s="331">
        <v>91.625</v>
      </c>
      <c r="AV94" s="331">
        <v>16.25</v>
      </c>
      <c r="AW94" s="332">
        <v>8.125</v>
      </c>
      <c r="AX94" s="332">
        <v>8.125</v>
      </c>
      <c r="AY94" s="331">
        <v>16.375</v>
      </c>
      <c r="AZ94" s="331">
        <v>12.75</v>
      </c>
      <c r="BA94" s="331">
        <v>164</v>
      </c>
      <c r="BB94" s="331">
        <v>6.875</v>
      </c>
      <c r="BC94" s="331">
        <v>10</v>
      </c>
      <c r="BD94" s="331">
        <v>2314.875</v>
      </c>
      <c r="BE94" s="331">
        <v>538.75</v>
      </c>
      <c r="BF94" s="331">
        <v>79.75</v>
      </c>
      <c r="BG94" s="331">
        <v>454.875</v>
      </c>
      <c r="BH94" s="331">
        <v>80</v>
      </c>
      <c r="BI94" s="333">
        <v>2782.375</v>
      </c>
      <c r="BJ94" s="334">
        <v>116.125</v>
      </c>
      <c r="BK94" s="334">
        <v>656.625</v>
      </c>
      <c r="BL94" s="334">
        <v>1104.625</v>
      </c>
      <c r="BM94" s="334">
        <v>30.25</v>
      </c>
      <c r="BN94" s="334">
        <v>0</v>
      </c>
      <c r="BO94" s="334">
        <v>370.875</v>
      </c>
      <c r="BP94" s="334">
        <v>503.875</v>
      </c>
      <c r="BQ94" s="335">
        <v>849.375</v>
      </c>
      <c r="BR94" s="335">
        <v>511.875</v>
      </c>
      <c r="BS94" s="335">
        <v>0</v>
      </c>
      <c r="BT94" s="335">
        <v>0</v>
      </c>
      <c r="BU94" s="335">
        <v>1</v>
      </c>
      <c r="BV94" s="335">
        <v>336.5</v>
      </c>
      <c r="BW94" s="336">
        <v>148.25</v>
      </c>
      <c r="BX94" s="336">
        <v>0</v>
      </c>
      <c r="BY94" s="336">
        <v>69.75</v>
      </c>
      <c r="BZ94" s="336">
        <v>0</v>
      </c>
      <c r="CA94" s="336">
        <v>40.5</v>
      </c>
      <c r="CB94" s="336">
        <v>76</v>
      </c>
      <c r="CC94" s="337">
        <v>1858.3457785258399</v>
      </c>
      <c r="CD94" s="338">
        <v>354591.90158539999</v>
      </c>
    </row>
    <row r="95" spans="1:82" x14ac:dyDescent="0.25">
      <c r="A95" s="179" t="s">
        <v>536</v>
      </c>
      <c r="B95" s="179" t="s">
        <v>537</v>
      </c>
      <c r="C95" s="179" t="s">
        <v>122</v>
      </c>
      <c r="D95" s="179" t="s">
        <v>122</v>
      </c>
      <c r="E95" s="331">
        <v>41482.9140586469</v>
      </c>
      <c r="F95" s="332">
        <v>41349.039379159702</v>
      </c>
      <c r="G95" s="332">
        <v>4</v>
      </c>
      <c r="H95" s="332">
        <v>129.87467948717901</v>
      </c>
      <c r="I95" s="332">
        <v>1455</v>
      </c>
      <c r="J95" s="332">
        <v>1547.625</v>
      </c>
      <c r="K95" s="332">
        <v>2087.625</v>
      </c>
      <c r="L95" s="332">
        <v>4231.4822115384604</v>
      </c>
      <c r="M95" s="332">
        <v>9864.4385296661603</v>
      </c>
      <c r="N95" s="332">
        <v>7309.0832713289801</v>
      </c>
      <c r="O95" s="332">
        <v>14987.6600461133</v>
      </c>
      <c r="P95" s="331">
        <v>6025.25</v>
      </c>
      <c r="Q95" s="332">
        <v>91.5</v>
      </c>
      <c r="R95" s="332">
        <v>476.125</v>
      </c>
      <c r="S95" s="331">
        <v>8085.5</v>
      </c>
      <c r="T95" s="331">
        <v>3929.625</v>
      </c>
      <c r="U95" s="331">
        <v>218.852272727273</v>
      </c>
      <c r="V95" s="331">
        <v>5510.125</v>
      </c>
      <c r="W95" s="332">
        <v>1238.5</v>
      </c>
      <c r="X95" s="332">
        <v>1082.125</v>
      </c>
      <c r="Y95" s="332">
        <v>576.5</v>
      </c>
      <c r="Z95" s="332">
        <v>1374.75</v>
      </c>
      <c r="AA95" s="332">
        <v>42.125</v>
      </c>
      <c r="AB95" s="332">
        <v>184.25</v>
      </c>
      <c r="AC95" s="332">
        <v>86.25</v>
      </c>
      <c r="AD95" s="332">
        <v>422.875</v>
      </c>
      <c r="AE95" s="332">
        <v>502.75</v>
      </c>
      <c r="AF95" s="331">
        <v>7557.43678591963</v>
      </c>
      <c r="AG95" s="332">
        <v>544.375</v>
      </c>
      <c r="AH95" s="332">
        <v>117.625</v>
      </c>
      <c r="AI95" s="332">
        <v>2627.625</v>
      </c>
      <c r="AJ95" s="332">
        <v>747.375</v>
      </c>
      <c r="AK95" s="332">
        <v>830.5</v>
      </c>
      <c r="AL95" s="332">
        <v>87.25</v>
      </c>
      <c r="AM95" s="332">
        <v>2602.68678591963</v>
      </c>
      <c r="AN95" s="331">
        <v>484</v>
      </c>
      <c r="AO95" s="331">
        <v>914.5</v>
      </c>
      <c r="AP95" s="332">
        <v>497.25</v>
      </c>
      <c r="AQ95" s="332">
        <v>5.375</v>
      </c>
      <c r="AR95" s="332">
        <v>273</v>
      </c>
      <c r="AS95" s="332">
        <v>138.875</v>
      </c>
      <c r="AT95" s="331">
        <v>189.125</v>
      </c>
      <c r="AU95" s="331">
        <v>16.375</v>
      </c>
      <c r="AV95" s="331">
        <v>23.375</v>
      </c>
      <c r="AW95" s="332">
        <v>10.5</v>
      </c>
      <c r="AX95" s="332">
        <v>12.875</v>
      </c>
      <c r="AY95" s="331">
        <v>180.875</v>
      </c>
      <c r="AZ95" s="331">
        <v>511.875</v>
      </c>
      <c r="BA95" s="331">
        <v>226.875</v>
      </c>
      <c r="BB95" s="331">
        <v>14.875</v>
      </c>
      <c r="BC95" s="331">
        <v>3.5</v>
      </c>
      <c r="BD95" s="331">
        <v>5389.75</v>
      </c>
      <c r="BE95" s="331">
        <v>44.875</v>
      </c>
      <c r="BF95" s="331">
        <v>25.875</v>
      </c>
      <c r="BG95" s="331">
        <v>2123.25</v>
      </c>
      <c r="BH95" s="331">
        <v>7</v>
      </c>
      <c r="BI95" s="333">
        <v>3621</v>
      </c>
      <c r="BJ95" s="334">
        <v>101.75</v>
      </c>
      <c r="BK95" s="334">
        <v>1040.125</v>
      </c>
      <c r="BL95" s="334">
        <v>1704.625</v>
      </c>
      <c r="BM95" s="334">
        <v>2.875</v>
      </c>
      <c r="BN95" s="334">
        <v>6.875</v>
      </c>
      <c r="BO95" s="334">
        <v>177.375</v>
      </c>
      <c r="BP95" s="334">
        <v>587.375</v>
      </c>
      <c r="BQ95" s="335">
        <v>2794.875</v>
      </c>
      <c r="BR95" s="335">
        <v>1524.125</v>
      </c>
      <c r="BS95" s="335">
        <v>0</v>
      </c>
      <c r="BT95" s="335">
        <v>0</v>
      </c>
      <c r="BU95" s="335">
        <v>0.375</v>
      </c>
      <c r="BV95" s="335">
        <v>1270.375</v>
      </c>
      <c r="BW95" s="336">
        <v>312.75</v>
      </c>
      <c r="BX95" s="336">
        <v>0</v>
      </c>
      <c r="BY95" s="336">
        <v>0</v>
      </c>
      <c r="BZ95" s="336">
        <v>0</v>
      </c>
      <c r="CA95" s="336">
        <v>0</v>
      </c>
      <c r="CB95" s="336">
        <v>644.25</v>
      </c>
      <c r="CC95" s="337">
        <v>4300.0360411899301</v>
      </c>
      <c r="CD95" s="338">
        <v>941363.40631186997</v>
      </c>
    </row>
    <row r="96" spans="1:82" x14ac:dyDescent="0.25">
      <c r="A96" s="179" t="s">
        <v>162</v>
      </c>
      <c r="B96" s="179" t="s">
        <v>538</v>
      </c>
      <c r="C96" s="179" t="s">
        <v>122</v>
      </c>
      <c r="D96" s="179" t="s">
        <v>122</v>
      </c>
      <c r="E96" s="331">
        <v>30732.933973167699</v>
      </c>
      <c r="F96" s="332">
        <v>30539.7515019034</v>
      </c>
      <c r="G96" s="332">
        <v>41.875</v>
      </c>
      <c r="H96" s="332">
        <v>151.30747126436799</v>
      </c>
      <c r="I96" s="332">
        <v>1330</v>
      </c>
      <c r="J96" s="332">
        <v>1347.5</v>
      </c>
      <c r="K96" s="332">
        <v>1826.125</v>
      </c>
      <c r="L96" s="332">
        <v>4180.2653409090899</v>
      </c>
      <c r="M96" s="332">
        <v>7497.1908258521298</v>
      </c>
      <c r="N96" s="332">
        <v>8031.7821463251803</v>
      </c>
      <c r="O96" s="332">
        <v>6520.0706600813301</v>
      </c>
      <c r="P96" s="331">
        <v>3068.5</v>
      </c>
      <c r="Q96" s="332">
        <v>11.25</v>
      </c>
      <c r="R96" s="332">
        <v>193.5</v>
      </c>
      <c r="S96" s="331">
        <v>1862</v>
      </c>
      <c r="T96" s="331">
        <v>1796.625</v>
      </c>
      <c r="U96" s="331">
        <v>1524.68058932238</v>
      </c>
      <c r="V96" s="331">
        <v>5738</v>
      </c>
      <c r="W96" s="332">
        <v>1190.75</v>
      </c>
      <c r="X96" s="332">
        <v>776</v>
      </c>
      <c r="Y96" s="332">
        <v>439.625</v>
      </c>
      <c r="Z96" s="332">
        <v>940.875</v>
      </c>
      <c r="AA96" s="332">
        <v>0</v>
      </c>
      <c r="AB96" s="332">
        <v>294.5</v>
      </c>
      <c r="AC96" s="332">
        <v>132.125</v>
      </c>
      <c r="AD96" s="332">
        <v>678.375</v>
      </c>
      <c r="AE96" s="332">
        <v>1285.75</v>
      </c>
      <c r="AF96" s="331">
        <v>8674.8783838453492</v>
      </c>
      <c r="AG96" s="332">
        <v>880.5</v>
      </c>
      <c r="AH96" s="332">
        <v>47.125</v>
      </c>
      <c r="AI96" s="332">
        <v>2495.625</v>
      </c>
      <c r="AJ96" s="332">
        <v>394.25</v>
      </c>
      <c r="AK96" s="332">
        <v>685.5</v>
      </c>
      <c r="AL96" s="332">
        <v>218.25</v>
      </c>
      <c r="AM96" s="332">
        <v>3953.6283838453501</v>
      </c>
      <c r="AN96" s="331">
        <v>794.5</v>
      </c>
      <c r="AO96" s="331">
        <v>1057.875</v>
      </c>
      <c r="AP96" s="332">
        <v>807.375</v>
      </c>
      <c r="AQ96" s="332">
        <v>41.5</v>
      </c>
      <c r="AR96" s="332">
        <v>127</v>
      </c>
      <c r="AS96" s="332">
        <v>82</v>
      </c>
      <c r="AT96" s="331">
        <v>215.625</v>
      </c>
      <c r="AU96" s="331">
        <v>111.75</v>
      </c>
      <c r="AV96" s="331">
        <v>44.375</v>
      </c>
      <c r="AW96" s="332">
        <v>0</v>
      </c>
      <c r="AX96" s="332">
        <v>44.375</v>
      </c>
      <c r="AY96" s="331">
        <v>29.125</v>
      </c>
      <c r="AZ96" s="331">
        <v>75.375</v>
      </c>
      <c r="BA96" s="331">
        <v>168.625</v>
      </c>
      <c r="BB96" s="331">
        <v>35</v>
      </c>
      <c r="BC96" s="331">
        <v>23.25</v>
      </c>
      <c r="BD96" s="331">
        <v>4022.875</v>
      </c>
      <c r="BE96" s="331">
        <v>36.25</v>
      </c>
      <c r="BF96" s="331">
        <v>1.875</v>
      </c>
      <c r="BG96" s="331">
        <v>1416.875</v>
      </c>
      <c r="BH96" s="331">
        <v>34.875</v>
      </c>
      <c r="BI96" s="333">
        <v>1939.875</v>
      </c>
      <c r="BJ96" s="334">
        <v>0</v>
      </c>
      <c r="BK96" s="334">
        <v>341.375</v>
      </c>
      <c r="BL96" s="334">
        <v>692.25</v>
      </c>
      <c r="BM96" s="334">
        <v>0</v>
      </c>
      <c r="BN96" s="334">
        <v>0</v>
      </c>
      <c r="BO96" s="334">
        <v>10.875</v>
      </c>
      <c r="BP96" s="334">
        <v>895.375</v>
      </c>
      <c r="BQ96" s="335">
        <v>1372.625</v>
      </c>
      <c r="BR96" s="335">
        <v>176.5</v>
      </c>
      <c r="BS96" s="335">
        <v>0</v>
      </c>
      <c r="BT96" s="335">
        <v>4.375</v>
      </c>
      <c r="BU96" s="335">
        <v>0</v>
      </c>
      <c r="BV96" s="335">
        <v>1191.75</v>
      </c>
      <c r="BW96" s="336">
        <v>720</v>
      </c>
      <c r="BX96" s="336">
        <v>0</v>
      </c>
      <c r="BY96" s="336">
        <v>0</v>
      </c>
      <c r="BZ96" s="336">
        <v>0</v>
      </c>
      <c r="CA96" s="336">
        <v>0</v>
      </c>
      <c r="CB96" s="336">
        <v>446.125</v>
      </c>
      <c r="CC96" s="337">
        <v>1027.6374620060801</v>
      </c>
      <c r="CD96" s="338">
        <v>488300.29897890199</v>
      </c>
    </row>
    <row r="97" spans="1:82" x14ac:dyDescent="0.25">
      <c r="A97" s="179" t="s">
        <v>154</v>
      </c>
      <c r="B97" s="179" t="s">
        <v>539</v>
      </c>
      <c r="C97" s="179" t="s">
        <v>122</v>
      </c>
      <c r="D97" s="179" t="s">
        <v>122</v>
      </c>
      <c r="E97" s="331">
        <v>31427.804363439402</v>
      </c>
      <c r="F97" s="332">
        <v>30900.6904697112</v>
      </c>
      <c r="G97" s="332">
        <v>246.767857142857</v>
      </c>
      <c r="H97" s="332">
        <v>280.34603658536599</v>
      </c>
      <c r="I97" s="332">
        <v>1181.625</v>
      </c>
      <c r="J97" s="332">
        <v>1438.875</v>
      </c>
      <c r="K97" s="332">
        <v>1698.125</v>
      </c>
      <c r="L97" s="332">
        <v>3588.25</v>
      </c>
      <c r="M97" s="332">
        <v>6615.3010524006404</v>
      </c>
      <c r="N97" s="332">
        <v>6474.3783110387603</v>
      </c>
      <c r="O97" s="332">
        <v>10431.25</v>
      </c>
      <c r="P97" s="331">
        <v>4364.625</v>
      </c>
      <c r="Q97" s="332">
        <v>101.5</v>
      </c>
      <c r="R97" s="332">
        <v>395.375</v>
      </c>
      <c r="S97" s="331">
        <v>5804.625</v>
      </c>
      <c r="T97" s="331">
        <v>2637.90625</v>
      </c>
      <c r="U97" s="331">
        <v>487.18368539489001</v>
      </c>
      <c r="V97" s="331">
        <v>5161</v>
      </c>
      <c r="W97" s="332">
        <v>1463.125</v>
      </c>
      <c r="X97" s="332">
        <v>606.375</v>
      </c>
      <c r="Y97" s="332">
        <v>938.75</v>
      </c>
      <c r="Z97" s="332">
        <v>742.25</v>
      </c>
      <c r="AA97" s="332">
        <v>40.625</v>
      </c>
      <c r="AB97" s="332">
        <v>150.375</v>
      </c>
      <c r="AC97" s="332">
        <v>19.75</v>
      </c>
      <c r="AD97" s="332">
        <v>334.5</v>
      </c>
      <c r="AE97" s="332">
        <v>865.25</v>
      </c>
      <c r="AF97" s="331">
        <v>6785.83942804451</v>
      </c>
      <c r="AG97" s="332">
        <v>1229.25</v>
      </c>
      <c r="AH97" s="332">
        <v>156.875</v>
      </c>
      <c r="AI97" s="332">
        <v>2452.125</v>
      </c>
      <c r="AJ97" s="332">
        <v>234.75</v>
      </c>
      <c r="AK97" s="332">
        <v>755.75</v>
      </c>
      <c r="AL97" s="332">
        <v>149.625</v>
      </c>
      <c r="AM97" s="332">
        <v>1807.46442804451</v>
      </c>
      <c r="AN97" s="331">
        <v>594.5</v>
      </c>
      <c r="AO97" s="331">
        <v>1035.5</v>
      </c>
      <c r="AP97" s="332">
        <v>826.125</v>
      </c>
      <c r="AQ97" s="332">
        <v>22</v>
      </c>
      <c r="AR97" s="332">
        <v>160.5</v>
      </c>
      <c r="AS97" s="332">
        <v>26.875</v>
      </c>
      <c r="AT97" s="331">
        <v>311.625</v>
      </c>
      <c r="AU97" s="331">
        <v>132.5</v>
      </c>
      <c r="AV97" s="331">
        <v>29.375</v>
      </c>
      <c r="AW97" s="332">
        <v>24.75</v>
      </c>
      <c r="AX97" s="332">
        <v>4.625</v>
      </c>
      <c r="AY97" s="331">
        <v>24.25</v>
      </c>
      <c r="AZ97" s="331">
        <v>62</v>
      </c>
      <c r="BA97" s="331">
        <v>173.875</v>
      </c>
      <c r="BB97" s="331">
        <v>4</v>
      </c>
      <c r="BC97" s="331">
        <v>19.625</v>
      </c>
      <c r="BD97" s="331">
        <v>3200.625</v>
      </c>
      <c r="BE97" s="331">
        <v>93.75</v>
      </c>
      <c r="BF97" s="331">
        <v>2.5</v>
      </c>
      <c r="BG97" s="331">
        <v>502.5</v>
      </c>
      <c r="BH97" s="331">
        <v>0</v>
      </c>
      <c r="BI97" s="333">
        <v>4160.375</v>
      </c>
      <c r="BJ97" s="334">
        <v>9.875</v>
      </c>
      <c r="BK97" s="334">
        <v>351.75</v>
      </c>
      <c r="BL97" s="334">
        <v>1135.375</v>
      </c>
      <c r="BM97" s="334">
        <v>4</v>
      </c>
      <c r="BN97" s="334">
        <v>0</v>
      </c>
      <c r="BO97" s="334">
        <v>14.125</v>
      </c>
      <c r="BP97" s="334">
        <v>2645.25</v>
      </c>
      <c r="BQ97" s="335">
        <v>1761.625</v>
      </c>
      <c r="BR97" s="335">
        <v>290</v>
      </c>
      <c r="BS97" s="335">
        <v>414.375</v>
      </c>
      <c r="BT97" s="335">
        <v>389.25</v>
      </c>
      <c r="BU97" s="335">
        <v>0</v>
      </c>
      <c r="BV97" s="335">
        <v>668</v>
      </c>
      <c r="BW97" s="336">
        <v>31.5</v>
      </c>
      <c r="BX97" s="336">
        <v>0</v>
      </c>
      <c r="BY97" s="336">
        <v>0</v>
      </c>
      <c r="BZ97" s="336">
        <v>0</v>
      </c>
      <c r="CA97" s="336">
        <v>0</v>
      </c>
      <c r="CB97" s="336">
        <v>615.375</v>
      </c>
      <c r="CC97" s="337">
        <v>1233.51162790698</v>
      </c>
      <c r="CD97" s="338">
        <v>400452.80139145302</v>
      </c>
    </row>
    <row r="98" spans="1:82" x14ac:dyDescent="0.25">
      <c r="A98" s="179" t="s">
        <v>540</v>
      </c>
      <c r="B98" s="179" t="s">
        <v>541</v>
      </c>
      <c r="C98" s="179" t="s">
        <v>122</v>
      </c>
      <c r="D98" s="179" t="s">
        <v>122</v>
      </c>
      <c r="E98" s="331">
        <v>20219.565052854701</v>
      </c>
      <c r="F98" s="332">
        <v>19863.629568983699</v>
      </c>
      <c r="G98" s="332">
        <v>0</v>
      </c>
      <c r="H98" s="332">
        <v>355.93548387096803</v>
      </c>
      <c r="I98" s="332">
        <v>938.875</v>
      </c>
      <c r="J98" s="332">
        <v>1367.125</v>
      </c>
      <c r="K98" s="332">
        <v>1411.625</v>
      </c>
      <c r="L98" s="332">
        <v>2840.9868421052602</v>
      </c>
      <c r="M98" s="332">
        <v>5118.0474061451096</v>
      </c>
      <c r="N98" s="332">
        <v>4255.9595034256499</v>
      </c>
      <c r="O98" s="332">
        <v>4286.9463011786602</v>
      </c>
      <c r="P98" s="331">
        <v>3577</v>
      </c>
      <c r="Q98" s="332">
        <v>35.75</v>
      </c>
      <c r="R98" s="332">
        <v>220</v>
      </c>
      <c r="S98" s="331">
        <v>1412.125</v>
      </c>
      <c r="T98" s="331">
        <v>1488.25</v>
      </c>
      <c r="U98" s="331">
        <v>656.41932463452997</v>
      </c>
      <c r="V98" s="331">
        <v>4474.125</v>
      </c>
      <c r="W98" s="332">
        <v>873.75</v>
      </c>
      <c r="X98" s="332">
        <v>816.25</v>
      </c>
      <c r="Y98" s="332">
        <v>345.625</v>
      </c>
      <c r="Z98" s="332">
        <v>924.25</v>
      </c>
      <c r="AA98" s="332">
        <v>32.875</v>
      </c>
      <c r="AB98" s="332">
        <v>75.125</v>
      </c>
      <c r="AC98" s="332">
        <v>185.375</v>
      </c>
      <c r="AD98" s="332">
        <v>761.875</v>
      </c>
      <c r="AE98" s="332">
        <v>459</v>
      </c>
      <c r="AF98" s="331">
        <v>5313.14572822016</v>
      </c>
      <c r="AG98" s="332">
        <v>684</v>
      </c>
      <c r="AH98" s="332">
        <v>68.125</v>
      </c>
      <c r="AI98" s="332">
        <v>2235.875</v>
      </c>
      <c r="AJ98" s="332">
        <v>499.625</v>
      </c>
      <c r="AK98" s="332">
        <v>411</v>
      </c>
      <c r="AL98" s="332">
        <v>158.375</v>
      </c>
      <c r="AM98" s="332">
        <v>1256.14572822016</v>
      </c>
      <c r="AN98" s="331">
        <v>167</v>
      </c>
      <c r="AO98" s="331">
        <v>378.625</v>
      </c>
      <c r="AP98" s="332">
        <v>276.125</v>
      </c>
      <c r="AQ98" s="332">
        <v>6.25</v>
      </c>
      <c r="AR98" s="332">
        <v>51.875</v>
      </c>
      <c r="AS98" s="332">
        <v>44.375</v>
      </c>
      <c r="AT98" s="331">
        <v>99.125</v>
      </c>
      <c r="AU98" s="331">
        <v>9.375</v>
      </c>
      <c r="AV98" s="331">
        <v>5</v>
      </c>
      <c r="AW98" s="332">
        <v>0</v>
      </c>
      <c r="AX98" s="332">
        <v>5</v>
      </c>
      <c r="AY98" s="331">
        <v>3.875</v>
      </c>
      <c r="AZ98" s="331">
        <v>15</v>
      </c>
      <c r="BA98" s="331">
        <v>110.125</v>
      </c>
      <c r="BB98" s="331">
        <v>0</v>
      </c>
      <c r="BC98" s="331">
        <v>0.875</v>
      </c>
      <c r="BD98" s="331">
        <v>2059.75</v>
      </c>
      <c r="BE98" s="331">
        <v>11.625</v>
      </c>
      <c r="BF98" s="331">
        <v>51.125</v>
      </c>
      <c r="BG98" s="331">
        <v>282.125</v>
      </c>
      <c r="BH98" s="331">
        <v>104.875</v>
      </c>
      <c r="BI98" s="333">
        <v>1814.875</v>
      </c>
      <c r="BJ98" s="334">
        <v>10.75</v>
      </c>
      <c r="BK98" s="334">
        <v>24.875</v>
      </c>
      <c r="BL98" s="334">
        <v>635.625</v>
      </c>
      <c r="BM98" s="334">
        <v>23.5</v>
      </c>
      <c r="BN98" s="334">
        <v>10.375</v>
      </c>
      <c r="BO98" s="334">
        <v>1.875</v>
      </c>
      <c r="BP98" s="334">
        <v>1107.875</v>
      </c>
      <c r="BQ98" s="335">
        <v>539.625</v>
      </c>
      <c r="BR98" s="335">
        <v>148</v>
      </c>
      <c r="BS98" s="335">
        <v>0</v>
      </c>
      <c r="BT98" s="335">
        <v>0</v>
      </c>
      <c r="BU98" s="335">
        <v>0</v>
      </c>
      <c r="BV98" s="335">
        <v>391.625</v>
      </c>
      <c r="BW98" s="336">
        <v>0</v>
      </c>
      <c r="BX98" s="336">
        <v>0</v>
      </c>
      <c r="BY98" s="336">
        <v>0</v>
      </c>
      <c r="BZ98" s="336">
        <v>78.25</v>
      </c>
      <c r="CA98" s="336">
        <v>0</v>
      </c>
      <c r="CB98" s="336">
        <v>48.375</v>
      </c>
      <c r="CC98" s="337">
        <v>1954.3733383183801</v>
      </c>
      <c r="CD98" s="338">
        <v>295690.38879603101</v>
      </c>
    </row>
    <row r="99" spans="1:82" x14ac:dyDescent="0.25">
      <c r="A99" s="179" t="s">
        <v>542</v>
      </c>
      <c r="B99" s="179" t="s">
        <v>128</v>
      </c>
      <c r="C99" s="179" t="s">
        <v>543</v>
      </c>
      <c r="D99" s="179" t="s">
        <v>128</v>
      </c>
      <c r="E99" s="331">
        <v>9158.1981421570108</v>
      </c>
      <c r="F99" s="332">
        <v>8746.3231421570108</v>
      </c>
      <c r="G99" s="332">
        <v>411.5</v>
      </c>
      <c r="H99" s="332">
        <v>0.375</v>
      </c>
      <c r="I99" s="332">
        <v>470.125</v>
      </c>
      <c r="J99" s="332">
        <v>563.125</v>
      </c>
      <c r="K99" s="332">
        <v>975.125</v>
      </c>
      <c r="L99" s="332">
        <v>1960.1136363636399</v>
      </c>
      <c r="M99" s="332">
        <v>2860.7095057933702</v>
      </c>
      <c r="N99" s="332">
        <v>1742.375</v>
      </c>
      <c r="O99" s="332">
        <v>586.625</v>
      </c>
      <c r="P99" s="331">
        <v>909.375</v>
      </c>
      <c r="Q99" s="332">
        <v>3.125</v>
      </c>
      <c r="R99" s="332">
        <v>23.625</v>
      </c>
      <c r="S99" s="331">
        <v>526.875</v>
      </c>
      <c r="T99" s="331">
        <v>213.75</v>
      </c>
      <c r="U99" s="331">
        <v>129.625</v>
      </c>
      <c r="V99" s="331">
        <v>1156.625</v>
      </c>
      <c r="W99" s="332">
        <v>15.375</v>
      </c>
      <c r="X99" s="332">
        <v>442.25</v>
      </c>
      <c r="Y99" s="332">
        <v>137.375</v>
      </c>
      <c r="Z99" s="332">
        <v>170.375</v>
      </c>
      <c r="AA99" s="332">
        <v>12</v>
      </c>
      <c r="AB99" s="332">
        <v>122.125</v>
      </c>
      <c r="AC99" s="332">
        <v>23.875</v>
      </c>
      <c r="AD99" s="332">
        <v>145.75</v>
      </c>
      <c r="AE99" s="332">
        <v>87.5</v>
      </c>
      <c r="AF99" s="331">
        <v>3544.4481421570099</v>
      </c>
      <c r="AG99" s="332">
        <v>1375.5</v>
      </c>
      <c r="AH99" s="332">
        <v>115</v>
      </c>
      <c r="AI99" s="332">
        <v>463</v>
      </c>
      <c r="AJ99" s="332">
        <v>579.875</v>
      </c>
      <c r="AK99" s="332">
        <v>32.25</v>
      </c>
      <c r="AL99" s="332">
        <v>27.625</v>
      </c>
      <c r="AM99" s="332">
        <v>951.19814215700899</v>
      </c>
      <c r="AN99" s="331">
        <v>56.5</v>
      </c>
      <c r="AO99" s="331">
        <v>107.375</v>
      </c>
      <c r="AP99" s="332">
        <v>64.125</v>
      </c>
      <c r="AQ99" s="332">
        <v>0</v>
      </c>
      <c r="AR99" s="332">
        <v>27.75</v>
      </c>
      <c r="AS99" s="332">
        <v>15.5</v>
      </c>
      <c r="AT99" s="331">
        <v>53.75</v>
      </c>
      <c r="AU99" s="331">
        <v>112.25</v>
      </c>
      <c r="AV99" s="331">
        <v>15.875</v>
      </c>
      <c r="AW99" s="332">
        <v>1.5</v>
      </c>
      <c r="AX99" s="332">
        <v>14.375</v>
      </c>
      <c r="AY99" s="331">
        <v>20.5</v>
      </c>
      <c r="AZ99" s="331">
        <v>17.5</v>
      </c>
      <c r="BA99" s="331">
        <v>102.125</v>
      </c>
      <c r="BB99" s="331">
        <v>0</v>
      </c>
      <c r="BC99" s="331">
        <v>1.375</v>
      </c>
      <c r="BD99" s="331">
        <v>1688.75</v>
      </c>
      <c r="BE99" s="331">
        <v>1.25</v>
      </c>
      <c r="BF99" s="331">
        <v>62.25</v>
      </c>
      <c r="BG99" s="331">
        <v>438</v>
      </c>
      <c r="BH99" s="331">
        <v>0</v>
      </c>
      <c r="BI99" s="333">
        <v>909</v>
      </c>
      <c r="BJ99" s="334">
        <v>72.25</v>
      </c>
      <c r="BK99" s="334">
        <v>8</v>
      </c>
      <c r="BL99" s="334">
        <v>767</v>
      </c>
      <c r="BM99" s="334">
        <v>0</v>
      </c>
      <c r="BN99" s="334">
        <v>13.25</v>
      </c>
      <c r="BO99" s="334">
        <v>0</v>
      </c>
      <c r="BP99" s="334">
        <v>48.5</v>
      </c>
      <c r="BQ99" s="335">
        <v>303.875</v>
      </c>
      <c r="BR99" s="335">
        <v>44.5</v>
      </c>
      <c r="BS99" s="335">
        <v>0</v>
      </c>
      <c r="BT99" s="335">
        <v>75</v>
      </c>
      <c r="BU99" s="335">
        <v>12</v>
      </c>
      <c r="BV99" s="335">
        <v>172.375</v>
      </c>
      <c r="BW99" s="336">
        <v>0</v>
      </c>
      <c r="BX99" s="336">
        <v>0</v>
      </c>
      <c r="BY99" s="336">
        <v>0</v>
      </c>
      <c r="BZ99" s="336">
        <v>0</v>
      </c>
      <c r="CA99" s="336">
        <v>0</v>
      </c>
      <c r="CB99" s="336">
        <v>171.375</v>
      </c>
      <c r="CC99" s="337">
        <v>137.375</v>
      </c>
      <c r="CD99" s="338">
        <v>73328.256626486793</v>
      </c>
    </row>
    <row r="100" spans="1:82" x14ac:dyDescent="0.25">
      <c r="A100" s="179" t="s">
        <v>544</v>
      </c>
      <c r="B100" s="179" t="s">
        <v>129</v>
      </c>
      <c r="C100" s="179" t="s">
        <v>543</v>
      </c>
      <c r="D100" s="179" t="s">
        <v>129</v>
      </c>
      <c r="E100" s="331">
        <v>9444.0577593970193</v>
      </c>
      <c r="F100" s="332">
        <v>9444.0577593970193</v>
      </c>
      <c r="G100" s="332">
        <v>0</v>
      </c>
      <c r="H100" s="332">
        <v>0</v>
      </c>
      <c r="I100" s="332">
        <v>434.625</v>
      </c>
      <c r="J100" s="332">
        <v>629.75</v>
      </c>
      <c r="K100" s="332">
        <v>721.75</v>
      </c>
      <c r="L100" s="332">
        <v>1558.3967147435901</v>
      </c>
      <c r="M100" s="332">
        <v>2203.31022296015</v>
      </c>
      <c r="N100" s="332">
        <v>2043.75</v>
      </c>
      <c r="O100" s="332">
        <v>1852.4758216932701</v>
      </c>
      <c r="P100" s="331">
        <v>835.375</v>
      </c>
      <c r="Q100" s="332">
        <v>9</v>
      </c>
      <c r="R100" s="332">
        <v>9</v>
      </c>
      <c r="S100" s="331">
        <v>414.25</v>
      </c>
      <c r="T100" s="331">
        <v>345.5</v>
      </c>
      <c r="U100" s="331">
        <v>250.13897515527901</v>
      </c>
      <c r="V100" s="331">
        <v>1130.25</v>
      </c>
      <c r="W100" s="332">
        <v>259.5</v>
      </c>
      <c r="X100" s="332">
        <v>245.625</v>
      </c>
      <c r="Y100" s="332">
        <v>192.875</v>
      </c>
      <c r="Z100" s="332">
        <v>65.25</v>
      </c>
      <c r="AA100" s="332">
        <v>12.5</v>
      </c>
      <c r="AB100" s="332">
        <v>12.75</v>
      </c>
      <c r="AC100" s="332">
        <v>0</v>
      </c>
      <c r="AD100" s="332">
        <v>271.875</v>
      </c>
      <c r="AE100" s="332">
        <v>69.875</v>
      </c>
      <c r="AF100" s="331">
        <v>2932.41878424174</v>
      </c>
      <c r="AG100" s="332">
        <v>859.75</v>
      </c>
      <c r="AH100" s="332">
        <v>35.625</v>
      </c>
      <c r="AI100" s="332">
        <v>594.375</v>
      </c>
      <c r="AJ100" s="332">
        <v>381.5</v>
      </c>
      <c r="AK100" s="332">
        <v>109.5</v>
      </c>
      <c r="AL100" s="332">
        <v>181.625</v>
      </c>
      <c r="AM100" s="332">
        <v>770.04378424173501</v>
      </c>
      <c r="AN100" s="331">
        <v>142.375</v>
      </c>
      <c r="AO100" s="331">
        <v>381.625</v>
      </c>
      <c r="AP100" s="332">
        <v>33</v>
      </c>
      <c r="AQ100" s="332">
        <v>0.625</v>
      </c>
      <c r="AR100" s="332">
        <v>260.75</v>
      </c>
      <c r="AS100" s="332">
        <v>87.25</v>
      </c>
      <c r="AT100" s="331">
        <v>60</v>
      </c>
      <c r="AU100" s="331">
        <v>8.125</v>
      </c>
      <c r="AV100" s="331">
        <v>10.625</v>
      </c>
      <c r="AW100" s="332">
        <v>1.75</v>
      </c>
      <c r="AX100" s="332">
        <v>8.875</v>
      </c>
      <c r="AY100" s="331">
        <v>17.375</v>
      </c>
      <c r="AZ100" s="331">
        <v>25.25</v>
      </c>
      <c r="BA100" s="331">
        <v>133.5</v>
      </c>
      <c r="BB100" s="331">
        <v>2.125</v>
      </c>
      <c r="BC100" s="331">
        <v>0</v>
      </c>
      <c r="BD100" s="331">
        <v>2291.375</v>
      </c>
      <c r="BE100" s="331">
        <v>30.125</v>
      </c>
      <c r="BF100" s="331">
        <v>26.625</v>
      </c>
      <c r="BG100" s="331">
        <v>407</v>
      </c>
      <c r="BH100" s="331">
        <v>0</v>
      </c>
      <c r="BI100" s="333">
        <v>1043.125</v>
      </c>
      <c r="BJ100" s="334">
        <v>63.5</v>
      </c>
      <c r="BK100" s="334">
        <v>14.375</v>
      </c>
      <c r="BL100" s="334">
        <v>934.75</v>
      </c>
      <c r="BM100" s="334">
        <v>0</v>
      </c>
      <c r="BN100" s="334">
        <v>1</v>
      </c>
      <c r="BO100" s="334">
        <v>0</v>
      </c>
      <c r="BP100" s="334">
        <v>29.5</v>
      </c>
      <c r="BQ100" s="335">
        <v>502.25</v>
      </c>
      <c r="BR100" s="335">
        <v>82.25</v>
      </c>
      <c r="BS100" s="335">
        <v>0</v>
      </c>
      <c r="BT100" s="335">
        <v>150.375</v>
      </c>
      <c r="BU100" s="335">
        <v>0</v>
      </c>
      <c r="BV100" s="335">
        <v>269.625</v>
      </c>
      <c r="BW100" s="336">
        <v>0</v>
      </c>
      <c r="BX100" s="336">
        <v>0</v>
      </c>
      <c r="BY100" s="336">
        <v>0</v>
      </c>
      <c r="BZ100" s="336">
        <v>0</v>
      </c>
      <c r="CA100" s="336">
        <v>0</v>
      </c>
      <c r="CB100" s="336">
        <v>268.875</v>
      </c>
      <c r="CC100" s="337">
        <v>168.875</v>
      </c>
      <c r="CD100" s="338">
        <v>76734.520744353504</v>
      </c>
    </row>
    <row r="101" spans="1:82" x14ac:dyDescent="0.25">
      <c r="A101" s="179" t="s">
        <v>545</v>
      </c>
      <c r="B101" s="179" t="s">
        <v>130</v>
      </c>
      <c r="C101" s="179" t="s">
        <v>543</v>
      </c>
      <c r="D101" s="179" t="s">
        <v>130</v>
      </c>
      <c r="E101" s="331">
        <v>3507.125</v>
      </c>
      <c r="F101" s="332">
        <v>3507.125</v>
      </c>
      <c r="G101" s="332">
        <v>0</v>
      </c>
      <c r="H101" s="332">
        <v>0</v>
      </c>
      <c r="I101" s="332">
        <v>245.25</v>
      </c>
      <c r="J101" s="332">
        <v>277.375</v>
      </c>
      <c r="K101" s="332">
        <v>293.625</v>
      </c>
      <c r="L101" s="332">
        <v>796.875</v>
      </c>
      <c r="M101" s="332">
        <v>1067.375</v>
      </c>
      <c r="N101" s="332">
        <v>445.25</v>
      </c>
      <c r="O101" s="332">
        <v>381.375</v>
      </c>
      <c r="P101" s="331">
        <v>316.625</v>
      </c>
      <c r="Q101" s="332">
        <v>11.5</v>
      </c>
      <c r="R101" s="332">
        <v>1</v>
      </c>
      <c r="S101" s="331">
        <v>193.5</v>
      </c>
      <c r="T101" s="331">
        <v>122.25</v>
      </c>
      <c r="U101" s="331">
        <v>1.5</v>
      </c>
      <c r="V101" s="331">
        <v>725.625</v>
      </c>
      <c r="W101" s="332">
        <v>106.625</v>
      </c>
      <c r="X101" s="332">
        <v>52.5</v>
      </c>
      <c r="Y101" s="332">
        <v>39.25</v>
      </c>
      <c r="Z101" s="332">
        <v>200.125</v>
      </c>
      <c r="AA101" s="332">
        <v>0</v>
      </c>
      <c r="AB101" s="332">
        <v>0</v>
      </c>
      <c r="AC101" s="332">
        <v>0</v>
      </c>
      <c r="AD101" s="332">
        <v>158.25</v>
      </c>
      <c r="AE101" s="332">
        <v>168.875</v>
      </c>
      <c r="AF101" s="331">
        <v>962.5</v>
      </c>
      <c r="AG101" s="332">
        <v>59.375</v>
      </c>
      <c r="AH101" s="332">
        <v>30</v>
      </c>
      <c r="AI101" s="332">
        <v>174.25</v>
      </c>
      <c r="AJ101" s="332">
        <v>330</v>
      </c>
      <c r="AK101" s="332">
        <v>82</v>
      </c>
      <c r="AL101" s="332">
        <v>15</v>
      </c>
      <c r="AM101" s="332">
        <v>271.875</v>
      </c>
      <c r="AN101" s="331">
        <v>23.75</v>
      </c>
      <c r="AO101" s="331">
        <v>39.5</v>
      </c>
      <c r="AP101" s="332">
        <v>31.875</v>
      </c>
      <c r="AQ101" s="332">
        <v>0</v>
      </c>
      <c r="AR101" s="332">
        <v>0</v>
      </c>
      <c r="AS101" s="332">
        <v>7.625</v>
      </c>
      <c r="AT101" s="331">
        <v>2</v>
      </c>
      <c r="AU101" s="331">
        <v>4.375</v>
      </c>
      <c r="AV101" s="331">
        <v>6.625</v>
      </c>
      <c r="AW101" s="332">
        <v>0</v>
      </c>
      <c r="AX101" s="332">
        <v>6.625</v>
      </c>
      <c r="AY101" s="331">
        <v>2</v>
      </c>
      <c r="AZ101" s="331">
        <v>24.375</v>
      </c>
      <c r="BA101" s="331">
        <v>22.125</v>
      </c>
      <c r="BB101" s="331">
        <v>1.375</v>
      </c>
      <c r="BC101" s="331">
        <v>0</v>
      </c>
      <c r="BD101" s="331">
        <v>911.625</v>
      </c>
      <c r="BE101" s="331">
        <v>1.25</v>
      </c>
      <c r="BF101" s="331">
        <v>0</v>
      </c>
      <c r="BG101" s="331">
        <v>146.125</v>
      </c>
      <c r="BH101" s="331">
        <v>0</v>
      </c>
      <c r="BI101" s="333">
        <v>154.625</v>
      </c>
      <c r="BJ101" s="334">
        <v>29.625</v>
      </c>
      <c r="BK101" s="334">
        <v>13.625</v>
      </c>
      <c r="BL101" s="334">
        <v>101.75</v>
      </c>
      <c r="BM101" s="334">
        <v>0</v>
      </c>
      <c r="BN101" s="334">
        <v>0</v>
      </c>
      <c r="BO101" s="334">
        <v>0.25</v>
      </c>
      <c r="BP101" s="334">
        <v>9.375</v>
      </c>
      <c r="BQ101" s="335">
        <v>40.125</v>
      </c>
      <c r="BR101" s="335">
        <v>0</v>
      </c>
      <c r="BS101" s="335">
        <v>0</v>
      </c>
      <c r="BT101" s="335">
        <v>0</v>
      </c>
      <c r="BU101" s="335">
        <v>0</v>
      </c>
      <c r="BV101" s="335">
        <v>40.125</v>
      </c>
      <c r="BW101" s="336">
        <v>0</v>
      </c>
      <c r="BX101" s="336">
        <v>0</v>
      </c>
      <c r="BY101" s="336">
        <v>0</v>
      </c>
      <c r="BZ101" s="336">
        <v>0</v>
      </c>
      <c r="CA101" s="336">
        <v>0</v>
      </c>
      <c r="CB101" s="336">
        <v>37.875</v>
      </c>
      <c r="CC101" s="337">
        <v>71.5</v>
      </c>
      <c r="CD101" s="338">
        <v>32169.539285143801</v>
      </c>
    </row>
    <row r="102" spans="1:82" ht="15.75" thickBot="1" x14ac:dyDescent="0.3">
      <c r="A102" s="189" t="s">
        <v>546</v>
      </c>
      <c r="B102" s="189" t="s">
        <v>547</v>
      </c>
      <c r="C102" s="189" t="s">
        <v>543</v>
      </c>
      <c r="D102" s="189" t="s">
        <v>131</v>
      </c>
      <c r="E102" s="340">
        <v>18027.094554236999</v>
      </c>
      <c r="F102" s="341">
        <v>17404.167186435901</v>
      </c>
      <c r="G102" s="341">
        <v>116</v>
      </c>
      <c r="H102" s="341">
        <v>506.92736780112102</v>
      </c>
      <c r="I102" s="341">
        <v>902.75</v>
      </c>
      <c r="J102" s="341">
        <v>1204.875</v>
      </c>
      <c r="K102" s="341">
        <v>1348.0980392156901</v>
      </c>
      <c r="L102" s="341">
        <v>2561.75</v>
      </c>
      <c r="M102" s="341">
        <v>3832.2672985578802</v>
      </c>
      <c r="N102" s="341">
        <v>3417.6805116660098</v>
      </c>
      <c r="O102" s="341">
        <v>4759.6737047974602</v>
      </c>
      <c r="P102" s="340">
        <v>1181.375</v>
      </c>
      <c r="Q102" s="341">
        <v>16.5</v>
      </c>
      <c r="R102" s="341">
        <v>54.5</v>
      </c>
      <c r="S102" s="340">
        <v>937.125</v>
      </c>
      <c r="T102" s="340">
        <v>621.5</v>
      </c>
      <c r="U102" s="340">
        <v>1107.62519388808</v>
      </c>
      <c r="V102" s="340">
        <v>2524.625</v>
      </c>
      <c r="W102" s="341">
        <v>725</v>
      </c>
      <c r="X102" s="341">
        <v>515.5</v>
      </c>
      <c r="Y102" s="341">
        <v>285.375</v>
      </c>
      <c r="Z102" s="341">
        <v>193.25</v>
      </c>
      <c r="AA102" s="341">
        <v>14.875</v>
      </c>
      <c r="AB102" s="341">
        <v>43</v>
      </c>
      <c r="AC102" s="341">
        <v>93.125</v>
      </c>
      <c r="AD102" s="341">
        <v>456.25</v>
      </c>
      <c r="AE102" s="341">
        <v>198.25</v>
      </c>
      <c r="AF102" s="340">
        <v>5932.9693603489504</v>
      </c>
      <c r="AG102" s="341">
        <v>1012.25</v>
      </c>
      <c r="AH102" s="341">
        <v>256.875</v>
      </c>
      <c r="AI102" s="341">
        <v>820</v>
      </c>
      <c r="AJ102" s="341">
        <v>1223.75</v>
      </c>
      <c r="AK102" s="341">
        <v>279.5</v>
      </c>
      <c r="AL102" s="341">
        <v>223.5</v>
      </c>
      <c r="AM102" s="341">
        <v>2117.09436034895</v>
      </c>
      <c r="AN102" s="340">
        <v>395.125</v>
      </c>
      <c r="AO102" s="340">
        <v>333.875</v>
      </c>
      <c r="AP102" s="341">
        <v>139.375</v>
      </c>
      <c r="AQ102" s="341">
        <v>7.625</v>
      </c>
      <c r="AR102" s="341">
        <v>118.75</v>
      </c>
      <c r="AS102" s="341">
        <v>68.125</v>
      </c>
      <c r="AT102" s="340">
        <v>79.25</v>
      </c>
      <c r="AU102" s="340">
        <v>15.625</v>
      </c>
      <c r="AV102" s="340">
        <v>178.875</v>
      </c>
      <c r="AW102" s="341">
        <v>6</v>
      </c>
      <c r="AX102" s="341">
        <v>172.875</v>
      </c>
      <c r="AY102" s="340">
        <v>74.25</v>
      </c>
      <c r="AZ102" s="340">
        <v>37.25</v>
      </c>
      <c r="BA102" s="340">
        <v>242.125</v>
      </c>
      <c r="BB102" s="340">
        <v>21.125</v>
      </c>
      <c r="BC102" s="340">
        <v>0</v>
      </c>
      <c r="BD102" s="340">
        <v>2946.5</v>
      </c>
      <c r="BE102" s="340">
        <v>31.75</v>
      </c>
      <c r="BF102" s="340">
        <v>190.125</v>
      </c>
      <c r="BG102" s="340">
        <v>1176</v>
      </c>
      <c r="BH102" s="340">
        <v>0</v>
      </c>
      <c r="BI102" s="342">
        <v>2674.875</v>
      </c>
      <c r="BJ102" s="343">
        <v>543.375</v>
      </c>
      <c r="BK102" s="343">
        <v>159.875</v>
      </c>
      <c r="BL102" s="343">
        <v>1110.875</v>
      </c>
      <c r="BM102" s="343">
        <v>0</v>
      </c>
      <c r="BN102" s="343">
        <v>4</v>
      </c>
      <c r="BO102" s="343">
        <v>3.125</v>
      </c>
      <c r="BP102" s="343">
        <v>853.625</v>
      </c>
      <c r="BQ102" s="344">
        <v>688.75</v>
      </c>
      <c r="BR102" s="344">
        <v>70.375</v>
      </c>
      <c r="BS102" s="344">
        <v>0</v>
      </c>
      <c r="BT102" s="344">
        <v>229.5</v>
      </c>
      <c r="BU102" s="344">
        <v>0</v>
      </c>
      <c r="BV102" s="344">
        <v>388.875</v>
      </c>
      <c r="BW102" s="345">
        <v>0</v>
      </c>
      <c r="BX102" s="345">
        <v>0</v>
      </c>
      <c r="BY102" s="345">
        <v>0</v>
      </c>
      <c r="BZ102" s="345">
        <v>0</v>
      </c>
      <c r="CA102" s="345">
        <v>0</v>
      </c>
      <c r="CB102" s="345">
        <v>356.375</v>
      </c>
      <c r="CC102" s="346">
        <v>1691.3931013035101</v>
      </c>
      <c r="CD102" s="347">
        <v>154728.89097022999</v>
      </c>
    </row>
    <row r="103" spans="1:82" ht="15.75" thickBot="1" x14ac:dyDescent="0.3">
      <c r="A103" s="523" t="s">
        <v>648</v>
      </c>
      <c r="B103" s="524"/>
      <c r="C103" s="524"/>
      <c r="D103" s="524"/>
      <c r="E103" s="348">
        <v>1783886.8116371401</v>
      </c>
      <c r="F103" s="348">
        <v>1758272.8072141099</v>
      </c>
      <c r="G103" s="348">
        <v>8202.0217943938696</v>
      </c>
      <c r="H103" s="348">
        <v>17411.982628637801</v>
      </c>
      <c r="I103" s="348">
        <v>90160.871498842607</v>
      </c>
      <c r="J103" s="348">
        <v>95646.170021644997</v>
      </c>
      <c r="K103" s="348">
        <v>109905.277948952</v>
      </c>
      <c r="L103" s="348">
        <v>233118.03626155099</v>
      </c>
      <c r="M103" s="348">
        <v>447658.44258340303</v>
      </c>
      <c r="N103" s="348">
        <v>384682.67533759697</v>
      </c>
      <c r="O103" s="348">
        <v>422715.33798514999</v>
      </c>
      <c r="P103" s="348">
        <v>207795.653606557</v>
      </c>
      <c r="Q103" s="348">
        <v>4063.6849999999999</v>
      </c>
      <c r="R103" s="348">
        <v>13957.61</v>
      </c>
      <c r="S103" s="348">
        <v>130397</v>
      </c>
      <c r="T103" s="348">
        <v>84411.644397740107</v>
      </c>
      <c r="U103" s="348">
        <v>60927.087906107998</v>
      </c>
      <c r="V103" s="348">
        <v>350617.44</v>
      </c>
      <c r="W103" s="348">
        <v>77961.25</v>
      </c>
      <c r="X103" s="348">
        <v>62223.875</v>
      </c>
      <c r="Y103" s="348">
        <v>37570.375</v>
      </c>
      <c r="Z103" s="348">
        <v>63592.25</v>
      </c>
      <c r="AA103" s="348">
        <v>2121.125</v>
      </c>
      <c r="AB103" s="348">
        <v>19953.875</v>
      </c>
      <c r="AC103" s="348">
        <v>8867.75</v>
      </c>
      <c r="AD103" s="348">
        <v>42705.5</v>
      </c>
      <c r="AE103" s="348">
        <v>35621.440000000002</v>
      </c>
      <c r="AF103" s="348">
        <v>536566.11148165201</v>
      </c>
      <c r="AG103" s="348">
        <v>160788.64500355601</v>
      </c>
      <c r="AH103" s="348">
        <v>11855.875</v>
      </c>
      <c r="AI103" s="348">
        <v>133670.875</v>
      </c>
      <c r="AJ103" s="348">
        <v>42586</v>
      </c>
      <c r="AK103" s="348">
        <v>24038.666666666701</v>
      </c>
      <c r="AL103" s="348">
        <v>13552.875</v>
      </c>
      <c r="AM103" s="348">
        <v>150073.17481143001</v>
      </c>
      <c r="AN103" s="348">
        <v>22902.75</v>
      </c>
      <c r="AO103" s="348">
        <v>43393.790911747499</v>
      </c>
      <c r="AP103" s="348">
        <v>26527</v>
      </c>
      <c r="AQ103" s="348">
        <v>879.75</v>
      </c>
      <c r="AR103" s="348">
        <v>11485.5387931034</v>
      </c>
      <c r="AS103" s="348">
        <v>4501.5021186440699</v>
      </c>
      <c r="AT103" s="348">
        <v>18708.5</v>
      </c>
      <c r="AU103" s="348">
        <v>6281</v>
      </c>
      <c r="AV103" s="348">
        <v>5636.5</v>
      </c>
      <c r="AW103" s="348">
        <v>1199.75</v>
      </c>
      <c r="AX103" s="348">
        <v>4436.75</v>
      </c>
      <c r="AY103" s="348">
        <v>7642.875</v>
      </c>
      <c r="AZ103" s="348">
        <v>15119.625</v>
      </c>
      <c r="BA103" s="348">
        <v>10173.875</v>
      </c>
      <c r="BB103" s="348">
        <v>500.875</v>
      </c>
      <c r="BC103" s="348">
        <v>385</v>
      </c>
      <c r="BD103" s="348">
        <v>186756.58333333299</v>
      </c>
      <c r="BE103" s="348">
        <v>5608.5</v>
      </c>
      <c r="BF103" s="348">
        <v>6815.75</v>
      </c>
      <c r="BG103" s="348">
        <v>61227.75</v>
      </c>
      <c r="BH103" s="348">
        <v>22018.5</v>
      </c>
      <c r="BI103" s="348">
        <v>312456.32728638896</v>
      </c>
      <c r="BJ103" s="348">
        <v>74022.5</v>
      </c>
      <c r="BK103" s="348">
        <v>28037.089003340501</v>
      </c>
      <c r="BL103" s="348">
        <v>161560</v>
      </c>
      <c r="BM103" s="348">
        <v>5212.25</v>
      </c>
      <c r="BN103" s="348">
        <v>3206.25</v>
      </c>
      <c r="BO103" s="348">
        <v>3773.25</v>
      </c>
      <c r="BP103" s="348">
        <v>36644.988283048799</v>
      </c>
      <c r="BQ103" s="348">
        <v>153966.206573665</v>
      </c>
      <c r="BR103" s="348">
        <v>32550</v>
      </c>
      <c r="BS103" s="348">
        <v>15166</v>
      </c>
      <c r="BT103" s="348">
        <v>15887.375</v>
      </c>
      <c r="BU103" s="348">
        <v>2795.125</v>
      </c>
      <c r="BV103" s="348">
        <v>87567.706573665098</v>
      </c>
      <c r="BW103" s="348">
        <v>13367.5</v>
      </c>
      <c r="BX103" s="348">
        <v>2958.5</v>
      </c>
      <c r="BY103" s="348">
        <v>1683.25</v>
      </c>
      <c r="BZ103" s="348">
        <v>8337.875</v>
      </c>
      <c r="CA103" s="348">
        <v>2120.625</v>
      </c>
      <c r="CB103" s="348">
        <v>36584.875</v>
      </c>
      <c r="CC103" s="348">
        <v>99821.750247120595</v>
      </c>
      <c r="CD103" s="349">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116</v>
      </c>
      <c r="D1" t="s">
        <v>117</v>
      </c>
      <c r="E1" t="s">
        <v>118</v>
      </c>
      <c r="F1" t="s">
        <v>119</v>
      </c>
      <c r="G1" t="s">
        <v>120</v>
      </c>
      <c r="H1" t="s">
        <v>121</v>
      </c>
      <c r="I1" t="s">
        <v>122</v>
      </c>
      <c r="J1" t="s">
        <v>123</v>
      </c>
      <c r="K1" t="s">
        <v>124</v>
      </c>
      <c r="L1" t="s">
        <v>125</v>
      </c>
      <c r="M1" t="s">
        <v>126</v>
      </c>
      <c r="N1" t="s">
        <v>127</v>
      </c>
      <c r="O1" t="s">
        <v>128</v>
      </c>
      <c r="P1" t="s">
        <v>129</v>
      </c>
      <c r="Q1" t="s">
        <v>130</v>
      </c>
      <c r="R1" t="s">
        <v>131</v>
      </c>
      <c r="S1" t="s">
        <v>132</v>
      </c>
      <c r="T1" t="s">
        <v>56</v>
      </c>
    </row>
    <row r="2" spans="1:20" x14ac:dyDescent="0.25">
      <c r="A2">
        <v>2020</v>
      </c>
      <c r="B2" s="351">
        <f>SUMIF('Effectifs ACOSS+MSA 2020'!$D$4:$D$102,B1,'Effectifs ACOSS+MSA 2020'!$E$4:$E$102)</f>
        <v>224844.85315466221</v>
      </c>
      <c r="C2" s="351">
        <f>SUMIF('Effectifs ACOSS+MSA 2020'!$D$4:$D$102,C1,'Effectifs ACOSS+MSA 2020'!$E$4:$E$102)</f>
        <v>75836.530957943934</v>
      </c>
      <c r="D2" s="351">
        <f>SUMIF('Effectifs ACOSS+MSA 2020'!$D$4:$D$102,D1,'Effectifs ACOSS+MSA 2020'!$E$4:$E$102)</f>
        <v>95760.75</v>
      </c>
      <c r="E2" s="351">
        <f>SUMIF('Effectifs ACOSS+MSA 2020'!$D$4:$D$102,E1,'Effectifs ACOSS+MSA 2020'!$E$4:$E$102)</f>
        <v>60225.875</v>
      </c>
      <c r="F2" s="351">
        <f>SUMIF('Effectifs ACOSS+MSA 2020'!$D$4:$D$102,F1,'Effectifs ACOSS+MSA 2020'!$E$4:$E$102)</f>
        <v>6953</v>
      </c>
      <c r="G2" s="351">
        <f>SUMIF('Effectifs ACOSS+MSA 2020'!$D$4:$D$102,G1,'Effectifs ACOSS+MSA 2020'!$E$4:$E$102)</f>
        <v>151873.375</v>
      </c>
      <c r="H2" s="351">
        <f>SUMIF('Effectifs ACOSS+MSA 2020'!$D$4:$D$102,H1,'Effectifs ACOSS+MSA 2020'!$E$4:$E$102)</f>
        <v>165573.125</v>
      </c>
      <c r="I2" s="351">
        <f>SUMIF('Effectifs ACOSS+MSA 2020'!$D$4:$D$102,I1,'Effectifs ACOSS+MSA 2020'!$E$4:$E$102)</f>
        <v>314059.625</v>
      </c>
      <c r="J2" s="351">
        <f>SUMIF('Effectifs ACOSS+MSA 2020'!$D$4:$D$102,J1,'Effectifs ACOSS+MSA 2020'!$E$4:$E$102)</f>
        <v>81578.5</v>
      </c>
      <c r="K2" s="351">
        <f>SUMIF('Effectifs ACOSS+MSA 2020'!$D$4:$D$102,K1,'Effectifs ACOSS+MSA 2020'!$E$4:$E$102)</f>
        <v>156565.25</v>
      </c>
      <c r="L2" s="351">
        <f>SUMIF('Effectifs ACOSS+MSA 2020'!$D$4:$D$102,L1,'Effectifs ACOSS+MSA 2020'!$E$4:$E$102)</f>
        <v>162502.375</v>
      </c>
      <c r="M2" s="351">
        <f>SUMIF('Effectifs ACOSS+MSA 2020'!$D$4:$D$102,M1,'Effectifs ACOSS+MSA 2020'!$E$4:$E$102)</f>
        <v>111143.5</v>
      </c>
      <c r="N2" s="351">
        <f>SUMIF('Effectifs ACOSS+MSA 2020'!$D$4:$D$102,N1,'Effectifs ACOSS+MSA 2020'!$E$4:$E$102)</f>
        <v>127811.5</v>
      </c>
      <c r="O2" s="351">
        <f>SUMIF('Effectifs ACOSS+MSA 2020'!$D$4:$D$102,O1,'Effectifs ACOSS+MSA 2020'!$E$4:$E$102)</f>
        <v>8926.25</v>
      </c>
      <c r="P2" s="351">
        <f>SUMIF('Effectifs ACOSS+MSA 2020'!$D$4:$D$102,P1,'Effectifs ACOSS+MSA 2020'!$E$4:$E$102)</f>
        <v>9815.875</v>
      </c>
      <c r="Q2" s="351">
        <f>SUMIF('Effectifs ACOSS+MSA 2020'!$D$4:$D$102,Q1,'Effectifs ACOSS+MSA 2020'!$E$4:$E$102)</f>
        <v>4011.625</v>
      </c>
      <c r="R2" s="351">
        <f>SUMIF('Effectifs ACOSS+MSA 2020'!$D$4:$D$102,R1,'Effectifs ACOSS+MSA 2020'!$E$4:$E$102)</f>
        <v>18105.154999999999</v>
      </c>
      <c r="S2" s="351">
        <f>SUMIF('Effectifs ACOSS+MSA 2020'!$D$4:$D$102,S1,'Effectifs ACOSS+MSA 2020'!$E$4:$E$102)</f>
        <v>0</v>
      </c>
      <c r="T2" s="351">
        <v>1775587.16411261</v>
      </c>
    </row>
    <row r="3" spans="1:20" x14ac:dyDescent="0.25">
      <c r="A3">
        <v>2019</v>
      </c>
      <c r="B3" s="351">
        <f>SUMIF('Effectifs ACOSS+MSA 2019 '!$D$4:$D$102,B1,'Effectifs ACOSS+MSA 2019 '!$E$4:$E$102)</f>
        <v>227837.4905307765</v>
      </c>
      <c r="C3" s="351">
        <f>SUMIF('Effectifs ACOSS+MSA 2019 '!$D$4:$D$102,C1,'Effectifs ACOSS+MSA 2019 '!$E$4:$E$102)</f>
        <v>76436.840097402601</v>
      </c>
      <c r="D3" s="351">
        <f>SUMIF('Effectifs ACOSS+MSA 2019 '!$D$4:$D$102,D1,'Effectifs ACOSS+MSA 2019 '!$E$4:$E$102)</f>
        <v>97057.52</v>
      </c>
      <c r="E3" s="351">
        <f>SUMIF('Effectifs ACOSS+MSA 2019 '!$D$4:$D$102,E1,'Effectifs ACOSS+MSA 2019 '!$E$4:$E$102)</f>
        <v>61561.625</v>
      </c>
      <c r="F3" s="351">
        <f>SUMIF('Effectifs ACOSS+MSA 2019 '!$D$4:$D$102,F1,'Effectifs ACOSS+MSA 2019 '!$E$4:$E$102)</f>
        <v>6981.625</v>
      </c>
      <c r="G3" s="351">
        <f>SUMIF('Effectifs ACOSS+MSA 2019 '!$D$4:$D$102,G1,'Effectifs ACOSS+MSA 2019 '!$E$4:$E$102)</f>
        <v>152946.466008772</v>
      </c>
      <c r="H3" s="351">
        <f>SUMIF('Effectifs ACOSS+MSA 2019 '!$D$4:$D$102,H1,'Effectifs ACOSS+MSA 2019 '!$E$4:$E$102)</f>
        <v>166659.6309401014</v>
      </c>
      <c r="I3" s="351">
        <f>SUMIF('Effectifs ACOSS+MSA 2019 '!$D$4:$D$102,I1,'Effectifs ACOSS+MSA 2019 '!$E$4:$E$102)</f>
        <v>316344.13184580259</v>
      </c>
      <c r="J3" s="351">
        <f>SUMIF('Effectifs ACOSS+MSA 2019 '!$D$4:$D$102,J1,'Effectifs ACOSS+MSA 2019 '!$E$4:$E$102)</f>
        <v>82512.869827586197</v>
      </c>
      <c r="K3" s="351">
        <f>SUMIF('Effectifs ACOSS+MSA 2019 '!$D$4:$D$102,K1,'Effectifs ACOSS+MSA 2019 '!$E$4:$E$102)</f>
        <v>158560.08865385235</v>
      </c>
      <c r="L3" s="351">
        <f>SUMIF('Effectifs ACOSS+MSA 2019 '!$D$4:$D$102,L1,'Effectifs ACOSS+MSA 2019 '!$E$4:$E$102)</f>
        <v>164175.06460498594</v>
      </c>
      <c r="M3" s="351">
        <f>SUMIF('Effectifs ACOSS+MSA 2019 '!$D$4:$D$102,M1,'Effectifs ACOSS+MSA 2019 '!$E$4:$E$102)</f>
        <v>113109.5153061224</v>
      </c>
      <c r="N3" s="351">
        <f>SUMIF('Effectifs ACOSS+MSA 2019 '!$D$4:$D$102,N1,'Effectifs ACOSS+MSA 2019 '!$E$4:$E$102)</f>
        <v>129242.3207207142</v>
      </c>
      <c r="O3" s="351">
        <f>SUMIF('Effectifs ACOSS+MSA 2019 '!$D$4:$D$102,O1,'Effectifs ACOSS+MSA 2019 '!$E$4:$E$102)</f>
        <v>9102.875</v>
      </c>
      <c r="P3" s="351">
        <f>SUMIF('Effectifs ACOSS+MSA 2019 '!$D$4:$D$102,P1,'Effectifs ACOSS+MSA 2019 '!$E$4:$E$102)</f>
        <v>9758.2972972973002</v>
      </c>
      <c r="Q3" s="351">
        <f>SUMIF('Effectifs ACOSS+MSA 2019 '!$D$4:$D$102,Q1,'Effectifs ACOSS+MSA 2019 '!$E$4:$E$102)</f>
        <v>3759.25</v>
      </c>
      <c r="R3" s="351">
        <f>SUMIF('Effectifs ACOSS+MSA 2019 '!$D$4:$D$102,R1,'Effectifs ACOSS+MSA 2019 '!$E$4:$E$102)</f>
        <v>17814.2770238095</v>
      </c>
      <c r="S3" s="351"/>
      <c r="T3" s="351">
        <v>1793859.8878572199</v>
      </c>
    </row>
    <row r="4" spans="1:20" x14ac:dyDescent="0.25">
      <c r="A4">
        <v>2018</v>
      </c>
      <c r="B4" s="351">
        <f>SUMIF('EFFMEAN MSA+ACOSS'!$D$4:$D$102,B1,'EFFMEAN MSA+ACOSS'!$E$4:$E$102)</f>
        <v>227974.08525915927</v>
      </c>
      <c r="C4" s="351">
        <f>SUMIF('EFFMEAN MSA+ACOSS'!$D$4:$D$102,C1,'EFFMEAN MSA+ACOSS'!$E$4:$E$102)</f>
        <v>76287.984832349306</v>
      </c>
      <c r="D4" s="351">
        <f>SUMIF('EFFMEAN MSA+ACOSS'!$D$4:$D$102,D1,'EFFMEAN MSA+ACOSS'!$E$4:$E$102)</f>
        <v>97159.496231860001</v>
      </c>
      <c r="E4" s="351">
        <f>SUMIF('EFFMEAN MSA+ACOSS'!$D$4:$D$102,E1,'EFFMEAN MSA+ACOSS'!$E$4:$E$102)</f>
        <v>60531.060604939965</v>
      </c>
      <c r="F4" s="351">
        <f>SUMIF('EFFMEAN MSA+ACOSS'!$D$4:$D$102,F1,'EFFMEAN MSA+ACOSS'!$E$4:$E$102)</f>
        <v>6989.2996089779799</v>
      </c>
      <c r="G4" s="351">
        <f>SUMIF('EFFMEAN MSA+ACOSS'!$D$4:$D$102,G1,'EFFMEAN MSA+ACOSS'!$E$4:$E$102)</f>
        <v>152269.45214587098</v>
      </c>
      <c r="H4" s="351">
        <f>SUMIF('EFFMEAN MSA+ACOSS'!$D$4:$D$102,H1,'EFFMEAN MSA+ACOSS'!$E$4:$E$102)</f>
        <v>164666.08588930449</v>
      </c>
      <c r="I4" s="351">
        <f>SUMIF('EFFMEAN MSA+ACOSS'!$D$4:$D$102,I1,'EFFMEAN MSA+ACOSS'!$E$4:$E$102)</f>
        <v>312366.71376032184</v>
      </c>
      <c r="J4" s="351">
        <f>SUMIF('EFFMEAN MSA+ACOSS'!$D$4:$D$102,J1,'EFFMEAN MSA+ACOSS'!$E$4:$E$102)</f>
        <v>82558.044149101566</v>
      </c>
      <c r="K4" s="351">
        <f>SUMIF('EFFMEAN MSA+ACOSS'!$D$4:$D$102,K1,'EFFMEAN MSA+ACOSS'!$E$4:$E$102)</f>
        <v>157665.86769148946</v>
      </c>
      <c r="L4" s="351">
        <f>SUMIF('EFFMEAN MSA+ACOSS'!$D$4:$D$102,L1,'EFFMEAN MSA+ACOSS'!$E$4:$E$102)</f>
        <v>162828.98769962185</v>
      </c>
      <c r="M4" s="351">
        <f>SUMIF('EFFMEAN MSA+ACOSS'!$D$4:$D$102,M1,'EFFMEAN MSA+ACOSS'!$E$4:$E$102)</f>
        <v>113349.33535207911</v>
      </c>
      <c r="N4" s="351">
        <f>SUMIF('EFFMEAN MSA+ACOSS'!$D$4:$D$102,N1,'EFFMEAN MSA+ACOSS'!$E$4:$E$102)</f>
        <v>129103.92295627168</v>
      </c>
      <c r="O4" s="351">
        <f>SUMIF('EFFMEAN MSA+ACOSS'!$D$4:$D$102,O1,'EFFMEAN MSA+ACOSS'!$E$4:$E$102)</f>
        <v>9158.1981421570108</v>
      </c>
      <c r="P4" s="351">
        <f>SUMIF('EFFMEAN MSA+ACOSS'!$D$4:$D$102,P1,'EFFMEAN MSA+ACOSS'!$E$4:$E$102)</f>
        <v>9444.0577593970193</v>
      </c>
      <c r="Q4" s="351">
        <f>SUMIF('EFFMEAN MSA+ACOSS'!$D$4:$D$102,Q1,'EFFMEAN MSA+ACOSS'!$E$4:$E$102)</f>
        <v>3507.125</v>
      </c>
      <c r="R4" s="351">
        <f>SUMIF('EFFMEAN MSA+ACOSS'!$D$4:$D$102,R1,'EFFMEAN MSA+ACOSS'!$E$4:$E$102)</f>
        <v>18027.094554236999</v>
      </c>
      <c r="S4" s="351"/>
      <c r="T4" s="351">
        <v>1783886.8116371401</v>
      </c>
    </row>
    <row r="5" spans="1:20" x14ac:dyDescent="0.25">
      <c r="A5">
        <v>2017</v>
      </c>
      <c r="B5" s="351">
        <f>SUMIF('EFF ACOSS + MSA 2017'!$D$4:$D$102,B1,'EFF ACOSS + MSA 2017'!$E$4:$E$102)</f>
        <v>231011.54624076691</v>
      </c>
      <c r="C5" s="351">
        <f>SUMIF('EFF ACOSS + MSA 2017'!$D$4:$D$102,C1,'EFF ACOSS + MSA 2017'!$E$4:$E$102)</f>
        <v>76884.321155317404</v>
      </c>
      <c r="D5" s="351">
        <f>SUMIF('EFF ACOSS + MSA 2017'!$D$4:$D$102,D1,'EFF ACOSS + MSA 2017'!$E$4:$E$102)</f>
        <v>98116.932842006587</v>
      </c>
      <c r="E5" s="351">
        <f>SUMIF('EFF ACOSS + MSA 2017'!$D$4:$D$102,E1,'EFF ACOSS + MSA 2017'!$E$4:$E$102)</f>
        <v>61404.708920580597</v>
      </c>
      <c r="F5" s="351">
        <f>SUMIF('EFF ACOSS + MSA 2017'!$D$4:$D$102,F1,'EFF ACOSS + MSA 2017'!$E$4:$E$102)</f>
        <v>7058.9917016545796</v>
      </c>
      <c r="G5" s="351">
        <f>SUMIF('EFF ACOSS + MSA 2017'!$D$4:$D$102,G1,'EFF ACOSS + MSA 2017'!$E$4:$E$102)</f>
        <v>154098.21159034464</v>
      </c>
      <c r="H5" s="351">
        <f>SUMIF('EFF ACOSS + MSA 2017'!$D$4:$D$102,H1,'EFF ACOSS + MSA 2017'!$E$4:$E$102)</f>
        <v>165892.2443420843</v>
      </c>
      <c r="I5" s="351">
        <f>SUMIF('EFF ACOSS + MSA 2017'!$D$4:$D$102,I1,'EFF ACOSS + MSA 2017'!$E$4:$E$102)</f>
        <v>313468.6537521818</v>
      </c>
      <c r="J5" s="351">
        <f>SUMIF('EFF ACOSS + MSA 2017'!$D$4:$D$102,J1,'EFF ACOSS + MSA 2017'!$E$4:$E$102)</f>
        <v>85482.482355896325</v>
      </c>
      <c r="K5" s="351">
        <f>SUMIF('EFF ACOSS + MSA 2017'!$D$4:$D$102,K1,'EFF ACOSS + MSA 2017'!$E$4:$E$102)</f>
        <v>158621.94900458815</v>
      </c>
      <c r="L5" s="351">
        <f>SUMIF('EFF ACOSS + MSA 2017'!$D$4:$D$102,L1,'EFF ACOSS + MSA 2017'!$E$4:$E$102)</f>
        <v>165649.02141284599</v>
      </c>
      <c r="M5" s="351">
        <f>SUMIF('EFF ACOSS + MSA 2017'!$D$4:$D$102,M1,'EFF ACOSS + MSA 2017'!$E$4:$E$102)</f>
        <v>113921.76175041615</v>
      </c>
      <c r="N5" s="351">
        <f>SUMIF('EFF ACOSS + MSA 2017'!$D$4:$D$102,N1,'EFF ACOSS + MSA 2017'!$E$4:$E$102)</f>
        <v>131683.31511625019</v>
      </c>
      <c r="O5" s="351">
        <f>SUMIF('EFF ACOSS + MSA 2017'!$D$4:$D$102,O1,'EFF ACOSS + MSA 2017'!$E$4:$E$102)</f>
        <v>9652.8808409043595</v>
      </c>
      <c r="P5" s="351">
        <f>SUMIF('EFF ACOSS + MSA 2017'!$D$4:$D$102,P1,'EFF ACOSS + MSA 2017'!$E$4:$E$102)</f>
        <v>9712.61206364379</v>
      </c>
      <c r="Q5" s="351">
        <f>SUMIF('EFF ACOSS + MSA 2017'!$D$4:$D$102,Q1,'EFF ACOSS + MSA 2017'!$E$4:$E$102)</f>
        <v>3547.0917880089401</v>
      </c>
      <c r="R5" s="351">
        <f>SUMIF('EFF ACOSS + MSA 2017'!$D$4:$D$102,R1,'EFF ACOSS + MSA 2017'!$E$4:$E$102)</f>
        <v>20225.4939374327</v>
      </c>
      <c r="S5" s="351"/>
      <c r="T5" s="351">
        <v>1806432.2188149199</v>
      </c>
    </row>
    <row r="6" spans="1:20" x14ac:dyDescent="0.25">
      <c r="A6">
        <v>2016</v>
      </c>
      <c r="B6" s="351">
        <f>SUMIF('EFFECTIF 2016'!$C$6:$C$104,B1,'EFFECTIF 2016'!$D$6:$D$104)</f>
        <v>231296.16004893812</v>
      </c>
      <c r="C6" s="351">
        <f>SUMIF('EFFECTIF 2016'!$C$6:$C$104,C1,'EFFECTIF 2016'!$D$6:$D$104)</f>
        <v>78565.106425784936</v>
      </c>
      <c r="D6" s="351">
        <f>SUMIF('EFFECTIF 2016'!$C$6:$C$104,D1,'EFFECTIF 2016'!$D$6:$D$104)</f>
        <v>97882.493818341391</v>
      </c>
      <c r="E6" s="351">
        <f>SUMIF('EFFECTIF 2016'!$C$6:$C$104,E1,'EFFECTIF 2016'!$D$6:$D$104)</f>
        <v>61869.791775148566</v>
      </c>
      <c r="F6" s="351">
        <f>SUMIF('EFFECTIF 2016'!$C$6:$C$104,F1,'EFFECTIF 2016'!$D$6:$D$104)</f>
        <v>6870.04375275047</v>
      </c>
      <c r="G6" s="351">
        <f>SUMIF('EFFECTIF 2016'!$C$6:$C$104,G1,'EFFECTIF 2016'!$D$6:$D$104)</f>
        <v>154277.72898753674</v>
      </c>
      <c r="H6" s="351">
        <f>SUMIF('EFFECTIF 2016'!$C$6:$C$104,H1,'EFFECTIF 2016'!$D$6:$D$104)</f>
        <v>167430.8803233185</v>
      </c>
      <c r="I6" s="351">
        <f>SUMIF('EFFECTIF 2016'!$C$6:$C$104,I1,'EFFECTIF 2016'!$D$6:$D$104)</f>
        <v>313148.71848281892</v>
      </c>
      <c r="J6" s="351">
        <f>SUMIF('EFFECTIF 2016'!$C$6:$C$104,J1,'EFFECTIF 2016'!$D$6:$D$104)</f>
        <v>87438.190262697171</v>
      </c>
      <c r="K6" s="351">
        <f>SUMIF('EFFECTIF 2016'!$C$6:$C$104,K1,'EFFECTIF 2016'!$D$6:$D$104)</f>
        <v>159853.17289382202</v>
      </c>
      <c r="L6" s="351">
        <f>SUMIF('EFFECTIF 2016'!$C$6:$C$104,L1,'EFFECTIF 2016'!$D$6:$D$104)</f>
        <v>164970.70190044874</v>
      </c>
      <c r="M6" s="351">
        <f>SUMIF('EFFECTIF 2016'!$C$6:$C$104,M1,'EFFECTIF 2016'!$D$6:$D$104)</f>
        <v>114496.6590361578</v>
      </c>
      <c r="N6" s="351">
        <f>SUMIF('EFFECTIF 2016'!$C$6:$C$104,N1,'EFFECTIF 2016'!$D$6:$D$104)</f>
        <v>133290.43340443421</v>
      </c>
      <c r="O6" s="351">
        <f>SUMIF('EFFECTIF 2016'!$C$6:$C$104,O1,'EFFECTIF 2016'!$D$6:$D$104)</f>
        <v>10012.6726084415</v>
      </c>
      <c r="P6" s="351">
        <f>SUMIF('EFFECTIF 2016'!$C$6:$C$104,P1,'EFFECTIF 2016'!$D$6:$D$104)</f>
        <v>9992.6948790935894</v>
      </c>
      <c r="Q6" s="351">
        <f>SUMIF('EFFECTIF 2016'!$C$6:$C$104,Q1,'EFFECTIF 2016'!$D$6:$D$104)</f>
        <v>3567.29638584144</v>
      </c>
      <c r="R6" s="351">
        <f>SUMIF('EFFECTIF 2016'!$C$6:$C$104,R1,'EFFECTIF 2016'!$D$6:$D$104)</f>
        <v>20953.2269147849</v>
      </c>
      <c r="S6" s="351"/>
      <c r="T6" s="351">
        <v>1815915.97190036</v>
      </c>
    </row>
    <row r="7" spans="1:20" x14ac:dyDescent="0.25">
      <c r="A7">
        <v>2015</v>
      </c>
      <c r="B7" s="351">
        <f>SUMIF('EFFMEAN_ACOSS + MSA 2015 '!$D$4:$D$102,B1,'EFFMEAN_ACOSS + MSA 2015 '!$E$4:$E$102)</f>
        <v>230454.57378034998</v>
      </c>
      <c r="C7" s="351">
        <f>SUMIF('EFFMEAN_ACOSS + MSA 2015 '!$D$4:$D$102,C1,'EFFMEAN_ACOSS + MSA 2015 '!$E$4:$E$102)</f>
        <v>79351.519821492417</v>
      </c>
      <c r="D7" s="351">
        <f>SUMIF('EFFMEAN_ACOSS + MSA 2015 '!$D$4:$D$102,D1,'EFFMEAN_ACOSS + MSA 2015 '!$E$4:$E$102)</f>
        <v>97003.059052461409</v>
      </c>
      <c r="E7" s="351">
        <f>SUMIF('EFFMEAN_ACOSS + MSA 2015 '!$D$4:$D$102,E1,'EFFMEAN_ACOSS + MSA 2015 '!$E$4:$E$102)</f>
        <v>62787.779773119808</v>
      </c>
      <c r="F7" s="351">
        <f>SUMIF('EFFMEAN_ACOSS + MSA 2015 '!$D$4:$D$102,F1,'EFFMEAN_ACOSS + MSA 2015 '!$E$4:$E$102)</f>
        <v>6859.6246442763304</v>
      </c>
      <c r="G7" s="351">
        <f>SUMIF('EFFMEAN_ACOSS + MSA 2015 '!$D$4:$D$102,G1,'EFFMEAN_ACOSS + MSA 2015 '!$E$4:$E$102)</f>
        <v>153739.43260531072</v>
      </c>
      <c r="H7" s="351">
        <f>SUMIF('EFFMEAN_ACOSS + MSA 2015 '!$D$4:$D$102,H1,'EFFMEAN_ACOSS + MSA 2015 '!$E$4:$E$102)</f>
        <v>167306.99091018504</v>
      </c>
      <c r="I7" s="351">
        <f>SUMIF('EFFMEAN_ACOSS + MSA 2015 '!$D$4:$D$102,I1,'EFFMEAN_ACOSS + MSA 2015 '!$E$4:$E$102)</f>
        <v>311357.36702638486</v>
      </c>
      <c r="J7" s="351">
        <f>SUMIF('EFFMEAN_ACOSS + MSA 2015 '!$D$4:$D$102,J1,'EFFMEAN_ACOSS + MSA 2015 '!$E$4:$E$102)</f>
        <v>87849.326188880877</v>
      </c>
      <c r="K7" s="351">
        <f>SUMIF('EFFMEAN_ACOSS + MSA 2015 '!$D$4:$D$102,K1,'EFFMEAN_ACOSS + MSA 2015 '!$E$4:$E$102)</f>
        <v>158811.24369564012</v>
      </c>
      <c r="L7" s="351">
        <f>SUMIF('EFFMEAN_ACOSS + MSA 2015 '!$D$4:$D$102,L1,'EFFMEAN_ACOSS + MSA 2015 '!$E$4:$E$102)</f>
        <v>163982.41387487715</v>
      </c>
      <c r="M7" s="351">
        <f>SUMIF('EFFMEAN_ACOSS + MSA 2015 '!$D$4:$D$102,M1,'EFFMEAN_ACOSS + MSA 2015 '!$E$4:$E$102)</f>
        <v>114974.72527046123</v>
      </c>
      <c r="N7" s="351">
        <f>SUMIF('EFFMEAN_ACOSS + MSA 2015 '!$D$4:$D$102,N1,'EFFMEAN_ACOSS + MSA 2015 '!$E$4:$E$102)</f>
        <v>132626.36828400751</v>
      </c>
      <c r="O7" s="351">
        <f>SUMIF('EFFMEAN_ACOSS + MSA 2015 '!$D$4:$D$102,O1,'EFFMEAN_ACOSS + MSA 2015 '!$E$4:$E$102)</f>
        <v>9612.6204881515696</v>
      </c>
      <c r="P7" s="351">
        <f>SUMIF('EFFMEAN_ACOSS + MSA 2015 '!$D$4:$D$102,P1,'EFFMEAN_ACOSS + MSA 2015 '!$E$4:$E$102)</f>
        <v>9556.7878147222309</v>
      </c>
      <c r="Q7" s="351">
        <f>SUMIF('EFFMEAN_ACOSS + MSA 2015 '!$D$4:$D$102,Q1,'EFFMEAN_ACOSS + MSA 2015 '!$E$4:$E$102)</f>
        <v>3403.4846965094098</v>
      </c>
      <c r="R7" s="351">
        <f>SUMIF('EFFMEAN_ACOSS + MSA 2015 '!$D$4:$D$102,R1,'EFFMEAN_ACOSS + MSA 2015 '!$E$4:$E$102)</f>
        <v>20774.3169770809</v>
      </c>
      <c r="S7" s="351"/>
      <c r="T7" s="351">
        <v>1810451.6349039101</v>
      </c>
    </row>
    <row r="8" spans="1:20" x14ac:dyDescent="0.25">
      <c r="A8">
        <v>2014</v>
      </c>
      <c r="B8" s="351">
        <f>SUMIF('EFFMEAN_ACOSS + MSA 2014 '!$D$4:$D$102,B1,'EFFMEAN_ACOSS + MSA 2014 '!$E$4:$E$102)</f>
        <v>230067.23258064128</v>
      </c>
      <c r="C8" s="351">
        <f>SUMIF('EFFMEAN_ACOSS + MSA 2014 '!$D$4:$D$102,C1,'EFFMEAN_ACOSS + MSA 2014 '!$E$4:$E$102)</f>
        <v>79204.881998323282</v>
      </c>
      <c r="D8" s="351">
        <f>SUMIF('EFFMEAN_ACOSS + MSA 2014 '!$D$4:$D$102,D1,'EFFMEAN_ACOSS + MSA 2014 '!$E$4:$E$102)</f>
        <v>95782.307820978793</v>
      </c>
      <c r="E8" s="351">
        <f>SUMIF('EFFMEAN_ACOSS + MSA 2014 '!$D$4:$D$102,E1,'EFFMEAN_ACOSS + MSA 2014 '!$E$4:$E$102)</f>
        <v>63754.948977168271</v>
      </c>
      <c r="F8" s="351">
        <f>SUMIF('EFFMEAN_ACOSS + MSA 2014 '!$D$4:$D$102,F1,'EFFMEAN_ACOSS + MSA 2014 '!$E$4:$E$102)</f>
        <v>7032.1563156820903</v>
      </c>
      <c r="G8" s="351">
        <f>SUMIF('EFFMEAN_ACOSS + MSA 2014 '!$D$4:$D$102,G1,'EFFMEAN_ACOSS + MSA 2014 '!$E$4:$E$102)</f>
        <v>153404.10739089592</v>
      </c>
      <c r="H8" s="351">
        <f>SUMIF('EFFMEAN_ACOSS + MSA 2014 '!$D$4:$D$102,H1,'EFFMEAN_ACOSS + MSA 2014 '!$E$4:$E$102)</f>
        <v>166471.28143604047</v>
      </c>
      <c r="I8" s="351">
        <f>SUMIF('EFFMEAN_ACOSS + MSA 2014 '!$D$4:$D$102,I1,'EFFMEAN_ACOSS + MSA 2014 '!$E$4:$E$102)</f>
        <v>311075.63056885672</v>
      </c>
      <c r="J8" s="351">
        <f>SUMIF('EFFMEAN_ACOSS + MSA 2014 '!$D$4:$D$102,J1,'EFFMEAN_ACOSS + MSA 2014 '!$E$4:$E$102)</f>
        <v>87850.478504603976</v>
      </c>
      <c r="K8" s="351">
        <f>SUMIF('EFFMEAN_ACOSS + MSA 2014 '!$D$4:$D$102,K1,'EFFMEAN_ACOSS + MSA 2014 '!$E$4:$E$102)</f>
        <v>157728.42415849169</v>
      </c>
      <c r="L8" s="351">
        <f>SUMIF('EFFMEAN_ACOSS + MSA 2014 '!$D$4:$D$102,L1,'EFFMEAN_ACOSS + MSA 2014 '!$E$4:$E$102)</f>
        <v>164387.34144984404</v>
      </c>
      <c r="M8" s="351">
        <f>SUMIF('EFFMEAN_ACOSS + MSA 2014 '!$D$4:$D$102,M1,'EFFMEAN_ACOSS + MSA 2014 '!$E$4:$E$102)</f>
        <v>114580.30955443415</v>
      </c>
      <c r="N8" s="351">
        <f>SUMIF('EFFMEAN_ACOSS + MSA 2014 '!$D$4:$D$102,N1,'EFFMEAN_ACOSS + MSA 2014 '!$E$4:$E$102)</f>
        <v>132111.91057683114</v>
      </c>
      <c r="O8" s="351">
        <f>SUMIF('EFFMEAN_ACOSS + MSA 2014 '!$D$4:$D$102,O1,'EFFMEAN_ACOSS + MSA 2014 '!$E$4:$E$102)</f>
        <v>9770.0963239248795</v>
      </c>
      <c r="P8" s="351">
        <f>SUMIF('EFFMEAN_ACOSS + MSA 2014 '!$D$4:$D$102,P1,'EFFMEAN_ACOSS + MSA 2014 '!$E$4:$E$102)</f>
        <v>9298.4920152078394</v>
      </c>
      <c r="Q8" s="351">
        <f>SUMIF('EFFMEAN_ACOSS + MSA 2014 '!$D$4:$D$102,Q1,'EFFMEAN_ACOSS + MSA 2014 '!$E$4:$E$102)</f>
        <v>3302.3511096984898</v>
      </c>
      <c r="R8" s="351">
        <f>SUMIF('EFFMEAN_ACOSS + MSA 2014 '!$D$4:$D$102,R1,'EFFMEAN_ACOSS + MSA 2014 '!$E$4:$E$102)</f>
        <v>19293.473200581</v>
      </c>
      <c r="S8" s="351"/>
      <c r="T8" s="351">
        <v>1805115.4239822</v>
      </c>
    </row>
    <row r="9" spans="1:20" x14ac:dyDescent="0.25">
      <c r="A9">
        <v>2013</v>
      </c>
      <c r="B9" s="351">
        <f>SUMIF('EFFMEAN ACOSS + MSA 2013 '!$D$4:$D$102,B1,'EFFMEAN ACOSS + MSA 2013 '!$E$4:$E$102)</f>
        <v>228699.23503050144</v>
      </c>
      <c r="C9" s="351">
        <f>SUMIF('EFFMEAN ACOSS + MSA 2013 '!$D$4:$D$102,C1,'EFFMEAN ACOSS + MSA 2013 '!$E$4:$E$102)</f>
        <v>78419.909790192585</v>
      </c>
      <c r="D9" s="351">
        <f>SUMIF('EFFMEAN ACOSS + MSA 2013 '!$D$4:$D$102,D1,'EFFMEAN ACOSS + MSA 2013 '!$E$4:$E$102)</f>
        <v>94846.680054404802</v>
      </c>
      <c r="E9" s="351">
        <f>SUMIF('EFFMEAN ACOSS + MSA 2013 '!$D$4:$D$102,E1,'EFFMEAN ACOSS + MSA 2013 '!$E$4:$E$102)</f>
        <v>63516.943613226205</v>
      </c>
      <c r="F9" s="351">
        <f>SUMIF('EFFMEAN ACOSS + MSA 2013 '!$D$4:$D$102,F1,'EFFMEAN ACOSS + MSA 2013 '!$E$4:$E$102)</f>
        <v>7114.8443582331502</v>
      </c>
      <c r="G9" s="351">
        <f>SUMIF('EFFMEAN ACOSS + MSA 2013 '!$D$4:$D$102,G1,'EFFMEAN ACOSS + MSA 2013 '!$E$4:$E$102)</f>
        <v>152178.33124077768</v>
      </c>
      <c r="H9" s="351">
        <f>SUMIF('EFFMEAN ACOSS + MSA 2013 '!$D$4:$D$102,H1,'EFFMEAN ACOSS + MSA 2013 '!$E$4:$E$102)</f>
        <v>165023.69806954049</v>
      </c>
      <c r="I9" s="351">
        <f>SUMIF('EFFMEAN ACOSS + MSA 2013 '!$D$4:$D$102,I1,'EFFMEAN ACOSS + MSA 2013 '!$E$4:$E$102)</f>
        <v>306767.31960768567</v>
      </c>
      <c r="J9" s="351">
        <f>SUMIF('EFFMEAN ACOSS + MSA 2013 '!$D$4:$D$102,J1,'EFFMEAN ACOSS + MSA 2013 '!$E$4:$E$102)</f>
        <v>87625.875367468587</v>
      </c>
      <c r="K9" s="351">
        <f>SUMIF('EFFMEAN ACOSS + MSA 2013 '!$D$4:$D$102,K1,'EFFMEAN ACOSS + MSA 2013 '!$E$4:$E$102)</f>
        <v>155733.13414937397</v>
      </c>
      <c r="L9" s="351">
        <f>SUMIF('EFFMEAN ACOSS + MSA 2013 '!$D$4:$D$102,L1,'EFFMEAN ACOSS + MSA 2013 '!$E$4:$E$102)</f>
        <v>162106.85530383309</v>
      </c>
      <c r="M9" s="351">
        <f>SUMIF('EFFMEAN ACOSS + MSA 2013 '!$D$4:$D$102,M1,'EFFMEAN ACOSS + MSA 2013 '!$E$4:$E$102)</f>
        <v>113398.44248808536</v>
      </c>
      <c r="N9" s="351">
        <f>SUMIF('EFFMEAN ACOSS + MSA 2013 '!$D$4:$D$102,N1,'EFFMEAN ACOSS + MSA 2013 '!$E$4:$E$102)</f>
        <v>131328.32951919135</v>
      </c>
      <c r="O9" s="351">
        <f>SUMIF('EFFMEAN ACOSS + MSA 2013 '!$D$4:$D$102,O1,'EFFMEAN ACOSS + MSA 2013 '!$E$4:$E$102)</f>
        <v>9418.1103890551894</v>
      </c>
      <c r="P9" s="351">
        <f>SUMIF('EFFMEAN ACOSS + MSA 2013 '!$D$4:$D$102,P1,'EFFMEAN ACOSS + MSA 2013 '!$E$4:$E$102)</f>
        <v>8970.91587159136</v>
      </c>
      <c r="Q9" s="351">
        <f>SUMIF('EFFMEAN ACOSS + MSA 2013 '!$D$4:$D$102,Q1,'EFFMEAN ACOSS + MSA 2013 '!$E$4:$E$102)</f>
        <v>3229.8827519379802</v>
      </c>
      <c r="R9" s="351">
        <f>SUMIF('EFFMEAN ACOSS + MSA 2013 '!$D$4:$D$102,R1,'EFFMEAN ACOSS + MSA 2013 '!$E$4:$E$102)</f>
        <v>18194.853652065201</v>
      </c>
      <c r="S9" s="351"/>
      <c r="T9" s="351">
        <v>1786573.3612571601</v>
      </c>
    </row>
    <row r="10" spans="1:20" x14ac:dyDescent="0.25">
      <c r="A10">
        <v>2012</v>
      </c>
      <c r="B10" s="351">
        <f>SUMIF('EFFMEAN ACOSS + MSA 2012'!$D$4:$D$102,B1,'EFFMEAN ACOSS + MSA 2012'!$E$4:$E$102)</f>
        <v>226652.96344763844</v>
      </c>
      <c r="C10" s="351">
        <f>SUMIF('EFFMEAN ACOSS + MSA 2012'!$D$4:$D$102,C1,'EFFMEAN ACOSS + MSA 2012'!$E$4:$E$102)</f>
        <v>78753.193547110932</v>
      </c>
      <c r="D10" s="351">
        <f>SUMIF('EFFMEAN ACOSS + MSA 2012'!$D$4:$D$102,D1,'EFFMEAN ACOSS + MSA 2012'!$E$4:$E$102)</f>
        <v>94737.6432875459</v>
      </c>
      <c r="E10" s="351">
        <f>SUMIF('EFFMEAN ACOSS + MSA 2012'!$D$4:$D$102,E1,'EFFMEAN ACOSS + MSA 2012'!$E$4:$E$102)</f>
        <v>64170.335953190421</v>
      </c>
      <c r="F10" s="351">
        <f>SUMIF('EFFMEAN ACOSS + MSA 2012'!$D$4:$D$102,F1,'EFFMEAN ACOSS + MSA 2012'!$E$4:$E$102)</f>
        <v>7135.7537138867301</v>
      </c>
      <c r="G10" s="351">
        <f>SUMIF('EFFMEAN ACOSS + MSA 2012'!$D$4:$D$102,G1,'EFFMEAN ACOSS + MSA 2012'!$E$4:$E$102)</f>
        <v>151749.14981031077</v>
      </c>
      <c r="H10" s="351">
        <f>SUMIF('EFFMEAN ACOSS + MSA 2012'!$D$4:$D$102,H1,'EFFMEAN ACOSS + MSA 2012'!$E$4:$E$102)</f>
        <v>166489.0275480031</v>
      </c>
      <c r="I10" s="351">
        <f>SUMIF('EFFMEAN ACOSS + MSA 2012'!$D$4:$D$102,I1,'EFFMEAN ACOSS + MSA 2012'!$E$4:$E$102)</f>
        <v>304207.0537836802</v>
      </c>
      <c r="J10" s="351">
        <f>SUMIF('EFFMEAN ACOSS + MSA 2012'!$D$4:$D$102,J1,'EFFMEAN ACOSS + MSA 2012'!$E$4:$E$102)</f>
        <v>88226.496970782711</v>
      </c>
      <c r="K10" s="351">
        <f>SUMIF('EFFMEAN ACOSS + MSA 2012'!$D$4:$D$102,K1,'EFFMEAN ACOSS + MSA 2012'!$E$4:$E$102)</f>
        <v>153795.01419544659</v>
      </c>
      <c r="L10" s="351">
        <f>SUMIF('EFFMEAN ACOSS + MSA 2012'!$D$4:$D$102,L1,'EFFMEAN ACOSS + MSA 2012'!$E$4:$E$102)</f>
        <v>162143.77010770532</v>
      </c>
      <c r="M10" s="351">
        <f>SUMIF('EFFMEAN ACOSS + MSA 2012'!$D$4:$D$102,M1,'EFFMEAN ACOSS + MSA 2012'!$E$4:$E$102)</f>
        <v>112575.11876506463</v>
      </c>
      <c r="N10" s="351">
        <f>SUMIF('EFFMEAN ACOSS + MSA 2012'!$D$4:$D$102,N1,'EFFMEAN ACOSS + MSA 2012'!$E$4:$E$102)</f>
        <v>131006.41197469168</v>
      </c>
      <c r="O10" s="351">
        <f>SUMIF('EFFMEAN ACOSS + MSA 2012'!$D$4:$D$102,O1,'EFFMEAN ACOSS + MSA 2012'!$E$4:$E$102)</f>
        <v>9693.8702972634801</v>
      </c>
      <c r="P10" s="351">
        <f>SUMIF('EFFMEAN ACOSS + MSA 2012'!$D$4:$D$102,P1,'EFFMEAN ACOSS + MSA 2012'!$E$4:$E$102)</f>
        <v>8725.5967546486609</v>
      </c>
      <c r="Q10" s="351">
        <f>SUMIF('EFFMEAN ACOSS + MSA 2012'!$D$4:$D$102,Q1,'EFFMEAN ACOSS + MSA 2012'!$E$4:$E$102)</f>
        <v>3054.3548713883001</v>
      </c>
      <c r="R10" s="351">
        <f>SUMIF('EFFMEAN ACOSS + MSA 2012'!$D$4:$D$102,R1,'EFFMEAN ACOSS + MSA 2012'!$E$4:$E$102)</f>
        <v>18471.344825570101</v>
      </c>
      <c r="S10" s="351"/>
      <c r="T10" s="351">
        <v>1781587.0998539301</v>
      </c>
    </row>
    <row r="11" spans="1:20" x14ac:dyDescent="0.25">
      <c r="A11">
        <v>2011</v>
      </c>
      <c r="B11" s="351">
        <f>SUMIF('EFFMEAN ACOSS + MSA 2011'!$D$4:$D$102,B1,'EFFMEAN ACOSS + MSA 2011'!$E$4:$E$102)</f>
        <v>225063.69076126633</v>
      </c>
      <c r="C11" s="351">
        <f>SUMIF('EFFMEAN ACOSS + MSA 2011'!$D$4:$D$102,C1,'EFFMEAN ACOSS + MSA 2011'!$E$4:$E$102)</f>
        <v>78614.549092650559</v>
      </c>
      <c r="D11" s="351">
        <f>SUMIF('EFFMEAN ACOSS + MSA 2011'!$D$4:$D$102,D1,'EFFMEAN ACOSS + MSA 2011'!$E$4:$E$102)</f>
        <v>94362.451894518192</v>
      </c>
      <c r="E11" s="351">
        <f>SUMIF('EFFMEAN ACOSS + MSA 2011'!$D$4:$D$102,E1,'EFFMEAN ACOSS + MSA 2011'!$E$4:$E$102)</f>
        <v>64091.646954196498</v>
      </c>
      <c r="F11" s="351">
        <f>SUMIF('EFFMEAN ACOSS + MSA 2011'!$D$4:$D$102,F1,'EFFMEAN ACOSS + MSA 2011'!$E$4:$E$102)</f>
        <v>7381.2473802033401</v>
      </c>
      <c r="G11" s="351">
        <f>SUMIF('EFFMEAN ACOSS + MSA 2011'!$D$4:$D$102,G1,'EFFMEAN ACOSS + MSA 2011'!$E$4:$E$102)</f>
        <v>151059.87113200332</v>
      </c>
      <c r="H11" s="351">
        <f>SUMIF('EFFMEAN ACOSS + MSA 2011'!$D$4:$D$102,H1,'EFFMEAN ACOSS + MSA 2011'!$E$4:$E$102)</f>
        <v>166870.66391169257</v>
      </c>
      <c r="I11" s="351">
        <f>SUMIF('EFFMEAN ACOSS + MSA 2011'!$D$4:$D$102,I1,'EFFMEAN ACOSS + MSA 2011'!$E$4:$E$102)</f>
        <v>304387.59568026138</v>
      </c>
      <c r="J11" s="351">
        <f>SUMIF('EFFMEAN ACOSS + MSA 2011'!$D$4:$D$102,J1,'EFFMEAN ACOSS + MSA 2011'!$E$4:$E$102)</f>
        <v>89632.330307441225</v>
      </c>
      <c r="K11" s="351">
        <f>SUMIF('EFFMEAN ACOSS + MSA 2011'!$D$4:$D$102,K1,'EFFMEAN ACOSS + MSA 2011'!$E$4:$E$102)</f>
        <v>153085.76457677782</v>
      </c>
      <c r="L11" s="351">
        <f>SUMIF('EFFMEAN ACOSS + MSA 2011'!$D$4:$D$102,L1,'EFFMEAN ACOSS + MSA 2011'!$E$4:$E$102)</f>
        <v>163543.24076369204</v>
      </c>
      <c r="M11" s="351">
        <f>SUMIF('EFFMEAN ACOSS + MSA 2011'!$D$4:$D$102,M1,'EFFMEAN ACOSS + MSA 2011'!$E$4:$E$102)</f>
        <v>112483.9869089064</v>
      </c>
      <c r="N11" s="351">
        <f>SUMIF('EFFMEAN ACOSS + MSA 2011'!$D$4:$D$102,N1,'EFFMEAN ACOSS + MSA 2011'!$E$4:$E$102)</f>
        <v>130380.29955632205</v>
      </c>
      <c r="O11" s="351">
        <f>SUMIF('EFFMEAN ACOSS + MSA 2011'!$D$4:$D$102,O1,'EFFMEAN ACOSS + MSA 2011'!$E$4:$E$102)</f>
        <v>10088.4944180492</v>
      </c>
      <c r="P11" s="351">
        <f>SUMIF('EFFMEAN ACOSS + MSA 2011'!$D$4:$D$102,P1,'EFFMEAN ACOSS + MSA 2011'!$E$4:$E$102)</f>
        <v>8790.4209578968403</v>
      </c>
      <c r="Q11" s="351">
        <f>SUMIF('EFFMEAN ACOSS + MSA 2011'!$D$4:$D$102,Q1,'EFFMEAN ACOSS + MSA 2011'!$E$4:$E$102)</f>
        <v>3023.43010042283</v>
      </c>
      <c r="R11" s="351">
        <f>SUMIF('EFFMEAN ACOSS + MSA 2011'!$D$4:$D$102,R1,'EFFMEAN ACOSS + MSA 2011'!$E$4:$E$102)</f>
        <v>17838.513823723399</v>
      </c>
      <c r="S11" s="351"/>
      <c r="T11" s="351">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204" t="s">
        <v>80</v>
      </c>
      <c r="B3" s="204" t="s">
        <v>55</v>
      </c>
      <c r="C3" s="204" t="s">
        <v>116</v>
      </c>
      <c r="D3" s="204" t="s">
        <v>117</v>
      </c>
      <c r="E3" s="204" t="s">
        <v>118</v>
      </c>
      <c r="F3" s="204" t="s">
        <v>119</v>
      </c>
      <c r="G3" s="204" t="s">
        <v>120</v>
      </c>
      <c r="H3" s="204" t="s">
        <v>121</v>
      </c>
      <c r="I3" s="204" t="s">
        <v>122</v>
      </c>
      <c r="J3" s="204" t="s">
        <v>123</v>
      </c>
      <c r="K3" s="204" t="s">
        <v>124</v>
      </c>
      <c r="L3" s="204" t="s">
        <v>125</v>
      </c>
      <c r="M3" s="204" t="s">
        <v>126</v>
      </c>
      <c r="N3" s="204" t="s">
        <v>127</v>
      </c>
      <c r="O3" s="204" t="s">
        <v>128</v>
      </c>
      <c r="P3" s="204" t="s">
        <v>129</v>
      </c>
      <c r="Q3" s="204" t="s">
        <v>130</v>
      </c>
      <c r="R3" s="204" t="s">
        <v>131</v>
      </c>
      <c r="S3" s="204" t="s">
        <v>132</v>
      </c>
      <c r="T3" s="204" t="s">
        <v>56</v>
      </c>
    </row>
    <row r="4" spans="1:20" ht="18.75" x14ac:dyDescent="0.25">
      <c r="A4" s="205" t="s">
        <v>79</v>
      </c>
      <c r="B4" s="209">
        <f>SUMIF('TOP ACOSS+MSA2020'!$D$4:$D$102,B3,'TOP ACOSS+MSA2020'!$I$4:$I$102)</f>
        <v>10286.5</v>
      </c>
      <c r="C4" s="209">
        <f>SUMIF('TOP ACOSS+MSA2020'!$D$4:$D$102,C3,'TOP ACOSS+MSA2020'!$I$4:$I$102)</f>
        <v>3188.75</v>
      </c>
      <c r="D4" s="209">
        <f>SUMIF('TOP ACOSS+MSA2020'!$D$4:$D$102,D3,'TOP ACOSS+MSA2020'!$I$4:$I$102)</f>
        <v>4622</v>
      </c>
      <c r="E4" s="209">
        <f>SUMIF('TOP ACOSS+MSA2020'!$D$4:$D$102,E3,'TOP ACOSS+MSA2020'!$I$4:$I$102)</f>
        <v>3296.5</v>
      </c>
      <c r="F4" s="209">
        <f>SUMIF('TOP ACOSS+MSA2020'!$D$4:$D$102,F3,'TOP ACOSS+MSA2020'!$I$4:$I$102)</f>
        <v>407.25</v>
      </c>
      <c r="G4" s="209">
        <f>SUMIF('TOP ACOSS+MSA2020'!$D$4:$D$102,G3,'TOP ACOSS+MSA2020'!$I$4:$I$102)</f>
        <v>5061</v>
      </c>
      <c r="H4" s="209">
        <f>SUMIF('TOP ACOSS+MSA2020'!$D$4:$D$102,H3,'TOP ACOSS+MSA2020'!$I$4:$I$102)</f>
        <v>4999</v>
      </c>
      <c r="I4" s="209">
        <f>SUMIF('TOP ACOSS+MSA2020'!$D$4:$D$102,I3,'TOP ACOSS+MSA2020'!$I$4:$I$102)</f>
        <v>13105.75</v>
      </c>
      <c r="J4" s="209">
        <f>SUMIF('TOP ACOSS+MSA2020'!$D$4:$D$102,J3,'TOP ACOSS+MSA2020'!$I$4:$I$102)</f>
        <v>3642.25</v>
      </c>
      <c r="K4" s="209">
        <f>SUMIF('TOP ACOSS+MSA2020'!$D$4:$D$102,K3,'TOP ACOSS+MSA2020'!$I$4:$I$102)</f>
        <v>7950.25</v>
      </c>
      <c r="L4" s="209">
        <f>SUMIF('TOP ACOSS+MSA2020'!$D$4:$D$102,L3,'TOP ACOSS+MSA2020'!$I$4:$I$102)</f>
        <v>8336</v>
      </c>
      <c r="M4" s="209">
        <f>SUMIF('TOP ACOSS+MSA2020'!$D$4:$D$102,M3,'TOP ACOSS+MSA2020'!$I$4:$I$102)</f>
        <v>5651.25</v>
      </c>
      <c r="N4" s="209">
        <f>SUMIF('TOP ACOSS+MSA2020'!$D$4:$D$102,N3,'TOP ACOSS+MSA2020'!$I$4:$I$102)</f>
        <v>6168.75</v>
      </c>
      <c r="O4" s="209">
        <f>SUMIF('TOP ACOSS+MSA2020'!$D$4:$D$102,O3,'TOP ACOSS+MSA2020'!$I$4:$I$102)</f>
        <v>323</v>
      </c>
      <c r="P4" s="209">
        <f>SUMIF('TOP ACOSS+MSA2020'!$D$4:$D$102,P3,'TOP ACOSS+MSA2020'!$I$4:$I$102)</f>
        <v>306.5</v>
      </c>
      <c r="Q4" s="209">
        <f>SUMIF('TOP ACOSS+MSA2020'!$D$4:$D$102,Q3,'TOP ACOSS+MSA2020'!$I$4:$I$102)</f>
        <v>202.25</v>
      </c>
      <c r="R4" s="209">
        <f>SUMIF('TOP ACOSS+MSA2020'!$D$4:$D$102,R3,'TOP ACOSS+MSA2020'!$I$4:$I$102)</f>
        <v>653</v>
      </c>
      <c r="S4" s="209">
        <f>SUMIF('TOP ACOSS+MSA2020'!$D$4:$D$102,S3,'TOP ACOSS+MSA2020'!$I$4:$I$102)</f>
        <v>0</v>
      </c>
      <c r="T4" s="209">
        <f>SUM(B4:R4)</f>
        <v>78200</v>
      </c>
    </row>
    <row r="5" spans="1:20" ht="18.75" x14ac:dyDescent="0.25">
      <c r="A5" s="205" t="s">
        <v>106</v>
      </c>
      <c r="B5" s="209">
        <f>SUMIF('TOP ACOSS+MSA2020'!$D$4:$D$102,B3,'TOP ACOSS+MSA2020'!$J$4:$J$102)</f>
        <v>2859.25</v>
      </c>
      <c r="C5" s="209">
        <f>SUMIF('TOP ACOSS+MSA2020'!$D$4:$D$102,C3,'TOP ACOSS+MSA2020'!$J$4:$J$102)</f>
        <v>846.25</v>
      </c>
      <c r="D5" s="209">
        <f>SUMIF('TOP ACOSS+MSA2020'!$D$4:$D$102,D3,'TOP ACOSS+MSA2020'!$J$4:$J$102)</f>
        <v>1462.75</v>
      </c>
      <c r="E5" s="209">
        <f>SUMIF('TOP ACOSS+MSA2020'!$D$4:$D$102,E3,'TOP ACOSS+MSA2020'!$J$4:$J$102)</f>
        <v>880</v>
      </c>
      <c r="F5" s="209">
        <f>SUMIF('TOP ACOSS+MSA2020'!$D$4:$D$102,F3,'TOP ACOSS+MSA2020'!$J$4:$J$102)</f>
        <v>104.75</v>
      </c>
      <c r="G5" s="209">
        <f>SUMIF('TOP ACOSS+MSA2020'!$D$4:$D$102,G3,'TOP ACOSS+MSA2020'!$J$4:$J$102)</f>
        <v>1588</v>
      </c>
      <c r="H5" s="209">
        <f>SUMIF('TOP ACOSS+MSA2020'!$D$4:$D$102,H3,'TOP ACOSS+MSA2020'!$J$4:$J$102)</f>
        <v>1426</v>
      </c>
      <c r="I5" s="209">
        <f>SUMIF('TOP ACOSS+MSA2020'!$D$4:$D$102,I3,'TOP ACOSS+MSA2020'!$J$4:$J$102)</f>
        <v>4164.5</v>
      </c>
      <c r="J5" s="209">
        <f>SUMIF('TOP ACOSS+MSA2020'!$D$4:$D$102,J3,'TOP ACOSS+MSA2020'!$J$4:$J$102)</f>
        <v>965.25</v>
      </c>
      <c r="K5" s="209">
        <f>SUMIF('TOP ACOSS+MSA2020'!$D$4:$D$102,K3,'TOP ACOSS+MSA2020'!$J$4:$J$102)</f>
        <v>2035.75</v>
      </c>
      <c r="L5" s="209">
        <f>SUMIF('TOP ACOSS+MSA2020'!$D$4:$D$102,L3,'TOP ACOSS+MSA2020'!$J$4:$J$102)</f>
        <v>2008.25</v>
      </c>
      <c r="M5" s="209">
        <f>SUMIF('TOP ACOSS+MSA2020'!$D$4:$D$102,M3,'TOP ACOSS+MSA2020'!$J$4:$J$102)</f>
        <v>1544.75</v>
      </c>
      <c r="N5" s="209">
        <f>SUMIF('TOP ACOSS+MSA2020'!$D$4:$D$102,N3,'TOP ACOSS+MSA2020'!$J$4:$J$102)</f>
        <v>1552</v>
      </c>
      <c r="O5" s="209">
        <f>SUMIF('TOP ACOSS+MSA2020'!$D$4:$D$102,O3,'TOP ACOSS+MSA2020'!$J$4:$J$102)</f>
        <v>149</v>
      </c>
      <c r="P5" s="209">
        <f>SUMIF('TOP ACOSS+MSA2020'!$D$4:$D$102,P3,'TOP ACOSS+MSA2020'!$J$4:$J$102)</f>
        <v>131.25</v>
      </c>
      <c r="Q5" s="209">
        <f>SUMIF('TOP ACOSS+MSA2020'!$D$4:$D$102,Q3,'TOP ACOSS+MSA2020'!$J$4:$J$102)</f>
        <v>61</v>
      </c>
      <c r="R5" s="209">
        <f>SUMIF('TOP ACOSS+MSA2020'!$D$4:$D$102,R3,'TOP ACOSS+MSA2020'!$J$4:$J$102)</f>
        <v>289.5</v>
      </c>
      <c r="S5" s="209">
        <f>SUMIF('TOP ACOSS+MSA2020'!$D$4:$D$102,S3,'TOP ACOSS+MSA2020'!$J$4:$J$102)</f>
        <v>0</v>
      </c>
      <c r="T5" s="209">
        <f t="shared" ref="T5:T9" si="0">SUM(B5:R5)</f>
        <v>22068.25</v>
      </c>
    </row>
    <row r="6" spans="1:20" ht="18.75" x14ac:dyDescent="0.25">
      <c r="A6" s="205" t="s">
        <v>107</v>
      </c>
      <c r="B6" s="209">
        <f>SUMIF('TOP ACOSS+MSA2020'!$D$4:$D$102,B3,'TOP ACOSS+MSA2020'!$K$4:$K$102)</f>
        <v>1878.75</v>
      </c>
      <c r="C6" s="209">
        <f>SUMIF('TOP ACOSS+MSA2020'!$D$4:$D$102,C3,'TOP ACOSS+MSA2020'!$K$4:$K$102)</f>
        <v>645.75</v>
      </c>
      <c r="D6" s="209">
        <f>SUMIF('TOP ACOSS+MSA2020'!$D$4:$D$102,D3,'TOP ACOSS+MSA2020'!$K$4:$K$102)</f>
        <v>766.5</v>
      </c>
      <c r="E6" s="209">
        <f>SUMIF('TOP ACOSS+MSA2020'!$D$4:$D$102,E3,'TOP ACOSS+MSA2020'!$K$4:$K$102)</f>
        <v>511.25</v>
      </c>
      <c r="F6" s="209">
        <f>SUMIF('TOP ACOSS+MSA2020'!$D$4:$D$102,F3,'TOP ACOSS+MSA2020'!$K$4:$K$102)</f>
        <v>90</v>
      </c>
      <c r="G6" s="209">
        <f>SUMIF('TOP ACOSS+MSA2020'!$D$4:$D$102,G3,'TOP ACOSS+MSA2020'!$K$4:$K$102)</f>
        <v>1035.25</v>
      </c>
      <c r="H6" s="209">
        <f>SUMIF('TOP ACOSS+MSA2020'!$D$4:$D$102,H3,'TOP ACOSS+MSA2020'!$K$4:$K$102)</f>
        <v>1009.5</v>
      </c>
      <c r="I6" s="209">
        <f>SUMIF('TOP ACOSS+MSA2020'!$D$4:$D$102,I3,'TOP ACOSS+MSA2020'!$K$4:$K$102)</f>
        <v>2527.75</v>
      </c>
      <c r="J6" s="209">
        <f>SUMIF('TOP ACOSS+MSA2020'!$D$4:$D$102,J3,'TOP ACOSS+MSA2020'!$K$4:$K$102)</f>
        <v>586.5</v>
      </c>
      <c r="K6" s="209">
        <f>SUMIF('TOP ACOSS+MSA2020'!$D$4:$D$102,K3,'TOP ACOSS+MSA2020'!$K$4:$K$102)</f>
        <v>1266</v>
      </c>
      <c r="L6" s="209">
        <f>SUMIF('TOP ACOSS+MSA2020'!$D$4:$D$102,L3,'TOP ACOSS+MSA2020'!$K$4:$K$102)</f>
        <v>1240.25</v>
      </c>
      <c r="M6" s="209">
        <f>SUMIF('TOP ACOSS+MSA2020'!$D$4:$D$102,M3,'TOP ACOSS+MSA2020'!$K$4:$K$102)</f>
        <v>880.75</v>
      </c>
      <c r="N6" s="209">
        <f>SUMIF('TOP ACOSS+MSA2020'!$D$4:$D$102,N3,'TOP ACOSS+MSA2020'!$K$4:$K$102)</f>
        <v>1032</v>
      </c>
      <c r="O6" s="209">
        <f>SUMIF('TOP ACOSS+MSA2020'!$D$4:$D$102,O3,'TOP ACOSS+MSA2020'!$K$4:$K$102)</f>
        <v>109.25</v>
      </c>
      <c r="P6" s="209">
        <f>SUMIF('TOP ACOSS+MSA2020'!$D$4:$D$102,P3,'TOP ACOSS+MSA2020'!$K$4:$K$102)</f>
        <v>102.5</v>
      </c>
      <c r="Q6" s="209">
        <f>SUMIF('TOP ACOSS+MSA2020'!$D$4:$D$102,Q3,'TOP ACOSS+MSA2020'!$K$4:$K$102)</f>
        <v>45.25</v>
      </c>
      <c r="R6" s="209">
        <f>SUMIF('TOP ACOSS+MSA2020'!$D$4:$D$102,R3,'TOP ACOSS+MSA2020'!$K$4:$K$102)</f>
        <v>215</v>
      </c>
      <c r="S6" s="209">
        <f>SUMIF('TOP ACOSS+MSA2020'!$D$4:$D$102,S3,'TOP ACOSS+MSA2020'!$K$4:$K$102)</f>
        <v>0</v>
      </c>
      <c r="T6" s="209">
        <f t="shared" si="0"/>
        <v>13942.25</v>
      </c>
    </row>
    <row r="7" spans="1:20" ht="18.75" x14ac:dyDescent="0.25">
      <c r="A7" s="205" t="s">
        <v>108</v>
      </c>
      <c r="B7" s="209">
        <f>SUMIF('TOP ACOSS+MSA2020'!$D$4:$D$102,B3,'TOP ACOSS+MSA2020'!$L$4:$L$102)</f>
        <v>2223</v>
      </c>
      <c r="C7" s="209">
        <f>SUMIF('TOP ACOSS+MSA2020'!$D$4:$D$102,C3,'TOP ACOSS+MSA2020'!$L$4:$L$102)</f>
        <v>834.25</v>
      </c>
      <c r="D7" s="209">
        <f>SUMIF('TOP ACOSS+MSA2020'!$D$4:$D$102,D3,'TOP ACOSS+MSA2020'!$L$4:$L$102)</f>
        <v>790.25</v>
      </c>
      <c r="E7" s="209">
        <f>SUMIF('TOP ACOSS+MSA2020'!$D$4:$D$102,E3,'TOP ACOSS+MSA2020'!$L$4:$L$102)</f>
        <v>581.25</v>
      </c>
      <c r="F7" s="209">
        <f>SUMIF('TOP ACOSS+MSA2020'!$D$4:$D$102,F3,'TOP ACOSS+MSA2020'!$L$4:$L$102)</f>
        <v>84</v>
      </c>
      <c r="G7" s="209">
        <f>SUMIF('TOP ACOSS+MSA2020'!$D$4:$D$102,G3,'TOP ACOSS+MSA2020'!$L$4:$L$102)</f>
        <v>1308.5</v>
      </c>
      <c r="H7" s="209">
        <f>SUMIF('TOP ACOSS+MSA2020'!$D$4:$D$102,H3,'TOP ACOSS+MSA2020'!$L$4:$L$102)</f>
        <v>1194.5</v>
      </c>
      <c r="I7" s="209">
        <f>SUMIF('TOP ACOSS+MSA2020'!$D$4:$D$102,I3,'TOP ACOSS+MSA2020'!$L$4:$L$102)</f>
        <v>2785.5</v>
      </c>
      <c r="J7" s="209">
        <f>SUMIF('TOP ACOSS+MSA2020'!$D$4:$D$102,J3,'TOP ACOSS+MSA2020'!$L$4:$L$102)</f>
        <v>738</v>
      </c>
      <c r="K7" s="209">
        <f>SUMIF('TOP ACOSS+MSA2020'!$D$4:$D$102,K3,'TOP ACOSS+MSA2020'!$L$4:$L$102)</f>
        <v>1447.5</v>
      </c>
      <c r="L7" s="209">
        <f>SUMIF('TOP ACOSS+MSA2020'!$D$4:$D$102,L3,'TOP ACOSS+MSA2020'!$L$4:$L$102)</f>
        <v>1439.5</v>
      </c>
      <c r="M7" s="209">
        <f>SUMIF('TOP ACOSS+MSA2020'!$D$4:$D$102,M3,'TOP ACOSS+MSA2020'!$L$4:$L$102)</f>
        <v>1106</v>
      </c>
      <c r="N7" s="209">
        <f>SUMIF('TOP ACOSS+MSA2020'!$D$4:$D$102,N3,'TOP ACOSS+MSA2020'!$L$4:$L$102)</f>
        <v>1205.5</v>
      </c>
      <c r="O7" s="209">
        <f>SUMIF('TOP ACOSS+MSA2020'!$D$4:$D$102,O3,'TOP ACOSS+MSA2020'!$L$4:$L$102)</f>
        <v>130.5</v>
      </c>
      <c r="P7" s="209">
        <f>SUMIF('TOP ACOSS+MSA2020'!$D$4:$D$102,P3,'TOP ACOSS+MSA2020'!$L$4:$L$102)</f>
        <v>114</v>
      </c>
      <c r="Q7" s="209">
        <f>SUMIF('TOP ACOSS+MSA2020'!$D$4:$D$102,Q3,'TOP ACOSS+MSA2020'!$L$4:$L$102)</f>
        <v>71.75</v>
      </c>
      <c r="R7" s="209">
        <f>SUMIF('TOP ACOSS+MSA2020'!$D$4:$D$102,R3,'TOP ACOSS+MSA2020'!$L$4:$L$102)</f>
        <v>194</v>
      </c>
      <c r="S7" s="209"/>
      <c r="T7" s="209">
        <f t="shared" si="0"/>
        <v>16248</v>
      </c>
    </row>
    <row r="8" spans="1:20" ht="18.75" x14ac:dyDescent="0.25">
      <c r="A8" s="205" t="s">
        <v>109</v>
      </c>
      <c r="B8" s="209">
        <f>SUMIF('TOP ACOSS+MSA2020'!$D$4:$D$102,B3,'TOP ACOSS+MSA2020'!$M$4:$M$102)</f>
        <v>1965.25</v>
      </c>
      <c r="C8" s="209">
        <f>SUMIF('TOP ACOSS+MSA2020'!$D$4:$D$102,C3,'TOP ACOSS+MSA2020'!$M$4:$M$102)</f>
        <v>664.75</v>
      </c>
      <c r="D8" s="209">
        <f>SUMIF('TOP ACOSS+MSA2020'!$D$4:$D$102,D3,'TOP ACOSS+MSA2020'!$M$4:$M$102)</f>
        <v>801.5</v>
      </c>
      <c r="E8" s="209">
        <f>SUMIF('TOP ACOSS+MSA2020'!$D$4:$D$102,E3,'TOP ACOSS+MSA2020'!$M$4:$M$102)</f>
        <v>530</v>
      </c>
      <c r="F8" s="209">
        <f>SUMIF('TOP ACOSS+MSA2020'!$D$4:$D$102,F3,'TOP ACOSS+MSA2020'!$M$4:$M$102)</f>
        <v>76</v>
      </c>
      <c r="G8" s="209">
        <f>SUMIF('TOP ACOSS+MSA2020'!$D$4:$D$102,G3,'TOP ACOSS+MSA2020'!$M$4:$M$102)</f>
        <v>1172.75</v>
      </c>
      <c r="H8" s="209">
        <f>SUMIF('TOP ACOSS+MSA2020'!$D$4:$D$102,H3,'TOP ACOSS+MSA2020'!$M$4:$M$102)</f>
        <v>1255.75</v>
      </c>
      <c r="I8" s="209">
        <f>SUMIF('TOP ACOSS+MSA2020'!$D$4:$D$102,I3,'TOP ACOSS+MSA2020'!$M$4:$M$102)</f>
        <v>2372.75</v>
      </c>
      <c r="J8" s="209">
        <f>SUMIF('TOP ACOSS+MSA2020'!$D$4:$D$102,J3,'TOP ACOSS+MSA2020'!$M$4:$M$102)</f>
        <v>662.25</v>
      </c>
      <c r="K8" s="209">
        <f>SUMIF('TOP ACOSS+MSA2020'!$D$4:$D$102,K3,'TOP ACOSS+MSA2020'!$M$4:$M$102)</f>
        <v>1355.5</v>
      </c>
      <c r="L8" s="209">
        <f>SUMIF('TOP ACOSS+MSA2020'!$D$4:$D$102,L3,'TOP ACOSS+MSA2020'!$M$4:$M$102)</f>
        <v>1239.75</v>
      </c>
      <c r="M8" s="209">
        <f>SUMIF('TOP ACOSS+MSA2020'!$D$4:$D$102,M3,'TOP ACOSS+MSA2020'!$M$4:$M$102)</f>
        <v>928.25</v>
      </c>
      <c r="N8" s="209">
        <f>SUMIF('TOP ACOSS+MSA2020'!$D$4:$D$102,N3,'TOP ACOSS+MSA2020'!$M$4:$M$102)</f>
        <v>1033.75</v>
      </c>
      <c r="O8" s="209">
        <f>SUMIF('TOP ACOSS+MSA2020'!$D$4:$D$102,O3,'TOP ACOSS+MSA2020'!$M$4:$M$102)</f>
        <v>90.5</v>
      </c>
      <c r="P8" s="209">
        <f>SUMIF('TOP ACOSS+MSA2020'!$D$4:$D$102,P3,'TOP ACOSS+MSA2020'!$M$4:$M$102)</f>
        <v>71</v>
      </c>
      <c r="Q8" s="209">
        <f>SUMIF('TOP ACOSS+MSA2020'!$D$4:$D$102,Q3,'TOP ACOSS+MSA2020'!$M$4:$M$102)</f>
        <v>37</v>
      </c>
      <c r="R8" s="209">
        <f>SUMIF('TOP ACOSS+MSA2020'!$D$4:$D$102,R3,'TOP ACOSS+MSA2020'!$M$4:$M$102)</f>
        <v>129</v>
      </c>
      <c r="S8" s="209"/>
      <c r="T8" s="209">
        <f t="shared" si="0"/>
        <v>14385.75</v>
      </c>
    </row>
    <row r="9" spans="1:20" ht="18.75" x14ac:dyDescent="0.25">
      <c r="A9" s="205" t="s">
        <v>110</v>
      </c>
      <c r="B9" s="209">
        <f>SUMIF('TOP ACOSS+MSA2020'!$D$4:$D$102,B3,'TOP ACOSS+MSA2020'!$N$4:$N$102)+SUMIF('TOP ACOSS+MSA2020'!$D$4:$D$102,B3,'TOP ACOSS+MSA2020'!$O$4:$O$102)</f>
        <v>930.5</v>
      </c>
      <c r="C9" s="209">
        <f>SUMIF('TOP ACOSS+MSA2020'!$D$4:$D$102,C3,'TOP ACOSS+MSA2020'!$N$4:$N$102)+SUMIF('TOP ACOSS+MSA2020'!$D$4:$D$102,C3,'TOP ACOSS+MSA2020'!$O$4:$O$102)</f>
        <v>317</v>
      </c>
      <c r="D9" s="209">
        <f>SUMIF('TOP ACOSS+MSA2020'!$D$4:$D$102,D3,'TOP ACOSS+MSA2020'!$N$4:$N$102)+SUMIF('TOP ACOSS+MSA2020'!$D$4:$D$102,D3,'TOP ACOSS+MSA2020'!$O$4:$O$102)</f>
        <v>442</v>
      </c>
      <c r="E9" s="209">
        <f>SUMIF('TOP ACOSS+MSA2020'!$D$4:$D$102,E3,'TOP ACOSS+MSA2020'!$N$4:$N$102)+SUMIF('TOP ACOSS+MSA2020'!$D$4:$D$102,E3,'TOP ACOSS+MSA2020'!$O$4:$O$102)</f>
        <v>244.75</v>
      </c>
      <c r="F9" s="209">
        <f>SUMIF('TOP ACOSS+MSA2020'!$D$4:$D$102,F3,'TOP ACOSS+MSA2020'!$N$4:$N$102)+SUMIF('TOP ACOSS+MSA2020'!$D$4:$D$102,F3,'TOP ACOSS+MSA2020'!$O$4:$O$102)</f>
        <v>23</v>
      </c>
      <c r="G9" s="209">
        <f>SUMIF('TOP ACOSS+MSA2020'!$D$4:$D$102,G3,'TOP ACOSS+MSA2020'!$N$4:$N$102)+SUMIF('TOP ACOSS+MSA2020'!$D$4:$D$102,G3,'TOP ACOSS+MSA2020'!$O$4:$O$102)</f>
        <v>734.5</v>
      </c>
      <c r="H9" s="209">
        <f>SUMIF('TOP ACOSS+MSA2020'!$D$4:$D$102,H3,'TOP ACOSS+MSA2020'!$N$4:$N$102)+SUMIF('TOP ACOSS+MSA2020'!$D$4:$D$102,H3,'TOP ACOSS+MSA2020'!$O$4:$O$102)</f>
        <v>848</v>
      </c>
      <c r="I9" s="209">
        <f>SUMIF('TOP ACOSS+MSA2020'!$D$4:$D$102,I3,'TOP ACOSS+MSA2020'!$N$4:$N$102)+SUMIF('TOP ACOSS+MSA2020'!$D$4:$D$102,I3,'TOP ACOSS+MSA2020'!$O$4:$O$102)</f>
        <v>1305.5</v>
      </c>
      <c r="J9" s="209">
        <f>SUMIF('TOP ACOSS+MSA2020'!$D$4:$D$102,J3,'TOP ACOSS+MSA2020'!$N$4:$N$102)+SUMIF('TOP ACOSS+MSA2020'!$D$4:$D$102,J3,'TOP ACOSS+MSA2020'!$O$4:$O$102)</f>
        <v>385.75</v>
      </c>
      <c r="K9" s="209">
        <f>SUMIF('TOP ACOSS+MSA2020'!$D$4:$D$102,K3,'TOP ACOSS+MSA2020'!$N$4:$N$102)+SUMIF('TOP ACOSS+MSA2020'!$D$4:$D$102,K3,'TOP ACOSS+MSA2020'!$O$4:$O$102)</f>
        <v>702</v>
      </c>
      <c r="L9" s="209">
        <f>SUMIF('TOP ACOSS+MSA2020'!$D$4:$D$102,L3,'TOP ACOSS+MSA2020'!$N$4:$N$102)+SUMIF('TOP ACOSS+MSA2020'!$D$4:$D$102,L3,'TOP ACOSS+MSA2020'!$O$4:$O$102)</f>
        <v>777</v>
      </c>
      <c r="M9" s="209">
        <f>SUMIF('TOP ACOSS+MSA2020'!$D$4:$D$102,M3,'TOP ACOSS+MSA2020'!$N$4:$N$102)+SUMIF('TOP ACOSS+MSA2020'!$D$4:$D$102,M3,'TOP ACOSS+MSA2020'!$O$4:$O$102)</f>
        <v>498</v>
      </c>
      <c r="N9" s="209">
        <f>SUMIF('TOP ACOSS+MSA2020'!$D$4:$D$102,N3,'TOP ACOSS+MSA2020'!$N$4:$N$102)+SUMIF('TOP ACOSS+MSA2020'!$D$4:$D$102,N3,'TOP ACOSS+MSA2020'!$O$4:$O$102)</f>
        <v>506</v>
      </c>
      <c r="O9" s="209">
        <f>SUMIF('TOP ACOSS+MSA2020'!$D$4:$D$102,O3,'TOP ACOSS+MSA2020'!$N$4:$N$102)+SUMIF('TOP ACOSS+MSA2020'!$D$4:$D$102,O3,'TOP ACOSS+MSA2020'!$O$4:$O$102)</f>
        <v>31.75</v>
      </c>
      <c r="P9" s="209">
        <f>SUMIF('TOP ACOSS+MSA2020'!$D$4:$D$102,P3,'TOP ACOSS+MSA2020'!$N$4:$N$102)+SUMIF('TOP ACOSS+MSA2020'!$D$4:$D$102,P3,'TOP ACOSS+MSA2020'!$O$4:$O$102)</f>
        <v>48</v>
      </c>
      <c r="Q9" s="209">
        <f>SUMIF('TOP ACOSS+MSA2020'!$D$4:$D$102,Q3,'TOP ACOSS+MSA2020'!$N$4:$N$102)+SUMIF('TOP ACOSS+MSA2020'!$D$4:$D$102,Q3,'TOP ACOSS+MSA2020'!$O$4:$O$102)</f>
        <v>12</v>
      </c>
      <c r="R9" s="209">
        <f>SUMIF('TOP ACOSS+MSA2020'!$D$4:$D$102,R3,'TOP ACOSS+MSA2020'!$N$4:$N$102)+SUMIF('TOP ACOSS+MSA2020'!$D$4:$D$102,R3,'TOP ACOSS+MSA2020'!$O$4:$O$102)</f>
        <v>71</v>
      </c>
      <c r="S9" s="209"/>
      <c r="T9" s="209">
        <f t="shared" si="0"/>
        <v>7876.75</v>
      </c>
    </row>
    <row r="10" spans="1:20" ht="18.75" x14ac:dyDescent="0.25">
      <c r="A10" s="207" t="s">
        <v>42</v>
      </c>
      <c r="B10" s="210">
        <f>SUM(B4:B9)</f>
        <v>20143.25</v>
      </c>
      <c r="C10" s="210">
        <f t="shared" ref="C10:T10" si="1">SUM(C4:C9)</f>
        <v>6496.75</v>
      </c>
      <c r="D10" s="210">
        <f t="shared" si="1"/>
        <v>8885</v>
      </c>
      <c r="E10" s="210">
        <f t="shared" si="1"/>
        <v>6043.75</v>
      </c>
      <c r="F10" s="210">
        <f t="shared" si="1"/>
        <v>785</v>
      </c>
      <c r="G10" s="210">
        <f t="shared" si="1"/>
        <v>10900</v>
      </c>
      <c r="H10" s="210">
        <f t="shared" si="1"/>
        <v>10732.75</v>
      </c>
      <c r="I10" s="210">
        <f t="shared" si="1"/>
        <v>26261.75</v>
      </c>
      <c r="J10" s="210">
        <f t="shared" si="1"/>
        <v>6980</v>
      </c>
      <c r="K10" s="210">
        <f t="shared" si="1"/>
        <v>14757</v>
      </c>
      <c r="L10" s="210">
        <f t="shared" si="1"/>
        <v>15040.75</v>
      </c>
      <c r="M10" s="210">
        <f t="shared" si="1"/>
        <v>10609</v>
      </c>
      <c r="N10" s="210">
        <f t="shared" si="1"/>
        <v>11498</v>
      </c>
      <c r="O10" s="210">
        <f t="shared" si="1"/>
        <v>834</v>
      </c>
      <c r="P10" s="210">
        <f t="shared" si="1"/>
        <v>773.25</v>
      </c>
      <c r="Q10" s="210">
        <f t="shared" si="1"/>
        <v>429.25</v>
      </c>
      <c r="R10" s="210">
        <f t="shared" si="1"/>
        <v>1551.5</v>
      </c>
      <c r="S10" s="210">
        <f t="shared" si="1"/>
        <v>0</v>
      </c>
      <c r="T10" s="210">
        <f t="shared" si="1"/>
        <v>152721</v>
      </c>
    </row>
    <row r="12" spans="1:20" x14ac:dyDescent="0.25">
      <c r="E12" s="203"/>
    </row>
    <row r="13" spans="1:20" x14ac:dyDescent="0.25">
      <c r="A13" s="204" t="s">
        <v>80</v>
      </c>
      <c r="B13" s="204" t="s">
        <v>55</v>
      </c>
      <c r="C13" s="204" t="s">
        <v>116</v>
      </c>
      <c r="D13" s="204" t="s">
        <v>117</v>
      </c>
      <c r="E13" s="204" t="s">
        <v>118</v>
      </c>
      <c r="F13" s="204" t="s">
        <v>119</v>
      </c>
      <c r="G13" s="204" t="s">
        <v>120</v>
      </c>
      <c r="H13" s="204" t="s">
        <v>121</v>
      </c>
      <c r="I13" s="204" t="s">
        <v>122</v>
      </c>
      <c r="J13" s="204" t="s">
        <v>123</v>
      </c>
      <c r="K13" s="204" t="s">
        <v>124</v>
      </c>
      <c r="L13" s="204" t="s">
        <v>125</v>
      </c>
      <c r="M13" s="204" t="s">
        <v>126</v>
      </c>
      <c r="N13" s="204" t="s">
        <v>127</v>
      </c>
      <c r="O13" s="204" t="s">
        <v>128</v>
      </c>
      <c r="P13" s="204" t="s">
        <v>129</v>
      </c>
      <c r="Q13" s="204" t="s">
        <v>130</v>
      </c>
      <c r="R13" s="204" t="s">
        <v>131</v>
      </c>
      <c r="S13" s="204" t="s">
        <v>132</v>
      </c>
      <c r="T13" s="204" t="s">
        <v>56</v>
      </c>
    </row>
    <row r="14" spans="1:20" ht="18.75" x14ac:dyDescent="0.25">
      <c r="A14" s="205" t="s">
        <v>79</v>
      </c>
      <c r="B14" s="206">
        <f>B4/B$10</f>
        <v>0.51066734514043166</v>
      </c>
      <c r="C14" s="206">
        <f t="shared" ref="C14:T20" si="2">C4/C$10</f>
        <v>0.49082233424404509</v>
      </c>
      <c r="D14" s="206">
        <f t="shared" si="2"/>
        <v>0.52020258863252677</v>
      </c>
      <c r="E14" s="206">
        <f t="shared" si="2"/>
        <v>0.5454395036194416</v>
      </c>
      <c r="F14" s="206">
        <f t="shared" si="2"/>
        <v>0.5187898089171975</v>
      </c>
      <c r="G14" s="206">
        <f t="shared" si="2"/>
        <v>0.46431192660550458</v>
      </c>
      <c r="H14" s="206">
        <f t="shared" si="2"/>
        <v>0.46577065523747407</v>
      </c>
      <c r="I14" s="206">
        <f t="shared" si="2"/>
        <v>0.49904328538654125</v>
      </c>
      <c r="J14" s="206">
        <f t="shared" si="2"/>
        <v>0.52181232091690544</v>
      </c>
      <c r="K14" s="206">
        <f t="shared" si="2"/>
        <v>0.53874432472724809</v>
      </c>
      <c r="L14" s="206">
        <f t="shared" si="2"/>
        <v>0.55422768146535251</v>
      </c>
      <c r="M14" s="206">
        <f t="shared" si="2"/>
        <v>0.53268451314921295</v>
      </c>
      <c r="N14" s="206">
        <f t="shared" si="2"/>
        <v>0.53650634893024873</v>
      </c>
      <c r="O14" s="206">
        <f t="shared" si="2"/>
        <v>0.38729016786570741</v>
      </c>
      <c r="P14" s="206">
        <f t="shared" si="2"/>
        <v>0.39637892014225673</v>
      </c>
      <c r="Q14" s="206">
        <f t="shared" si="2"/>
        <v>0.47117064647641232</v>
      </c>
      <c r="R14" s="206">
        <f t="shared" si="2"/>
        <v>0.42088301643570736</v>
      </c>
      <c r="S14" s="206" t="e">
        <f t="shared" si="2"/>
        <v>#DIV/0!</v>
      </c>
      <c r="T14" s="206">
        <f t="shared" si="2"/>
        <v>0.51204483993687833</v>
      </c>
    </row>
    <row r="15" spans="1:20" ht="18.75" x14ac:dyDescent="0.25">
      <c r="A15" s="205" t="s">
        <v>106</v>
      </c>
      <c r="B15" s="206">
        <f t="shared" ref="B15:Q20" si="3">B5/B$10</f>
        <v>0.14194581311357402</v>
      </c>
      <c r="C15" s="206">
        <f t="shared" si="3"/>
        <v>0.13025743641051296</v>
      </c>
      <c r="D15" s="206">
        <f t="shared" si="3"/>
        <v>0.16463140123804165</v>
      </c>
      <c r="E15" s="206">
        <f t="shared" si="3"/>
        <v>0.14560496380558427</v>
      </c>
      <c r="F15" s="206">
        <f t="shared" si="3"/>
        <v>0.13343949044585987</v>
      </c>
      <c r="G15" s="206">
        <f t="shared" si="3"/>
        <v>0.14568807339449541</v>
      </c>
      <c r="H15" s="206">
        <f t="shared" si="3"/>
        <v>0.13286436374647689</v>
      </c>
      <c r="I15" s="206">
        <f t="shared" si="3"/>
        <v>0.15857663712433481</v>
      </c>
      <c r="J15" s="206">
        <f t="shared" si="3"/>
        <v>0.13828796561604584</v>
      </c>
      <c r="K15" s="206">
        <f t="shared" si="3"/>
        <v>0.1379514806532493</v>
      </c>
      <c r="L15" s="206">
        <f t="shared" si="3"/>
        <v>0.13352060236357893</v>
      </c>
      <c r="M15" s="206">
        <f t="shared" si="3"/>
        <v>0.1456075030634367</v>
      </c>
      <c r="N15" s="206">
        <f t="shared" si="3"/>
        <v>0.1349799965211341</v>
      </c>
      <c r="O15" s="206">
        <f t="shared" si="3"/>
        <v>0.17865707434052758</v>
      </c>
      <c r="P15" s="206">
        <f t="shared" si="3"/>
        <v>0.16973811833171679</v>
      </c>
      <c r="Q15" s="206">
        <f t="shared" si="3"/>
        <v>0.14210832847990681</v>
      </c>
      <c r="R15" s="206">
        <f t="shared" si="2"/>
        <v>0.18659361907831132</v>
      </c>
      <c r="S15" s="206" t="e">
        <f t="shared" si="2"/>
        <v>#DIV/0!</v>
      </c>
      <c r="T15" s="206">
        <f t="shared" si="2"/>
        <v>0.14450042888666262</v>
      </c>
    </row>
    <row r="16" spans="1:20" ht="18.75" x14ac:dyDescent="0.25">
      <c r="A16" s="205" t="s">
        <v>107</v>
      </c>
      <c r="B16" s="206">
        <f t="shared" si="3"/>
        <v>9.3269457510580467E-2</v>
      </c>
      <c r="C16" s="206">
        <f t="shared" si="2"/>
        <v>9.939585177203987E-2</v>
      </c>
      <c r="D16" s="206">
        <f t="shared" si="2"/>
        <v>8.6268992684299384E-2</v>
      </c>
      <c r="E16" s="206">
        <f t="shared" si="2"/>
        <v>8.4591520165460191E-2</v>
      </c>
      <c r="F16" s="206">
        <f t="shared" si="2"/>
        <v>0.11464968152866242</v>
      </c>
      <c r="G16" s="206">
        <f t="shared" si="2"/>
        <v>9.4977064220183482E-2</v>
      </c>
      <c r="H16" s="206">
        <f t="shared" si="2"/>
        <v>9.4057906873820776E-2</v>
      </c>
      <c r="I16" s="206">
        <f t="shared" si="2"/>
        <v>9.6252153797823828E-2</v>
      </c>
      <c r="J16" s="206">
        <f t="shared" si="2"/>
        <v>8.402578796561605E-2</v>
      </c>
      <c r="K16" s="206">
        <f t="shared" si="2"/>
        <v>8.578979467371417E-2</v>
      </c>
      <c r="L16" s="206">
        <f t="shared" si="2"/>
        <v>8.2459318850456265E-2</v>
      </c>
      <c r="M16" s="206">
        <f t="shared" si="2"/>
        <v>8.3019134696955418E-2</v>
      </c>
      <c r="N16" s="206">
        <f t="shared" si="2"/>
        <v>8.9754739954774745E-2</v>
      </c>
      <c r="O16" s="206">
        <f t="shared" si="2"/>
        <v>0.13099520383693045</v>
      </c>
      <c r="P16" s="206">
        <f t="shared" si="2"/>
        <v>0.13255738764953121</v>
      </c>
      <c r="Q16" s="206">
        <f t="shared" si="2"/>
        <v>0.10541642399534071</v>
      </c>
      <c r="R16" s="206">
        <f t="shared" si="2"/>
        <v>0.13857557202707058</v>
      </c>
      <c r="S16" s="206" t="e">
        <f t="shared" si="2"/>
        <v>#DIV/0!</v>
      </c>
      <c r="T16" s="206">
        <f t="shared" si="2"/>
        <v>9.1292291171482645E-2</v>
      </c>
    </row>
    <row r="17" spans="1:20" ht="18.75" x14ac:dyDescent="0.25">
      <c r="A17" s="205" t="s">
        <v>108</v>
      </c>
      <c r="B17" s="206">
        <f t="shared" si="3"/>
        <v>0.11035954972509401</v>
      </c>
      <c r="C17" s="206">
        <f t="shared" si="2"/>
        <v>0.12841035902566669</v>
      </c>
      <c r="D17" s="206">
        <f t="shared" si="2"/>
        <v>8.8942037141249292E-2</v>
      </c>
      <c r="E17" s="206">
        <f t="shared" si="2"/>
        <v>9.6173733195449848E-2</v>
      </c>
      <c r="F17" s="206">
        <f t="shared" si="2"/>
        <v>0.1070063694267516</v>
      </c>
      <c r="G17" s="206">
        <f t="shared" si="2"/>
        <v>0.12004587155963303</v>
      </c>
      <c r="H17" s="206">
        <f t="shared" si="2"/>
        <v>0.11129486850993454</v>
      </c>
      <c r="I17" s="206">
        <f t="shared" si="2"/>
        <v>0.10606680819061944</v>
      </c>
      <c r="J17" s="206">
        <f t="shared" si="2"/>
        <v>0.10573065902578796</v>
      </c>
      <c r="K17" s="206">
        <f t="shared" si="2"/>
        <v>9.8089042488310629E-2</v>
      </c>
      <c r="L17" s="206">
        <f t="shared" si="2"/>
        <v>9.5706663563984509E-2</v>
      </c>
      <c r="M17" s="206">
        <f t="shared" si="2"/>
        <v>0.10425110755019323</v>
      </c>
      <c r="N17" s="206">
        <f t="shared" si="2"/>
        <v>0.10484432075143503</v>
      </c>
      <c r="O17" s="206">
        <f t="shared" si="2"/>
        <v>0.15647482014388489</v>
      </c>
      <c r="P17" s="206">
        <f t="shared" si="2"/>
        <v>0.14742967992240544</v>
      </c>
      <c r="Q17" s="206">
        <f t="shared" si="2"/>
        <v>0.1671520093185789</v>
      </c>
      <c r="R17" s="206">
        <f t="shared" si="2"/>
        <v>0.1250402835965195</v>
      </c>
      <c r="S17" s="206" t="e">
        <f t="shared" si="2"/>
        <v>#DIV/0!</v>
      </c>
      <c r="T17" s="206">
        <f t="shared" si="2"/>
        <v>0.10639008387844501</v>
      </c>
    </row>
    <row r="18" spans="1:20" ht="18.75" x14ac:dyDescent="0.25">
      <c r="A18" s="205" t="s">
        <v>109</v>
      </c>
      <c r="B18" s="206">
        <f t="shared" si="3"/>
        <v>9.7563699998758885E-2</v>
      </c>
      <c r="C18" s="206">
        <f t="shared" si="2"/>
        <v>0.10232039096471313</v>
      </c>
      <c r="D18" s="206">
        <f t="shared" si="2"/>
        <v>9.0208216094541369E-2</v>
      </c>
      <c r="E18" s="206">
        <f t="shared" si="2"/>
        <v>8.7693898655635982E-2</v>
      </c>
      <c r="F18" s="206">
        <f t="shared" si="2"/>
        <v>9.6815286624203828E-2</v>
      </c>
      <c r="G18" s="206">
        <f t="shared" si="2"/>
        <v>0.10759174311926606</v>
      </c>
      <c r="H18" s="206">
        <f t="shared" si="2"/>
        <v>0.11700170040297221</v>
      </c>
      <c r="I18" s="206">
        <f t="shared" si="2"/>
        <v>9.0350033794396795E-2</v>
      </c>
      <c r="J18" s="206">
        <f t="shared" si="2"/>
        <v>9.4878223495702005E-2</v>
      </c>
      <c r="K18" s="206">
        <f t="shared" si="2"/>
        <v>9.1854713017550993E-2</v>
      </c>
      <c r="L18" s="206">
        <f t="shared" si="2"/>
        <v>8.2426075827335743E-2</v>
      </c>
      <c r="M18" s="206">
        <f t="shared" si="2"/>
        <v>8.7496465265340745E-2</v>
      </c>
      <c r="N18" s="206">
        <f t="shared" si="2"/>
        <v>8.9906940337449989E-2</v>
      </c>
      <c r="O18" s="206">
        <f t="shared" si="2"/>
        <v>0.10851318944844125</v>
      </c>
      <c r="P18" s="206">
        <f t="shared" si="2"/>
        <v>9.1820239249919167E-2</v>
      </c>
      <c r="Q18" s="206">
        <f t="shared" si="2"/>
        <v>8.6196854979615614E-2</v>
      </c>
      <c r="R18" s="206">
        <f t="shared" si="2"/>
        <v>8.314534321624234E-2</v>
      </c>
      <c r="S18" s="206" t="e">
        <f t="shared" si="2"/>
        <v>#DIV/0!</v>
      </c>
      <c r="T18" s="206">
        <f t="shared" si="2"/>
        <v>9.419627949005048E-2</v>
      </c>
    </row>
    <row r="19" spans="1:20" ht="18.75" x14ac:dyDescent="0.25">
      <c r="A19" s="205" t="s">
        <v>110</v>
      </c>
      <c r="B19" s="206">
        <f t="shared" si="3"/>
        <v>4.6194134511560944E-2</v>
      </c>
      <c r="C19" s="206">
        <f t="shared" si="2"/>
        <v>4.8793627583022282E-2</v>
      </c>
      <c r="D19" s="206">
        <f t="shared" si="2"/>
        <v>4.9746764209341585E-2</v>
      </c>
      <c r="E19" s="206">
        <f t="shared" si="2"/>
        <v>4.0496380558428129E-2</v>
      </c>
      <c r="F19" s="206">
        <f t="shared" si="2"/>
        <v>2.9299363057324841E-2</v>
      </c>
      <c r="G19" s="206">
        <f t="shared" si="2"/>
        <v>6.7385321100917425E-2</v>
      </c>
      <c r="H19" s="206">
        <f t="shared" si="2"/>
        <v>7.9010505229321473E-2</v>
      </c>
      <c r="I19" s="206">
        <f t="shared" si="2"/>
        <v>4.9711081706283855E-2</v>
      </c>
      <c r="J19" s="206">
        <f t="shared" si="2"/>
        <v>5.5265042979942697E-2</v>
      </c>
      <c r="K19" s="206">
        <f t="shared" si="2"/>
        <v>4.7570644439926812E-2</v>
      </c>
      <c r="L19" s="206">
        <f t="shared" si="2"/>
        <v>5.1659657929292092E-2</v>
      </c>
      <c r="M19" s="206">
        <f t="shared" si="2"/>
        <v>4.6941276274860964E-2</v>
      </c>
      <c r="N19" s="206">
        <f t="shared" si="2"/>
        <v>4.4007653504957382E-2</v>
      </c>
      <c r="O19" s="206">
        <f t="shared" si="2"/>
        <v>3.8069544364508393E-2</v>
      </c>
      <c r="P19" s="206">
        <f t="shared" si="2"/>
        <v>6.2075654704170709E-2</v>
      </c>
      <c r="Q19" s="206">
        <f t="shared" si="2"/>
        <v>2.7955736750145604E-2</v>
      </c>
      <c r="R19" s="206">
        <f t="shared" si="2"/>
        <v>4.5762165646148885E-2</v>
      </c>
      <c r="S19" s="206" t="e">
        <f t="shared" si="2"/>
        <v>#DIV/0!</v>
      </c>
      <c r="T19" s="206">
        <f t="shared" si="2"/>
        <v>5.1576076636480901E-2</v>
      </c>
    </row>
    <row r="20" spans="1:20" ht="18.75" x14ac:dyDescent="0.25">
      <c r="A20" s="207" t="s">
        <v>42</v>
      </c>
      <c r="B20" s="208">
        <f t="shared" si="3"/>
        <v>1</v>
      </c>
      <c r="C20" s="208">
        <f t="shared" si="2"/>
        <v>1</v>
      </c>
      <c r="D20" s="208">
        <f t="shared" si="2"/>
        <v>1</v>
      </c>
      <c r="E20" s="208">
        <f t="shared" si="2"/>
        <v>1</v>
      </c>
      <c r="F20" s="208">
        <f t="shared" si="2"/>
        <v>1</v>
      </c>
      <c r="G20" s="208">
        <f t="shared" si="2"/>
        <v>1</v>
      </c>
      <c r="H20" s="208">
        <f t="shared" si="2"/>
        <v>1</v>
      </c>
      <c r="I20" s="208">
        <f t="shared" si="2"/>
        <v>1</v>
      </c>
      <c r="J20" s="208">
        <f t="shared" si="2"/>
        <v>1</v>
      </c>
      <c r="K20" s="208">
        <f t="shared" si="2"/>
        <v>1</v>
      </c>
      <c r="L20" s="208">
        <f t="shared" si="2"/>
        <v>1</v>
      </c>
      <c r="M20" s="208">
        <f t="shared" si="2"/>
        <v>1</v>
      </c>
      <c r="N20" s="208">
        <f t="shared" si="2"/>
        <v>1</v>
      </c>
      <c r="O20" s="208">
        <f t="shared" si="2"/>
        <v>1</v>
      </c>
      <c r="P20" s="208">
        <f t="shared" si="2"/>
        <v>1</v>
      </c>
      <c r="Q20" s="208">
        <f t="shared" si="2"/>
        <v>1</v>
      </c>
      <c r="R20" s="208">
        <f t="shared" si="2"/>
        <v>1</v>
      </c>
      <c r="S20" s="208" t="e">
        <f t="shared" si="2"/>
        <v>#DIV/0!</v>
      </c>
      <c r="T20" s="208">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8" bestFit="1" customWidth="1"/>
    <col min="2" max="2" width="22" style="188" bestFit="1" customWidth="1"/>
    <col min="3" max="4" width="26.5703125" style="188" bestFit="1" customWidth="1"/>
    <col min="5" max="5" width="14.42578125" style="188" bestFit="1" customWidth="1"/>
    <col min="6" max="6" width="11.140625" style="188" bestFit="1" customWidth="1"/>
    <col min="7" max="7" width="12.140625" style="188" bestFit="1" customWidth="1"/>
    <col min="8" max="8" width="15.140625" style="188" bestFit="1" customWidth="1"/>
    <col min="9" max="9" width="10.7109375" style="188" bestFit="1" customWidth="1"/>
    <col min="10" max="10" width="7" style="188" bestFit="1" customWidth="1"/>
    <col min="11" max="11" width="8" style="188" bestFit="1" customWidth="1"/>
    <col min="12" max="13" width="9" style="188" bestFit="1" customWidth="1"/>
    <col min="14" max="14" width="10" style="188" bestFit="1" customWidth="1"/>
    <col min="15" max="15" width="8.5703125" style="188" bestFit="1" customWidth="1"/>
    <col min="16" max="16" width="18.28515625" style="188" bestFit="1" customWidth="1"/>
    <col min="17" max="17" width="27.28515625" style="188" bestFit="1" customWidth="1"/>
    <col min="18" max="18" width="26.42578125" style="188" bestFit="1" customWidth="1"/>
    <col min="19" max="19" width="33.28515625" style="188" bestFit="1" customWidth="1"/>
    <col min="20" max="20" width="22.140625" style="188" bestFit="1" customWidth="1"/>
    <col min="21" max="21" width="20.28515625" style="188" bestFit="1" customWidth="1"/>
    <col min="22" max="22" width="32.140625" style="188" bestFit="1" customWidth="1"/>
    <col min="23" max="23" width="35" style="188" bestFit="1" customWidth="1"/>
    <col min="24" max="25" width="34" style="188" bestFit="1" customWidth="1"/>
    <col min="26" max="26" width="35.5703125" style="188" bestFit="1" customWidth="1"/>
    <col min="27" max="27" width="32.85546875" style="188" bestFit="1" customWidth="1"/>
    <col min="28" max="28" width="32.42578125" style="188" bestFit="1" customWidth="1"/>
    <col min="29" max="29" width="28.140625" style="188" bestFit="1" customWidth="1"/>
    <col min="30" max="30" width="30.85546875" style="188" bestFit="1" customWidth="1"/>
    <col min="31" max="31" width="32.140625" style="188" bestFit="1" customWidth="1"/>
    <col min="32" max="32" width="28.28515625" style="188" bestFit="1" customWidth="1"/>
    <col min="33" max="33" width="20.5703125" style="188" bestFit="1" customWidth="1"/>
    <col min="34" max="34" width="34" style="188" bestFit="1" customWidth="1"/>
    <col min="35" max="35" width="23.140625" style="188" bestFit="1" customWidth="1"/>
    <col min="36" max="36" width="30.28515625" style="188" bestFit="1" customWidth="1"/>
    <col min="37" max="37" width="34" style="188" bestFit="1" customWidth="1"/>
    <col min="38" max="38" width="33.85546875" style="188" bestFit="1" customWidth="1"/>
    <col min="39" max="39" width="32.7109375" style="188" bestFit="1" customWidth="1"/>
    <col min="40" max="40" width="24.140625" style="188" bestFit="1" customWidth="1"/>
    <col min="41" max="41" width="23.5703125" style="188" bestFit="1" customWidth="1"/>
    <col min="42" max="42" width="29.28515625" style="188" bestFit="1" customWidth="1"/>
    <col min="43" max="43" width="24.42578125" style="188" bestFit="1" customWidth="1"/>
    <col min="44" max="44" width="27.42578125" style="188" bestFit="1" customWidth="1"/>
    <col min="45" max="45" width="27.28515625" style="188" bestFit="1" customWidth="1"/>
    <col min="46" max="46" width="17.7109375" style="188" bestFit="1" customWidth="1"/>
    <col min="47" max="47" width="16.85546875" style="188" bestFit="1" customWidth="1"/>
    <col min="48" max="48" width="34.7109375" style="188" bestFit="1" customWidth="1"/>
    <col min="49" max="49" width="34.28515625" style="188" bestFit="1" customWidth="1"/>
    <col min="50" max="50" width="27.7109375" style="188" bestFit="1" customWidth="1"/>
    <col min="51" max="51" width="32.85546875" style="188" bestFit="1" customWidth="1"/>
    <col min="52" max="52" width="24.5703125" style="188" bestFit="1" customWidth="1"/>
    <col min="53" max="53" width="19.5703125" style="188" bestFit="1" customWidth="1"/>
    <col min="54" max="54" width="25.5703125" style="188" bestFit="1" customWidth="1"/>
    <col min="55" max="55" width="18.5703125" style="188" bestFit="1" customWidth="1"/>
    <col min="56" max="56" width="25" style="188" bestFit="1" customWidth="1"/>
    <col min="57" max="57" width="32.85546875" style="188" bestFit="1" customWidth="1"/>
    <col min="58" max="58" width="15.28515625" style="188" bestFit="1" customWidth="1"/>
    <col min="59" max="59" width="11" style="188" bestFit="1" customWidth="1"/>
    <col min="60" max="60" width="15.7109375" style="188" bestFit="1" customWidth="1"/>
    <col min="61" max="61" width="15" style="188" bestFit="1" customWidth="1"/>
    <col min="62" max="62" width="13.42578125" style="188" bestFit="1" customWidth="1"/>
    <col min="63" max="63" width="14.85546875" style="188" bestFit="1" customWidth="1"/>
    <col min="64" max="64" width="10.85546875" style="188" bestFit="1" customWidth="1"/>
    <col min="65" max="65" width="18.7109375" style="188" bestFit="1" customWidth="1"/>
    <col min="66" max="66" width="15" style="188" bestFit="1" customWidth="1"/>
    <col min="67" max="67" width="18.140625" style="188" bestFit="1" customWidth="1"/>
    <col min="68" max="68" width="10.7109375" style="188" bestFit="1" customWidth="1"/>
    <col min="69" max="69" width="12.28515625" style="188" bestFit="1" customWidth="1"/>
    <col min="70" max="71" width="29.7109375" style="188" bestFit="1" customWidth="1"/>
    <col min="72" max="72" width="27.5703125" style="188" bestFit="1" customWidth="1"/>
    <col min="73" max="73" width="20.7109375" style="188" bestFit="1" customWidth="1"/>
    <col min="74" max="74" width="13.7109375" style="188" bestFit="1" customWidth="1"/>
    <col min="75" max="75" width="25.42578125" style="188" bestFit="1" customWidth="1"/>
    <col min="76" max="76" width="20.28515625" style="188" bestFit="1" customWidth="1"/>
    <col min="77" max="77" width="22.85546875" style="188" bestFit="1" customWidth="1"/>
    <col min="78" max="78" width="30.7109375" style="188" bestFit="1" customWidth="1"/>
    <col min="79" max="79" width="32.140625" style="188" bestFit="1" customWidth="1"/>
    <col min="80" max="80" width="22.28515625" style="188" bestFit="1" customWidth="1"/>
    <col min="81" max="81" width="12.85546875" style="188" bestFit="1" customWidth="1"/>
    <col min="82" max="82" width="33" style="188" bestFit="1" customWidth="1"/>
    <col min="83" max="16384" width="11.42578125" style="188"/>
  </cols>
  <sheetData>
    <row r="1" spans="1:82" s="159" customFormat="1" ht="15" customHeight="1" x14ac:dyDescent="0.2">
      <c r="A1" s="525"/>
      <c r="B1" s="526"/>
      <c r="C1" s="526"/>
      <c r="D1" s="527"/>
      <c r="E1" s="157" t="s">
        <v>185</v>
      </c>
      <c r="F1" s="528" t="s">
        <v>186</v>
      </c>
      <c r="G1" s="528"/>
      <c r="H1" s="528"/>
      <c r="I1" s="528" t="s">
        <v>187</v>
      </c>
      <c r="J1" s="528"/>
      <c r="K1" s="528"/>
      <c r="L1" s="528"/>
      <c r="M1" s="528"/>
      <c r="N1" s="528"/>
      <c r="O1" s="528"/>
      <c r="P1" s="529" t="s">
        <v>188</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189</v>
      </c>
      <c r="BJ1" s="533"/>
      <c r="BK1" s="533"/>
      <c r="BL1" s="533"/>
      <c r="BM1" s="533"/>
      <c r="BN1" s="533"/>
      <c r="BO1" s="533"/>
      <c r="BP1" s="534"/>
      <c r="BQ1" s="535" t="s">
        <v>190</v>
      </c>
      <c r="BR1" s="535"/>
      <c r="BS1" s="535"/>
      <c r="BT1" s="535"/>
      <c r="BU1" s="535"/>
      <c r="BV1" s="535"/>
      <c r="BW1" s="535"/>
      <c r="BX1" s="535"/>
      <c r="BY1" s="535"/>
      <c r="BZ1" s="535"/>
      <c r="CA1" s="535"/>
      <c r="CB1" s="535"/>
      <c r="CC1" s="158"/>
      <c r="CD1" s="521" t="s">
        <v>191</v>
      </c>
    </row>
    <row r="2" spans="1:82" s="159" customFormat="1" ht="54" customHeight="1" x14ac:dyDescent="0.25">
      <c r="A2" s="160" t="s">
        <v>192</v>
      </c>
      <c r="B2" s="161" t="s">
        <v>193</v>
      </c>
      <c r="C2" s="161" t="s">
        <v>194</v>
      </c>
      <c r="D2" s="161" t="s">
        <v>195</v>
      </c>
      <c r="E2" s="162" t="s">
        <v>196</v>
      </c>
      <c r="F2" s="163" t="s">
        <v>197</v>
      </c>
      <c r="G2" s="163" t="s">
        <v>198</v>
      </c>
      <c r="H2" s="163" t="s">
        <v>199</v>
      </c>
      <c r="I2" s="163" t="s">
        <v>200</v>
      </c>
      <c r="J2" s="163" t="s">
        <v>201</v>
      </c>
      <c r="K2" s="163" t="s">
        <v>202</v>
      </c>
      <c r="L2" s="163" t="s">
        <v>203</v>
      </c>
      <c r="M2" s="163" t="s">
        <v>204</v>
      </c>
      <c r="N2" s="163" t="s">
        <v>205</v>
      </c>
      <c r="O2" s="163" t="s">
        <v>206</v>
      </c>
      <c r="P2" s="162" t="s">
        <v>64</v>
      </c>
      <c r="Q2" s="164" t="s">
        <v>207</v>
      </c>
      <c r="R2" s="164" t="s">
        <v>208</v>
      </c>
      <c r="S2" s="162" t="s">
        <v>209</v>
      </c>
      <c r="T2" s="162" t="s">
        <v>210</v>
      </c>
      <c r="U2" s="162" t="s">
        <v>211</v>
      </c>
      <c r="V2" s="162" t="s">
        <v>212</v>
      </c>
      <c r="W2" s="164" t="s">
        <v>213</v>
      </c>
      <c r="X2" s="164" t="s">
        <v>214</v>
      </c>
      <c r="Y2" s="164" t="s">
        <v>215</v>
      </c>
      <c r="Z2" s="164" t="s">
        <v>216</v>
      </c>
      <c r="AA2" s="164" t="s">
        <v>217</v>
      </c>
      <c r="AB2" s="164" t="s">
        <v>218</v>
      </c>
      <c r="AC2" s="164" t="s">
        <v>219</v>
      </c>
      <c r="AD2" s="164" t="s">
        <v>220</v>
      </c>
      <c r="AE2" s="164" t="s">
        <v>221</v>
      </c>
      <c r="AF2" s="162" t="s">
        <v>222</v>
      </c>
      <c r="AG2" s="164" t="s">
        <v>223</v>
      </c>
      <c r="AH2" s="164" t="s">
        <v>224</v>
      </c>
      <c r="AI2" s="164" t="s">
        <v>225</v>
      </c>
      <c r="AJ2" s="164" t="s">
        <v>226</v>
      </c>
      <c r="AK2" s="164" t="s">
        <v>227</v>
      </c>
      <c r="AL2" s="164" t="s">
        <v>228</v>
      </c>
      <c r="AM2" s="164" t="s">
        <v>229</v>
      </c>
      <c r="AN2" s="162" t="s">
        <v>230</v>
      </c>
      <c r="AO2" s="162" t="s">
        <v>231</v>
      </c>
      <c r="AP2" s="164" t="s">
        <v>232</v>
      </c>
      <c r="AQ2" s="164" t="s">
        <v>233</v>
      </c>
      <c r="AR2" s="164" t="s">
        <v>234</v>
      </c>
      <c r="AS2" s="164" t="s">
        <v>235</v>
      </c>
      <c r="AT2" s="162" t="s">
        <v>236</v>
      </c>
      <c r="AU2" s="162" t="s">
        <v>237</v>
      </c>
      <c r="AV2" s="162" t="s">
        <v>238</v>
      </c>
      <c r="AW2" s="164" t="s">
        <v>239</v>
      </c>
      <c r="AX2" s="164" t="s">
        <v>240</v>
      </c>
      <c r="AY2" s="162" t="s">
        <v>241</v>
      </c>
      <c r="AZ2" s="162" t="s">
        <v>242</v>
      </c>
      <c r="BA2" s="162" t="s">
        <v>243</v>
      </c>
      <c r="BB2" s="162" t="s">
        <v>244</v>
      </c>
      <c r="BC2" s="162" t="s">
        <v>245</v>
      </c>
      <c r="BD2" s="162" t="s">
        <v>246</v>
      </c>
      <c r="BE2" s="162" t="s">
        <v>247</v>
      </c>
      <c r="BF2" s="162" t="s">
        <v>248</v>
      </c>
      <c r="BG2" s="162" t="s">
        <v>249</v>
      </c>
      <c r="BH2" s="162" t="s">
        <v>250</v>
      </c>
      <c r="BI2" s="165" t="s">
        <v>251</v>
      </c>
      <c r="BJ2" s="166" t="s">
        <v>252</v>
      </c>
      <c r="BK2" s="166" t="s">
        <v>253</v>
      </c>
      <c r="BL2" s="166" t="s">
        <v>254</v>
      </c>
      <c r="BM2" s="166" t="s">
        <v>255</v>
      </c>
      <c r="BN2" s="166" t="s">
        <v>256</v>
      </c>
      <c r="BO2" s="166" t="s">
        <v>257</v>
      </c>
      <c r="BP2" s="166" t="s">
        <v>258</v>
      </c>
      <c r="BQ2" s="167" t="s">
        <v>259</v>
      </c>
      <c r="BR2" s="167" t="s">
        <v>260</v>
      </c>
      <c r="BS2" s="167" t="s">
        <v>261</v>
      </c>
      <c r="BT2" s="167" t="s">
        <v>262</v>
      </c>
      <c r="BU2" s="167" t="s">
        <v>263</v>
      </c>
      <c r="BV2" s="167" t="s">
        <v>264</v>
      </c>
      <c r="BW2" s="168" t="s">
        <v>265</v>
      </c>
      <c r="BX2" s="168" t="s">
        <v>266</v>
      </c>
      <c r="BY2" s="168" t="s">
        <v>267</v>
      </c>
      <c r="BZ2" s="168" t="s">
        <v>268</v>
      </c>
      <c r="CA2" s="168" t="s">
        <v>269</v>
      </c>
      <c r="CB2" s="168" t="s">
        <v>270</v>
      </c>
      <c r="CC2" s="169" t="s">
        <v>271</v>
      </c>
      <c r="CD2" s="522"/>
    </row>
    <row r="3" spans="1:82" s="159" customFormat="1" ht="12.75" x14ac:dyDescent="0.25">
      <c r="A3" s="170" t="s">
        <v>272</v>
      </c>
      <c r="B3" s="170" t="s">
        <v>273</v>
      </c>
      <c r="C3" s="170" t="s">
        <v>274</v>
      </c>
      <c r="D3" s="170" t="s">
        <v>275</v>
      </c>
      <c r="E3" s="171" t="s">
        <v>276</v>
      </c>
      <c r="F3" s="172" t="s">
        <v>277</v>
      </c>
      <c r="G3" s="172" t="s">
        <v>278</v>
      </c>
      <c r="H3" s="172" t="s">
        <v>279</v>
      </c>
      <c r="I3" s="172" t="s">
        <v>549</v>
      </c>
      <c r="J3" s="172" t="s">
        <v>550</v>
      </c>
      <c r="K3" s="172" t="s">
        <v>551</v>
      </c>
      <c r="L3" s="172" t="s">
        <v>552</v>
      </c>
      <c r="M3" s="172" t="s">
        <v>553</v>
      </c>
      <c r="N3" s="172" t="s">
        <v>554</v>
      </c>
      <c r="O3" s="172" t="s">
        <v>555</v>
      </c>
      <c r="P3" s="171" t="s">
        <v>287</v>
      </c>
      <c r="Q3" s="172" t="s">
        <v>288</v>
      </c>
      <c r="R3" s="172" t="s">
        <v>289</v>
      </c>
      <c r="S3" s="171" t="s">
        <v>290</v>
      </c>
      <c r="T3" s="171" t="s">
        <v>291</v>
      </c>
      <c r="U3" s="171" t="s">
        <v>292</v>
      </c>
      <c r="V3" s="171" t="s">
        <v>293</v>
      </c>
      <c r="W3" s="172" t="s">
        <v>294</v>
      </c>
      <c r="X3" s="172" t="s">
        <v>295</v>
      </c>
      <c r="Y3" s="172" t="s">
        <v>296</v>
      </c>
      <c r="Z3" s="172" t="s">
        <v>297</v>
      </c>
      <c r="AA3" s="172" t="s">
        <v>298</v>
      </c>
      <c r="AB3" s="172" t="s">
        <v>299</v>
      </c>
      <c r="AC3" s="172" t="s">
        <v>300</v>
      </c>
      <c r="AD3" s="172" t="s">
        <v>301</v>
      </c>
      <c r="AE3" s="172" t="s">
        <v>302</v>
      </c>
      <c r="AF3" s="171" t="s">
        <v>303</v>
      </c>
      <c r="AG3" s="172" t="s">
        <v>304</v>
      </c>
      <c r="AH3" s="172" t="s">
        <v>305</v>
      </c>
      <c r="AI3" s="172" t="s">
        <v>306</v>
      </c>
      <c r="AJ3" s="172" t="s">
        <v>307</v>
      </c>
      <c r="AK3" s="172" t="s">
        <v>308</v>
      </c>
      <c r="AL3" s="172" t="s">
        <v>309</v>
      </c>
      <c r="AM3" s="172" t="s">
        <v>310</v>
      </c>
      <c r="AN3" s="171" t="s">
        <v>311</v>
      </c>
      <c r="AO3" s="171" t="s">
        <v>312</v>
      </c>
      <c r="AP3" s="172" t="s">
        <v>313</v>
      </c>
      <c r="AQ3" s="172" t="s">
        <v>314</v>
      </c>
      <c r="AR3" s="172" t="s">
        <v>315</v>
      </c>
      <c r="AS3" s="172" t="s">
        <v>316</v>
      </c>
      <c r="AT3" s="171" t="s">
        <v>317</v>
      </c>
      <c r="AU3" s="171" t="s">
        <v>318</v>
      </c>
      <c r="AV3" s="171" t="s">
        <v>319</v>
      </c>
      <c r="AW3" s="172" t="s">
        <v>320</v>
      </c>
      <c r="AX3" s="172" t="s">
        <v>321</v>
      </c>
      <c r="AY3" s="171" t="s">
        <v>322</v>
      </c>
      <c r="AZ3" s="171" t="s">
        <v>323</v>
      </c>
      <c r="BA3" s="171" t="s">
        <v>324</v>
      </c>
      <c r="BB3" s="171" t="s">
        <v>325</v>
      </c>
      <c r="BC3" s="171" t="s">
        <v>326</v>
      </c>
      <c r="BD3" s="171" t="s">
        <v>327</v>
      </c>
      <c r="BE3" s="171" t="s">
        <v>328</v>
      </c>
      <c r="BF3" s="171" t="s">
        <v>329</v>
      </c>
      <c r="BG3" s="171" t="s">
        <v>330</v>
      </c>
      <c r="BH3" s="171" t="s">
        <v>331</v>
      </c>
      <c r="BI3" s="173" t="s">
        <v>332</v>
      </c>
      <c r="BJ3" s="174" t="s">
        <v>333</v>
      </c>
      <c r="BK3" s="174" t="s">
        <v>334</v>
      </c>
      <c r="BL3" s="174" t="s">
        <v>335</v>
      </c>
      <c r="BM3" s="174" t="s">
        <v>336</v>
      </c>
      <c r="BN3" s="174" t="s">
        <v>337</v>
      </c>
      <c r="BO3" s="174" t="s">
        <v>338</v>
      </c>
      <c r="BP3" s="174" t="s">
        <v>339</v>
      </c>
      <c r="BQ3" s="175" t="s">
        <v>340</v>
      </c>
      <c r="BR3" s="175" t="s">
        <v>341</v>
      </c>
      <c r="BS3" s="175" t="s">
        <v>342</v>
      </c>
      <c r="BT3" s="175" t="s">
        <v>343</v>
      </c>
      <c r="BU3" s="175" t="s">
        <v>344</v>
      </c>
      <c r="BV3" s="175" t="s">
        <v>345</v>
      </c>
      <c r="BW3" s="176" t="s">
        <v>346</v>
      </c>
      <c r="BX3" s="176" t="s">
        <v>347</v>
      </c>
      <c r="BY3" s="176" t="s">
        <v>348</v>
      </c>
      <c r="BZ3" s="176" t="s">
        <v>349</v>
      </c>
      <c r="CA3" s="176" t="s">
        <v>350</v>
      </c>
      <c r="CB3" s="176" t="s">
        <v>351</v>
      </c>
      <c r="CC3" s="177" t="s">
        <v>352</v>
      </c>
      <c r="CD3" s="178" t="s">
        <v>556</v>
      </c>
    </row>
    <row r="4" spans="1:82" x14ac:dyDescent="0.25">
      <c r="A4" s="179" t="s">
        <v>164</v>
      </c>
      <c r="B4" s="179" t="s">
        <v>354</v>
      </c>
      <c r="C4" s="179" t="s">
        <v>355</v>
      </c>
      <c r="D4" s="179" t="s">
        <v>55</v>
      </c>
      <c r="E4" s="180">
        <v>1436</v>
      </c>
      <c r="F4" s="181">
        <v>1433</v>
      </c>
      <c r="G4" s="181">
        <v>2</v>
      </c>
      <c r="H4" s="181">
        <v>1</v>
      </c>
      <c r="I4" s="181">
        <v>737.5</v>
      </c>
      <c r="J4" s="181">
        <v>205.75</v>
      </c>
      <c r="K4" s="181">
        <v>144.75</v>
      </c>
      <c r="L4" s="181">
        <v>154</v>
      </c>
      <c r="M4" s="181">
        <v>123</v>
      </c>
      <c r="N4" s="181">
        <v>51</v>
      </c>
      <c r="O4" s="181">
        <v>20</v>
      </c>
      <c r="P4" s="180">
        <v>131.75</v>
      </c>
      <c r="Q4" s="181">
        <v>12.25</v>
      </c>
      <c r="R4" s="181">
        <v>35</v>
      </c>
      <c r="S4" s="180">
        <v>46</v>
      </c>
      <c r="T4" s="180">
        <v>370.25</v>
      </c>
      <c r="U4" s="180">
        <v>20</v>
      </c>
      <c r="V4" s="180">
        <v>107.75</v>
      </c>
      <c r="W4" s="181">
        <v>14</v>
      </c>
      <c r="X4" s="181">
        <v>18</v>
      </c>
      <c r="Y4" s="181">
        <v>8</v>
      </c>
      <c r="Z4" s="181">
        <v>20</v>
      </c>
      <c r="AA4" s="181">
        <v>0</v>
      </c>
      <c r="AB4" s="181">
        <v>16</v>
      </c>
      <c r="AC4" s="181">
        <v>2</v>
      </c>
      <c r="AD4" s="181">
        <v>12</v>
      </c>
      <c r="AE4" s="181">
        <v>17.75</v>
      </c>
      <c r="AF4" s="180">
        <v>179.75</v>
      </c>
      <c r="AG4" s="181">
        <v>33</v>
      </c>
      <c r="AH4" s="181">
        <v>8.5</v>
      </c>
      <c r="AI4" s="181">
        <v>22</v>
      </c>
      <c r="AJ4" s="181">
        <v>39</v>
      </c>
      <c r="AK4" s="181">
        <v>5.25</v>
      </c>
      <c r="AL4" s="181">
        <v>4</v>
      </c>
      <c r="AM4" s="181">
        <v>68</v>
      </c>
      <c r="AN4" s="180">
        <v>54.25</v>
      </c>
      <c r="AO4" s="180">
        <v>118.25</v>
      </c>
      <c r="AP4" s="181">
        <v>93.5</v>
      </c>
      <c r="AQ4" s="181">
        <v>3.25</v>
      </c>
      <c r="AR4" s="181">
        <v>10.25</v>
      </c>
      <c r="AS4" s="181">
        <v>11.25</v>
      </c>
      <c r="AT4" s="180">
        <v>15.75</v>
      </c>
      <c r="AU4" s="180">
        <v>53.25</v>
      </c>
      <c r="AV4" s="180">
        <v>5</v>
      </c>
      <c r="AW4" s="181">
        <v>2</v>
      </c>
      <c r="AX4" s="181">
        <v>3</v>
      </c>
      <c r="AY4" s="180">
        <v>10</v>
      </c>
      <c r="AZ4" s="180">
        <v>11</v>
      </c>
      <c r="BA4" s="180">
        <v>9</v>
      </c>
      <c r="BB4" s="180">
        <v>2</v>
      </c>
      <c r="BC4" s="180">
        <v>1</v>
      </c>
      <c r="BD4" s="180">
        <v>253.25</v>
      </c>
      <c r="BE4" s="180">
        <v>1</v>
      </c>
      <c r="BF4" s="180" t="e">
        <v>#VALUE!</v>
      </c>
      <c r="BG4" s="180">
        <v>30.75</v>
      </c>
      <c r="BH4" s="180" t="e">
        <v>#VALUE!</v>
      </c>
      <c r="BI4" s="182">
        <v>207.75</v>
      </c>
      <c r="BJ4" s="183" t="e">
        <v>#VALUE!</v>
      </c>
      <c r="BK4" s="183">
        <v>11.75</v>
      </c>
      <c r="BL4" s="183">
        <v>74.25</v>
      </c>
      <c r="BM4" s="183">
        <v>1</v>
      </c>
      <c r="BN4" s="183">
        <v>7</v>
      </c>
      <c r="BO4" s="183">
        <v>0</v>
      </c>
      <c r="BP4" s="183">
        <v>19.75</v>
      </c>
      <c r="BQ4" s="184">
        <v>70.5</v>
      </c>
      <c r="BR4" s="184">
        <v>20.25</v>
      </c>
      <c r="BS4" s="184" t="e">
        <v>#VALUE!</v>
      </c>
      <c r="BT4" s="184">
        <v>2</v>
      </c>
      <c r="BU4" s="184">
        <v>0</v>
      </c>
      <c r="BV4" s="184">
        <v>47.25</v>
      </c>
      <c r="BW4" s="185">
        <v>1</v>
      </c>
      <c r="BX4" s="185">
        <v>1</v>
      </c>
      <c r="BY4" s="185" t="e">
        <v>#VALUE!</v>
      </c>
      <c r="BZ4" s="185">
        <v>1</v>
      </c>
      <c r="CA4" s="185">
        <v>1</v>
      </c>
      <c r="CB4" s="185">
        <v>23</v>
      </c>
      <c r="CC4" s="186">
        <v>3.25</v>
      </c>
      <c r="CD4" s="187">
        <v>17527</v>
      </c>
    </row>
    <row r="5" spans="1:82" x14ac:dyDescent="0.25">
      <c r="A5" s="179" t="s">
        <v>165</v>
      </c>
      <c r="B5" s="179" t="s">
        <v>356</v>
      </c>
      <c r="C5" s="179" t="s">
        <v>357</v>
      </c>
      <c r="D5" s="179" t="s">
        <v>121</v>
      </c>
      <c r="E5" s="180">
        <v>877</v>
      </c>
      <c r="F5" s="181">
        <v>870</v>
      </c>
      <c r="G5" s="181">
        <v>1</v>
      </c>
      <c r="H5" s="181">
        <v>6</v>
      </c>
      <c r="I5" s="181">
        <v>429.75</v>
      </c>
      <c r="J5" s="181">
        <v>109.5</v>
      </c>
      <c r="K5" s="181">
        <v>76.25</v>
      </c>
      <c r="L5" s="181">
        <v>93</v>
      </c>
      <c r="M5" s="181">
        <v>118.5</v>
      </c>
      <c r="N5" s="181">
        <v>36</v>
      </c>
      <c r="O5" s="181">
        <v>14</v>
      </c>
      <c r="P5" s="180">
        <v>77</v>
      </c>
      <c r="Q5" s="181">
        <v>4</v>
      </c>
      <c r="R5" s="181">
        <v>8.25</v>
      </c>
      <c r="S5" s="180">
        <v>36.75</v>
      </c>
      <c r="T5" s="180">
        <v>156.5</v>
      </c>
      <c r="U5" s="180">
        <v>33</v>
      </c>
      <c r="V5" s="180">
        <v>80</v>
      </c>
      <c r="W5" s="181">
        <v>8</v>
      </c>
      <c r="X5" s="181">
        <v>12</v>
      </c>
      <c r="Y5" s="181">
        <v>9</v>
      </c>
      <c r="Z5" s="181">
        <v>20</v>
      </c>
      <c r="AA5" s="181">
        <v>2</v>
      </c>
      <c r="AB5" s="181">
        <v>4</v>
      </c>
      <c r="AC5" s="181">
        <v>1</v>
      </c>
      <c r="AD5" s="181">
        <v>10</v>
      </c>
      <c r="AE5" s="181">
        <v>14</v>
      </c>
      <c r="AF5" s="180">
        <v>127.25</v>
      </c>
      <c r="AG5" s="181">
        <v>20.75</v>
      </c>
      <c r="AH5" s="181">
        <v>15</v>
      </c>
      <c r="AI5" s="181">
        <v>17</v>
      </c>
      <c r="AJ5" s="181">
        <v>14.25</v>
      </c>
      <c r="AK5" s="181">
        <v>7</v>
      </c>
      <c r="AL5" s="181">
        <v>3.25</v>
      </c>
      <c r="AM5" s="181">
        <v>50</v>
      </c>
      <c r="AN5" s="180">
        <v>6.75</v>
      </c>
      <c r="AO5" s="180">
        <v>55.25</v>
      </c>
      <c r="AP5" s="181">
        <v>39.75</v>
      </c>
      <c r="AQ5" s="181">
        <v>1</v>
      </c>
      <c r="AR5" s="181">
        <v>12.25</v>
      </c>
      <c r="AS5" s="181">
        <v>2.25</v>
      </c>
      <c r="AT5" s="180">
        <v>10.5</v>
      </c>
      <c r="AU5" s="180">
        <v>2</v>
      </c>
      <c r="AV5" s="180">
        <v>2.75</v>
      </c>
      <c r="AW5" s="181">
        <v>1</v>
      </c>
      <c r="AX5" s="181">
        <v>1.75</v>
      </c>
      <c r="AY5" s="180">
        <v>4</v>
      </c>
      <c r="AZ5" s="180">
        <v>6</v>
      </c>
      <c r="BA5" s="180">
        <v>11.5</v>
      </c>
      <c r="BB5" s="180">
        <v>1</v>
      </c>
      <c r="BC5" s="180">
        <v>0</v>
      </c>
      <c r="BD5" s="180">
        <v>210.25</v>
      </c>
      <c r="BE5" s="180">
        <v>2</v>
      </c>
      <c r="BF5" s="180">
        <v>7</v>
      </c>
      <c r="BG5" s="180">
        <v>24.5</v>
      </c>
      <c r="BH5" s="180" t="e">
        <v>#VALUE!</v>
      </c>
      <c r="BI5" s="182">
        <v>122.75</v>
      </c>
      <c r="BJ5" s="183" t="e">
        <v>#VALUE!</v>
      </c>
      <c r="BK5" s="183">
        <v>7.75</v>
      </c>
      <c r="BL5" s="183">
        <v>12</v>
      </c>
      <c r="BM5" s="183">
        <v>0</v>
      </c>
      <c r="BN5" s="183">
        <v>0</v>
      </c>
      <c r="BO5" s="183">
        <v>1</v>
      </c>
      <c r="BP5" s="183">
        <v>6</v>
      </c>
      <c r="BQ5" s="184">
        <v>43.75</v>
      </c>
      <c r="BR5" s="184">
        <v>16</v>
      </c>
      <c r="BS5" s="184" t="e">
        <v>#VALUE!</v>
      </c>
      <c r="BT5" s="184" t="e">
        <v>#VALUE!</v>
      </c>
      <c r="BU5" s="184" t="e">
        <v>#VALUE!</v>
      </c>
      <c r="BV5" s="184">
        <v>25.75</v>
      </c>
      <c r="BW5" s="185" t="e">
        <v>#VALUE!</v>
      </c>
      <c r="BX5" s="185" t="e">
        <v>#VALUE!</v>
      </c>
      <c r="BY5" s="185" t="e">
        <v>#VALUE!</v>
      </c>
      <c r="BZ5" s="185">
        <v>1</v>
      </c>
      <c r="CA5" s="185" t="e">
        <v>#VALUE!</v>
      </c>
      <c r="CB5" s="185">
        <v>22.75</v>
      </c>
      <c r="CC5" s="186">
        <v>19.25</v>
      </c>
      <c r="CD5" s="187">
        <v>12401</v>
      </c>
    </row>
    <row r="6" spans="1:82" x14ac:dyDescent="0.25">
      <c r="A6" s="179" t="s">
        <v>166</v>
      </c>
      <c r="B6" s="179" t="s">
        <v>358</v>
      </c>
      <c r="C6" s="179" t="s">
        <v>359</v>
      </c>
      <c r="D6" s="179" t="s">
        <v>55</v>
      </c>
      <c r="E6" s="180">
        <v>707.25</v>
      </c>
      <c r="F6" s="181">
        <v>698.25</v>
      </c>
      <c r="G6" s="181">
        <v>9</v>
      </c>
      <c r="H6" s="181" t="e">
        <v>#VALUE!</v>
      </c>
      <c r="I6" s="181">
        <v>340.25</v>
      </c>
      <c r="J6" s="181">
        <v>98.25</v>
      </c>
      <c r="K6" s="181">
        <v>74.75</v>
      </c>
      <c r="L6" s="181">
        <v>71</v>
      </c>
      <c r="M6" s="181">
        <v>84</v>
      </c>
      <c r="N6" s="181">
        <v>29</v>
      </c>
      <c r="O6" s="181">
        <v>10</v>
      </c>
      <c r="P6" s="180">
        <v>49.75</v>
      </c>
      <c r="Q6" s="181">
        <v>5.75</v>
      </c>
      <c r="R6" s="181">
        <v>6</v>
      </c>
      <c r="S6" s="180">
        <v>17.75</v>
      </c>
      <c r="T6" s="180">
        <v>131.25</v>
      </c>
      <c r="U6" s="180">
        <v>29.25</v>
      </c>
      <c r="V6" s="180">
        <v>77.75</v>
      </c>
      <c r="W6" s="181">
        <v>11</v>
      </c>
      <c r="X6" s="181">
        <v>13</v>
      </c>
      <c r="Y6" s="181">
        <v>3</v>
      </c>
      <c r="Z6" s="181">
        <v>18</v>
      </c>
      <c r="AA6" s="181" t="e">
        <v>#VALUE!</v>
      </c>
      <c r="AB6" s="181">
        <v>5</v>
      </c>
      <c r="AC6" s="181">
        <v>0</v>
      </c>
      <c r="AD6" s="181">
        <v>10</v>
      </c>
      <c r="AE6" s="181">
        <v>17.75</v>
      </c>
      <c r="AF6" s="180">
        <v>131.5</v>
      </c>
      <c r="AG6" s="181">
        <v>22</v>
      </c>
      <c r="AH6" s="181">
        <v>12</v>
      </c>
      <c r="AI6" s="181">
        <v>10</v>
      </c>
      <c r="AJ6" s="181">
        <v>7.75</v>
      </c>
      <c r="AK6" s="181">
        <v>4</v>
      </c>
      <c r="AL6" s="181">
        <v>8.25</v>
      </c>
      <c r="AM6" s="181">
        <v>67.5</v>
      </c>
      <c r="AN6" s="180">
        <v>10.25</v>
      </c>
      <c r="AO6" s="180">
        <v>59.75</v>
      </c>
      <c r="AP6" s="181">
        <v>49.25</v>
      </c>
      <c r="AQ6" s="181">
        <v>0</v>
      </c>
      <c r="AR6" s="181">
        <v>4.5</v>
      </c>
      <c r="AS6" s="181">
        <v>6</v>
      </c>
      <c r="AT6" s="180">
        <v>11</v>
      </c>
      <c r="AU6" s="180">
        <v>8</v>
      </c>
      <c r="AV6" s="180">
        <v>10.5</v>
      </c>
      <c r="AW6" s="181">
        <v>2</v>
      </c>
      <c r="AX6" s="181">
        <v>8.5</v>
      </c>
      <c r="AY6" s="180">
        <v>5.75</v>
      </c>
      <c r="AZ6" s="180">
        <v>4</v>
      </c>
      <c r="BA6" s="180">
        <v>8</v>
      </c>
      <c r="BB6" s="180">
        <v>0</v>
      </c>
      <c r="BC6" s="180">
        <v>2</v>
      </c>
      <c r="BD6" s="180">
        <v>120</v>
      </c>
      <c r="BE6" s="180">
        <v>0</v>
      </c>
      <c r="BF6" s="180" t="e">
        <v>#VALUE!</v>
      </c>
      <c r="BG6" s="180">
        <v>22.75</v>
      </c>
      <c r="BH6" s="180" t="e">
        <v>#VALUE!</v>
      </c>
      <c r="BI6" s="182">
        <v>127.75</v>
      </c>
      <c r="BJ6" s="183">
        <v>42.25</v>
      </c>
      <c r="BK6" s="183">
        <v>7.75</v>
      </c>
      <c r="BL6" s="183">
        <v>49.25</v>
      </c>
      <c r="BM6" s="183" t="e">
        <v>#VALUE!</v>
      </c>
      <c r="BN6" s="183">
        <v>5</v>
      </c>
      <c r="BO6" s="183">
        <v>1.25</v>
      </c>
      <c r="BP6" s="183">
        <v>22.25</v>
      </c>
      <c r="BQ6" s="184">
        <v>59.5</v>
      </c>
      <c r="BR6" s="184">
        <v>11.75</v>
      </c>
      <c r="BS6" s="184">
        <v>1</v>
      </c>
      <c r="BT6" s="184" t="e">
        <v>#VALUE!</v>
      </c>
      <c r="BU6" s="184" t="e">
        <v>#VALUE!</v>
      </c>
      <c r="BV6" s="184">
        <v>26.75</v>
      </c>
      <c r="BW6" s="185" t="e">
        <v>#VALUE!</v>
      </c>
      <c r="BX6" s="185">
        <v>2</v>
      </c>
      <c r="BY6" s="185" t="e">
        <v>#VALUE!</v>
      </c>
      <c r="BZ6" s="185">
        <v>0</v>
      </c>
      <c r="CA6" s="185" t="e">
        <v>#VALUE!</v>
      </c>
      <c r="CB6" s="185">
        <v>17</v>
      </c>
      <c r="CC6" s="186">
        <v>4</v>
      </c>
      <c r="CD6" s="187">
        <v>9201.75</v>
      </c>
    </row>
    <row r="7" spans="1:82" x14ac:dyDescent="0.25">
      <c r="A7" s="179" t="s">
        <v>167</v>
      </c>
      <c r="B7" s="179" t="s">
        <v>360</v>
      </c>
      <c r="C7" s="179" t="s">
        <v>127</v>
      </c>
      <c r="D7" s="179" t="s">
        <v>127</v>
      </c>
      <c r="E7" s="180">
        <v>653.5</v>
      </c>
      <c r="F7" s="181">
        <v>653.5</v>
      </c>
      <c r="G7" s="181">
        <v>0</v>
      </c>
      <c r="H7" s="181" t="e">
        <v>#VALUE!</v>
      </c>
      <c r="I7" s="181">
        <v>361.75</v>
      </c>
      <c r="J7" s="181">
        <v>107.75</v>
      </c>
      <c r="K7" s="181">
        <v>53</v>
      </c>
      <c r="L7" s="181">
        <v>73</v>
      </c>
      <c r="M7" s="181">
        <v>45</v>
      </c>
      <c r="N7" s="181">
        <v>10</v>
      </c>
      <c r="O7" s="181">
        <v>3</v>
      </c>
      <c r="P7" s="180">
        <v>31</v>
      </c>
      <c r="Q7" s="181">
        <v>2.5</v>
      </c>
      <c r="R7" s="181">
        <v>7</v>
      </c>
      <c r="S7" s="180">
        <v>6.25</v>
      </c>
      <c r="T7" s="180">
        <v>96.5</v>
      </c>
      <c r="U7" s="180">
        <v>7</v>
      </c>
      <c r="V7" s="180">
        <v>42.25</v>
      </c>
      <c r="W7" s="181">
        <v>5</v>
      </c>
      <c r="X7" s="181">
        <v>3</v>
      </c>
      <c r="Y7" s="181">
        <v>1</v>
      </c>
      <c r="Z7" s="181">
        <v>9</v>
      </c>
      <c r="AA7" s="181" t="e">
        <v>#VALUE!</v>
      </c>
      <c r="AB7" s="181">
        <v>4</v>
      </c>
      <c r="AC7" s="181">
        <v>6</v>
      </c>
      <c r="AD7" s="181">
        <v>9</v>
      </c>
      <c r="AE7" s="181">
        <v>5.25</v>
      </c>
      <c r="AF7" s="180">
        <v>108.75</v>
      </c>
      <c r="AG7" s="181">
        <v>28</v>
      </c>
      <c r="AH7" s="181">
        <v>5</v>
      </c>
      <c r="AI7" s="181">
        <v>8</v>
      </c>
      <c r="AJ7" s="181">
        <v>22.25</v>
      </c>
      <c r="AK7" s="181" t="e">
        <v>#VALUE!</v>
      </c>
      <c r="AL7" s="181">
        <v>6</v>
      </c>
      <c r="AM7" s="181">
        <v>39.5</v>
      </c>
      <c r="AN7" s="180">
        <v>6.75</v>
      </c>
      <c r="AO7" s="180">
        <v>51.75</v>
      </c>
      <c r="AP7" s="181">
        <v>33.5</v>
      </c>
      <c r="AQ7" s="181">
        <v>1.5</v>
      </c>
      <c r="AR7" s="181">
        <v>5</v>
      </c>
      <c r="AS7" s="181">
        <v>11.75</v>
      </c>
      <c r="AT7" s="180">
        <v>18</v>
      </c>
      <c r="AU7" s="180">
        <v>2</v>
      </c>
      <c r="AV7" s="180">
        <v>17.25</v>
      </c>
      <c r="AW7" s="181">
        <v>4</v>
      </c>
      <c r="AX7" s="181">
        <v>13.25</v>
      </c>
      <c r="AY7" s="180">
        <v>5.25</v>
      </c>
      <c r="AZ7" s="180">
        <v>5.25</v>
      </c>
      <c r="BA7" s="180">
        <v>4</v>
      </c>
      <c r="BB7" s="180">
        <v>2</v>
      </c>
      <c r="BC7" s="180">
        <v>0</v>
      </c>
      <c r="BD7" s="180">
        <v>154.25</v>
      </c>
      <c r="BE7" s="180">
        <v>3</v>
      </c>
      <c r="BF7" s="180" t="e">
        <v>#VALUE!</v>
      </c>
      <c r="BG7" s="180">
        <v>22.25</v>
      </c>
      <c r="BH7" s="180" t="e">
        <v>#VALUE!</v>
      </c>
      <c r="BI7" s="182">
        <v>72</v>
      </c>
      <c r="BJ7" s="183">
        <v>38</v>
      </c>
      <c r="BK7" s="183">
        <v>7</v>
      </c>
      <c r="BL7" s="183">
        <v>21</v>
      </c>
      <c r="BM7" s="183">
        <v>0</v>
      </c>
      <c r="BN7" s="183" t="e">
        <v>#VALUE!</v>
      </c>
      <c r="BO7" s="183" t="e">
        <v>#VALUE!</v>
      </c>
      <c r="BP7" s="183">
        <v>6</v>
      </c>
      <c r="BQ7" s="184">
        <v>29</v>
      </c>
      <c r="BR7" s="184">
        <v>7</v>
      </c>
      <c r="BS7" s="184" t="e">
        <v>#VALUE!</v>
      </c>
      <c r="BT7" s="184" t="e">
        <v>#VALUE!</v>
      </c>
      <c r="BU7" s="184" t="e">
        <v>#VALUE!</v>
      </c>
      <c r="BV7" s="184">
        <v>21</v>
      </c>
      <c r="BW7" s="185" t="e">
        <v>#VALUE!</v>
      </c>
      <c r="BX7" s="185" t="e">
        <v>#VALUE!</v>
      </c>
      <c r="BY7" s="185" t="e">
        <v>#VALUE!</v>
      </c>
      <c r="BZ7" s="185" t="e">
        <v>#VALUE!</v>
      </c>
      <c r="CA7" s="185" t="e">
        <v>#VALUE!</v>
      </c>
      <c r="CB7" s="185">
        <v>12</v>
      </c>
      <c r="CC7" s="186">
        <v>1</v>
      </c>
      <c r="CD7" s="187">
        <v>6347.5</v>
      </c>
    </row>
    <row r="8" spans="1:82" x14ac:dyDescent="0.25">
      <c r="A8" s="179" t="s">
        <v>361</v>
      </c>
      <c r="B8" s="179" t="s">
        <v>362</v>
      </c>
      <c r="C8" s="179" t="s">
        <v>127</v>
      </c>
      <c r="D8" s="179" t="s">
        <v>127</v>
      </c>
      <c r="E8" s="180">
        <v>650.25</v>
      </c>
      <c r="F8" s="181">
        <v>649.25</v>
      </c>
      <c r="G8" s="181">
        <v>1</v>
      </c>
      <c r="H8" s="181" t="e">
        <v>#VALUE!</v>
      </c>
      <c r="I8" s="181">
        <v>386</v>
      </c>
      <c r="J8" s="181">
        <v>85.25</v>
      </c>
      <c r="K8" s="181">
        <v>44</v>
      </c>
      <c r="L8" s="181">
        <v>59</v>
      </c>
      <c r="M8" s="181">
        <v>60</v>
      </c>
      <c r="N8" s="181">
        <v>12</v>
      </c>
      <c r="O8" s="181">
        <v>4</v>
      </c>
      <c r="P8" s="180">
        <v>42</v>
      </c>
      <c r="Q8" s="181">
        <v>14.25</v>
      </c>
      <c r="R8" s="181">
        <v>5.5</v>
      </c>
      <c r="S8" s="180">
        <v>20</v>
      </c>
      <c r="T8" s="180">
        <v>87.5</v>
      </c>
      <c r="U8" s="180">
        <v>13</v>
      </c>
      <c r="V8" s="180">
        <v>44</v>
      </c>
      <c r="W8" s="181">
        <v>4</v>
      </c>
      <c r="X8" s="181">
        <v>2</v>
      </c>
      <c r="Y8" s="181">
        <v>6</v>
      </c>
      <c r="Z8" s="181">
        <v>9</v>
      </c>
      <c r="AA8" s="181" t="e">
        <v>#VALUE!</v>
      </c>
      <c r="AB8" s="181">
        <v>5</v>
      </c>
      <c r="AC8" s="181">
        <v>6</v>
      </c>
      <c r="AD8" s="181">
        <v>6</v>
      </c>
      <c r="AE8" s="181">
        <v>6</v>
      </c>
      <c r="AF8" s="180">
        <v>84.25</v>
      </c>
      <c r="AG8" s="181">
        <v>16</v>
      </c>
      <c r="AH8" s="181">
        <v>3</v>
      </c>
      <c r="AI8" s="181">
        <v>7</v>
      </c>
      <c r="AJ8" s="181">
        <v>19.5</v>
      </c>
      <c r="AK8" s="181">
        <v>1</v>
      </c>
      <c r="AL8" s="181">
        <v>1.75</v>
      </c>
      <c r="AM8" s="181">
        <v>36</v>
      </c>
      <c r="AN8" s="180">
        <v>7.25</v>
      </c>
      <c r="AO8" s="180">
        <v>40.75</v>
      </c>
      <c r="AP8" s="181">
        <v>24.5</v>
      </c>
      <c r="AQ8" s="181">
        <v>0</v>
      </c>
      <c r="AR8" s="181">
        <v>3</v>
      </c>
      <c r="AS8" s="181">
        <v>13.25</v>
      </c>
      <c r="AT8" s="180">
        <v>27.25</v>
      </c>
      <c r="AU8" s="180">
        <v>1</v>
      </c>
      <c r="AV8" s="180">
        <v>17</v>
      </c>
      <c r="AW8" s="181">
        <v>2</v>
      </c>
      <c r="AX8" s="181">
        <v>15</v>
      </c>
      <c r="AY8" s="180">
        <v>2.5</v>
      </c>
      <c r="AZ8" s="180">
        <v>4.5</v>
      </c>
      <c r="BA8" s="180">
        <v>6.5</v>
      </c>
      <c r="BB8" s="180" t="e">
        <v>#VALUE!</v>
      </c>
      <c r="BC8" s="180" t="e">
        <v>#VALUE!</v>
      </c>
      <c r="BD8" s="180">
        <v>151.75</v>
      </c>
      <c r="BE8" s="180">
        <v>0</v>
      </c>
      <c r="BF8" s="180">
        <v>78</v>
      </c>
      <c r="BG8" s="180">
        <v>23</v>
      </c>
      <c r="BH8" s="180" t="e">
        <v>#VALUE!</v>
      </c>
      <c r="BI8" s="182">
        <v>80.25</v>
      </c>
      <c r="BJ8" s="183">
        <v>22</v>
      </c>
      <c r="BK8" s="183">
        <v>25.25</v>
      </c>
      <c r="BL8" s="183">
        <v>25</v>
      </c>
      <c r="BM8" s="183">
        <v>4</v>
      </c>
      <c r="BN8" s="183" t="e">
        <v>#VALUE!</v>
      </c>
      <c r="BO8" s="183" t="e">
        <v>#VALUE!</v>
      </c>
      <c r="BP8" s="183">
        <v>4</v>
      </c>
      <c r="BQ8" s="184">
        <v>24.25</v>
      </c>
      <c r="BR8" s="184">
        <v>5.25</v>
      </c>
      <c r="BS8" s="184" t="e">
        <v>#VALUE!</v>
      </c>
      <c r="BT8" s="184" t="e">
        <v>#VALUE!</v>
      </c>
      <c r="BU8" s="184" t="e">
        <v>#VALUE!</v>
      </c>
      <c r="BV8" s="184">
        <v>18</v>
      </c>
      <c r="BW8" s="185" t="e">
        <v>#VALUE!</v>
      </c>
      <c r="BX8" s="185" t="e">
        <v>#VALUE!</v>
      </c>
      <c r="BY8" s="185" t="e">
        <v>#VALUE!</v>
      </c>
      <c r="BZ8" s="185" t="e">
        <v>#VALUE!</v>
      </c>
      <c r="CA8" s="185" t="e">
        <v>#VALUE!</v>
      </c>
      <c r="CB8" s="185">
        <v>11</v>
      </c>
      <c r="CC8" s="186" t="e">
        <v>#VALUE!</v>
      </c>
      <c r="CD8" s="187">
        <v>6204</v>
      </c>
    </row>
    <row r="9" spans="1:82" x14ac:dyDescent="0.25">
      <c r="A9" s="179" t="s">
        <v>181</v>
      </c>
      <c r="B9" s="179" t="s">
        <v>363</v>
      </c>
      <c r="C9" s="179" t="s">
        <v>127</v>
      </c>
      <c r="D9" s="179" t="s">
        <v>127</v>
      </c>
      <c r="E9" s="180">
        <v>1933</v>
      </c>
      <c r="F9" s="181">
        <v>1931</v>
      </c>
      <c r="G9" s="181">
        <v>1</v>
      </c>
      <c r="H9" s="181">
        <v>1</v>
      </c>
      <c r="I9" s="181">
        <v>1051.75</v>
      </c>
      <c r="J9" s="181">
        <v>254.5</v>
      </c>
      <c r="K9" s="181">
        <v>171</v>
      </c>
      <c r="L9" s="181">
        <v>185.5</v>
      </c>
      <c r="M9" s="181">
        <v>178.25</v>
      </c>
      <c r="N9" s="181">
        <v>56</v>
      </c>
      <c r="O9" s="181">
        <v>36</v>
      </c>
      <c r="P9" s="180">
        <v>173.5</v>
      </c>
      <c r="Q9" s="181">
        <v>24.5</v>
      </c>
      <c r="R9" s="181">
        <v>33.75</v>
      </c>
      <c r="S9" s="180">
        <v>87</v>
      </c>
      <c r="T9" s="180">
        <v>351.75</v>
      </c>
      <c r="U9" s="180">
        <v>6.25</v>
      </c>
      <c r="V9" s="180">
        <v>107.75</v>
      </c>
      <c r="W9" s="181">
        <v>11</v>
      </c>
      <c r="X9" s="181">
        <v>10.5</v>
      </c>
      <c r="Y9" s="181">
        <v>9</v>
      </c>
      <c r="Z9" s="181">
        <v>21</v>
      </c>
      <c r="AA9" s="181" t="e">
        <v>#VALUE!</v>
      </c>
      <c r="AB9" s="181">
        <v>5</v>
      </c>
      <c r="AC9" s="181">
        <v>7</v>
      </c>
      <c r="AD9" s="181">
        <v>11.75</v>
      </c>
      <c r="AE9" s="181">
        <v>32.5</v>
      </c>
      <c r="AF9" s="180">
        <v>225</v>
      </c>
      <c r="AG9" s="181">
        <v>61</v>
      </c>
      <c r="AH9" s="181">
        <v>20.5</v>
      </c>
      <c r="AI9" s="181">
        <v>12</v>
      </c>
      <c r="AJ9" s="181">
        <v>29.25</v>
      </c>
      <c r="AK9" s="181">
        <v>12</v>
      </c>
      <c r="AL9" s="181">
        <v>1</v>
      </c>
      <c r="AM9" s="181">
        <v>89.25</v>
      </c>
      <c r="AN9" s="180">
        <v>40.5</v>
      </c>
      <c r="AO9" s="180">
        <v>211.25</v>
      </c>
      <c r="AP9" s="181">
        <v>174.25</v>
      </c>
      <c r="AQ9" s="181">
        <v>4.25</v>
      </c>
      <c r="AR9" s="181">
        <v>15.75</v>
      </c>
      <c r="AS9" s="181">
        <v>17</v>
      </c>
      <c r="AT9" s="180">
        <v>18</v>
      </c>
      <c r="AU9" s="180">
        <v>7</v>
      </c>
      <c r="AV9" s="180">
        <v>11.25</v>
      </c>
      <c r="AW9" s="181">
        <v>2.75</v>
      </c>
      <c r="AX9" s="181">
        <v>8.5</v>
      </c>
      <c r="AY9" s="180">
        <v>6.5</v>
      </c>
      <c r="AZ9" s="180">
        <v>6</v>
      </c>
      <c r="BA9" s="180">
        <v>49</v>
      </c>
      <c r="BB9" s="180">
        <v>1</v>
      </c>
      <c r="BC9" s="180">
        <v>1.25</v>
      </c>
      <c r="BD9" s="180">
        <v>532.25</v>
      </c>
      <c r="BE9" s="180">
        <v>8</v>
      </c>
      <c r="BF9" s="180">
        <v>9</v>
      </c>
      <c r="BG9" s="180">
        <v>74.75</v>
      </c>
      <c r="BH9" s="180" t="e">
        <v>#VALUE!</v>
      </c>
      <c r="BI9" s="182">
        <v>204.5</v>
      </c>
      <c r="BJ9" s="183" t="e">
        <v>#VALUE!</v>
      </c>
      <c r="BK9" s="183">
        <v>25</v>
      </c>
      <c r="BL9" s="183">
        <v>144.5</v>
      </c>
      <c r="BM9" s="183">
        <v>0</v>
      </c>
      <c r="BN9" s="183">
        <v>4</v>
      </c>
      <c r="BO9" s="183" t="e">
        <v>#VALUE!</v>
      </c>
      <c r="BP9" s="183">
        <v>20</v>
      </c>
      <c r="BQ9" s="184">
        <v>120.75</v>
      </c>
      <c r="BR9" s="184">
        <v>28.75</v>
      </c>
      <c r="BS9" s="184" t="e">
        <v>#VALUE!</v>
      </c>
      <c r="BT9" s="184" t="e">
        <v>#VALUE!</v>
      </c>
      <c r="BU9" s="184">
        <v>0</v>
      </c>
      <c r="BV9" s="184">
        <v>90</v>
      </c>
      <c r="BW9" s="185">
        <v>1</v>
      </c>
      <c r="BX9" s="185">
        <v>1</v>
      </c>
      <c r="BY9" s="185" t="e">
        <v>#VALUE!</v>
      </c>
      <c r="BZ9" s="185" t="e">
        <v>#VALUE!</v>
      </c>
      <c r="CA9" s="185" t="e">
        <v>#VALUE!</v>
      </c>
      <c r="CB9" s="185">
        <v>48.75</v>
      </c>
      <c r="CC9" s="186">
        <v>30.75</v>
      </c>
      <c r="CD9" s="187">
        <v>42979</v>
      </c>
    </row>
    <row r="10" spans="1:82" x14ac:dyDescent="0.25">
      <c r="A10" s="179" t="s">
        <v>364</v>
      </c>
      <c r="B10" s="179" t="s">
        <v>365</v>
      </c>
      <c r="C10" s="179" t="s">
        <v>355</v>
      </c>
      <c r="D10" s="179" t="s">
        <v>55</v>
      </c>
      <c r="E10" s="180">
        <v>995.75</v>
      </c>
      <c r="F10" s="181">
        <v>993.75</v>
      </c>
      <c r="G10" s="181">
        <v>2</v>
      </c>
      <c r="H10" s="181" t="e">
        <v>#VALUE!</v>
      </c>
      <c r="I10" s="181">
        <v>551.75</v>
      </c>
      <c r="J10" s="181">
        <v>144.25</v>
      </c>
      <c r="K10" s="181">
        <v>96</v>
      </c>
      <c r="L10" s="181">
        <v>103.75</v>
      </c>
      <c r="M10" s="181">
        <v>60</v>
      </c>
      <c r="N10" s="181">
        <v>32</v>
      </c>
      <c r="O10" s="181">
        <v>8</v>
      </c>
      <c r="P10" s="180">
        <v>131.75</v>
      </c>
      <c r="Q10" s="181">
        <v>5</v>
      </c>
      <c r="R10" s="181">
        <v>10.25</v>
      </c>
      <c r="S10" s="180">
        <v>27.5</v>
      </c>
      <c r="T10" s="180">
        <v>186.25</v>
      </c>
      <c r="U10" s="180">
        <v>13.75</v>
      </c>
      <c r="V10" s="180">
        <v>66.5</v>
      </c>
      <c r="W10" s="181">
        <v>9</v>
      </c>
      <c r="X10" s="181">
        <v>9</v>
      </c>
      <c r="Y10" s="181">
        <v>3</v>
      </c>
      <c r="Z10" s="181">
        <v>8</v>
      </c>
      <c r="AA10" s="181">
        <v>3</v>
      </c>
      <c r="AB10" s="181">
        <v>1</v>
      </c>
      <c r="AC10" s="181">
        <v>3</v>
      </c>
      <c r="AD10" s="181">
        <v>15</v>
      </c>
      <c r="AE10" s="181">
        <v>15.5</v>
      </c>
      <c r="AF10" s="180">
        <v>134</v>
      </c>
      <c r="AG10" s="181">
        <v>25</v>
      </c>
      <c r="AH10" s="181">
        <v>8</v>
      </c>
      <c r="AI10" s="181">
        <v>9</v>
      </c>
      <c r="AJ10" s="181">
        <v>30</v>
      </c>
      <c r="AK10" s="181">
        <v>4</v>
      </c>
      <c r="AL10" s="181">
        <v>12</v>
      </c>
      <c r="AM10" s="181">
        <v>46</v>
      </c>
      <c r="AN10" s="180">
        <v>17.5</v>
      </c>
      <c r="AO10" s="180">
        <v>106</v>
      </c>
      <c r="AP10" s="181">
        <v>84.75</v>
      </c>
      <c r="AQ10" s="181">
        <v>3</v>
      </c>
      <c r="AR10" s="181">
        <v>7.25</v>
      </c>
      <c r="AS10" s="181">
        <v>11</v>
      </c>
      <c r="AT10" s="180">
        <v>8.75</v>
      </c>
      <c r="AU10" s="180">
        <v>3.5</v>
      </c>
      <c r="AV10" s="180">
        <v>3</v>
      </c>
      <c r="AW10" s="181">
        <v>0</v>
      </c>
      <c r="AX10" s="181">
        <v>3</v>
      </c>
      <c r="AY10" s="180">
        <v>1</v>
      </c>
      <c r="AZ10" s="180">
        <v>8</v>
      </c>
      <c r="BA10" s="180">
        <v>21.5</v>
      </c>
      <c r="BB10" s="180">
        <v>1</v>
      </c>
      <c r="BC10" s="180">
        <v>0</v>
      </c>
      <c r="BD10" s="180">
        <v>225.25</v>
      </c>
      <c r="BE10" s="180">
        <v>0</v>
      </c>
      <c r="BF10" s="180" t="e">
        <v>#VALUE!</v>
      </c>
      <c r="BG10" s="180">
        <v>29.5</v>
      </c>
      <c r="BH10" s="180" t="e">
        <v>#VALUE!</v>
      </c>
      <c r="BI10" s="182">
        <v>123</v>
      </c>
      <c r="BJ10" s="183">
        <v>53.25</v>
      </c>
      <c r="BK10" s="183">
        <v>25.75</v>
      </c>
      <c r="BL10" s="183">
        <v>28</v>
      </c>
      <c r="BM10" s="183">
        <v>5</v>
      </c>
      <c r="BN10" s="183" t="e">
        <v>#VALUE!</v>
      </c>
      <c r="BO10" s="183">
        <v>0</v>
      </c>
      <c r="BP10" s="183">
        <v>11</v>
      </c>
      <c r="BQ10" s="184">
        <v>56</v>
      </c>
      <c r="BR10" s="184">
        <v>9</v>
      </c>
      <c r="BS10" s="184" t="e">
        <v>#VALUE!</v>
      </c>
      <c r="BT10" s="184" t="e">
        <v>#VALUE!</v>
      </c>
      <c r="BU10" s="184" t="e">
        <v>#VALUE!</v>
      </c>
      <c r="BV10" s="184">
        <v>46</v>
      </c>
      <c r="BW10" s="185">
        <v>0</v>
      </c>
      <c r="BX10" s="185" t="e">
        <v>#VALUE!</v>
      </c>
      <c r="BY10" s="185">
        <v>0.5</v>
      </c>
      <c r="BZ10" s="185">
        <v>9</v>
      </c>
      <c r="CA10" s="185">
        <v>4</v>
      </c>
      <c r="CB10" s="185">
        <v>18</v>
      </c>
      <c r="CC10" s="186">
        <v>4</v>
      </c>
      <c r="CD10" s="187">
        <v>9758</v>
      </c>
    </row>
    <row r="11" spans="1:82" x14ac:dyDescent="0.25">
      <c r="A11" s="179" t="s">
        <v>366</v>
      </c>
      <c r="B11" s="179" t="s">
        <v>367</v>
      </c>
      <c r="C11" s="179" t="s">
        <v>368</v>
      </c>
      <c r="D11" s="179" t="s">
        <v>120</v>
      </c>
      <c r="E11" s="180">
        <v>512.75</v>
      </c>
      <c r="F11" s="181">
        <v>506.75</v>
      </c>
      <c r="G11" s="181">
        <v>0</v>
      </c>
      <c r="H11" s="181">
        <v>6</v>
      </c>
      <c r="I11" s="181">
        <v>231.5</v>
      </c>
      <c r="J11" s="181">
        <v>68</v>
      </c>
      <c r="K11" s="181">
        <v>64.25</v>
      </c>
      <c r="L11" s="181">
        <v>66</v>
      </c>
      <c r="M11" s="181">
        <v>47</v>
      </c>
      <c r="N11" s="181">
        <v>30</v>
      </c>
      <c r="O11" s="181">
        <v>6</v>
      </c>
      <c r="P11" s="180">
        <v>26.25</v>
      </c>
      <c r="Q11" s="181">
        <v>1.75</v>
      </c>
      <c r="R11" s="181">
        <v>3</v>
      </c>
      <c r="S11" s="180">
        <v>11.5</v>
      </c>
      <c r="T11" s="180">
        <v>85.75</v>
      </c>
      <c r="U11" s="180">
        <v>19</v>
      </c>
      <c r="V11" s="180">
        <v>32</v>
      </c>
      <c r="W11" s="181">
        <v>4</v>
      </c>
      <c r="X11" s="181">
        <v>6</v>
      </c>
      <c r="Y11" s="181">
        <v>3</v>
      </c>
      <c r="Z11" s="181">
        <v>4</v>
      </c>
      <c r="AA11" s="181">
        <v>0.75</v>
      </c>
      <c r="AB11" s="181" t="e">
        <v>#VALUE!</v>
      </c>
      <c r="AC11" s="181">
        <v>0</v>
      </c>
      <c r="AD11" s="181">
        <v>3</v>
      </c>
      <c r="AE11" s="181">
        <v>10.25</v>
      </c>
      <c r="AF11" s="180">
        <v>108.25</v>
      </c>
      <c r="AG11" s="181">
        <v>10</v>
      </c>
      <c r="AH11" s="181">
        <v>1</v>
      </c>
      <c r="AI11" s="181">
        <v>9</v>
      </c>
      <c r="AJ11" s="181">
        <v>19</v>
      </c>
      <c r="AK11" s="181">
        <v>11</v>
      </c>
      <c r="AL11" s="181">
        <v>1.25</v>
      </c>
      <c r="AM11" s="181">
        <v>57</v>
      </c>
      <c r="AN11" s="180">
        <v>8.75</v>
      </c>
      <c r="AO11" s="180">
        <v>32.25</v>
      </c>
      <c r="AP11" s="181">
        <v>21.5</v>
      </c>
      <c r="AQ11" s="181">
        <v>1</v>
      </c>
      <c r="AR11" s="181">
        <v>4.75</v>
      </c>
      <c r="AS11" s="181">
        <v>5</v>
      </c>
      <c r="AT11" s="180">
        <v>5.25</v>
      </c>
      <c r="AU11" s="180">
        <v>1</v>
      </c>
      <c r="AV11" s="180">
        <v>6</v>
      </c>
      <c r="AW11" s="181">
        <v>0</v>
      </c>
      <c r="AX11" s="181">
        <v>6</v>
      </c>
      <c r="AY11" s="180">
        <v>3</v>
      </c>
      <c r="AZ11" s="180">
        <v>2</v>
      </c>
      <c r="BA11" s="180">
        <v>10</v>
      </c>
      <c r="BB11" s="180">
        <v>2</v>
      </c>
      <c r="BC11" s="180">
        <v>0</v>
      </c>
      <c r="BD11" s="180">
        <v>132.75</v>
      </c>
      <c r="BE11" s="180">
        <v>0</v>
      </c>
      <c r="BF11" s="180" t="e">
        <v>#VALUE!</v>
      </c>
      <c r="BG11" s="180">
        <v>21</v>
      </c>
      <c r="BH11" s="180" t="e">
        <v>#VALUE!</v>
      </c>
      <c r="BI11" s="182">
        <v>82.5</v>
      </c>
      <c r="BJ11" s="183">
        <v>46</v>
      </c>
      <c r="BK11" s="183">
        <v>7</v>
      </c>
      <c r="BL11" s="183">
        <v>26.5</v>
      </c>
      <c r="BM11" s="183" t="e">
        <v>#VALUE!</v>
      </c>
      <c r="BN11" s="183">
        <v>0</v>
      </c>
      <c r="BO11" s="183" t="e">
        <v>#VALUE!</v>
      </c>
      <c r="BP11" s="183">
        <v>3</v>
      </c>
      <c r="BQ11" s="184">
        <v>35.5</v>
      </c>
      <c r="BR11" s="184">
        <v>9</v>
      </c>
      <c r="BS11" s="184" t="e">
        <v>#VALUE!</v>
      </c>
      <c r="BT11" s="184" t="e">
        <v>#VALUE!</v>
      </c>
      <c r="BU11" s="184" t="e">
        <v>#VALUE!</v>
      </c>
      <c r="BV11" s="184">
        <v>26.5</v>
      </c>
      <c r="BW11" s="185">
        <v>2</v>
      </c>
      <c r="BX11" s="185" t="e">
        <v>#VALUE!</v>
      </c>
      <c r="BY11" s="185" t="e">
        <v>#VALUE!</v>
      </c>
      <c r="BZ11" s="185">
        <v>2</v>
      </c>
      <c r="CA11" s="185">
        <v>0</v>
      </c>
      <c r="CB11" s="185">
        <v>9</v>
      </c>
      <c r="CC11" s="186">
        <v>3</v>
      </c>
      <c r="CD11" s="187">
        <v>6763.5</v>
      </c>
    </row>
    <row r="12" spans="1:82" x14ac:dyDescent="0.25">
      <c r="A12" s="179" t="s">
        <v>369</v>
      </c>
      <c r="B12" s="179" t="s">
        <v>370</v>
      </c>
      <c r="C12" s="179" t="s">
        <v>371</v>
      </c>
      <c r="D12" s="179" t="s">
        <v>125</v>
      </c>
      <c r="E12" s="180">
        <v>510</v>
      </c>
      <c r="F12" s="181">
        <v>506</v>
      </c>
      <c r="G12" s="181">
        <v>1</v>
      </c>
      <c r="H12" s="181">
        <v>3</v>
      </c>
      <c r="I12" s="181">
        <v>311.25</v>
      </c>
      <c r="J12" s="181">
        <v>51.75</v>
      </c>
      <c r="K12" s="181">
        <v>43</v>
      </c>
      <c r="L12" s="181">
        <v>44</v>
      </c>
      <c r="M12" s="181">
        <v>45</v>
      </c>
      <c r="N12" s="181">
        <v>13</v>
      </c>
      <c r="O12" s="181">
        <v>2</v>
      </c>
      <c r="P12" s="180">
        <v>26.5</v>
      </c>
      <c r="Q12" s="181">
        <v>6.5</v>
      </c>
      <c r="R12" s="181">
        <v>1.5</v>
      </c>
      <c r="S12" s="180">
        <v>7.5</v>
      </c>
      <c r="T12" s="180">
        <v>74</v>
      </c>
      <c r="U12" s="180">
        <v>7.25</v>
      </c>
      <c r="V12" s="180">
        <v>55</v>
      </c>
      <c r="W12" s="181">
        <v>6</v>
      </c>
      <c r="X12" s="181">
        <v>6</v>
      </c>
      <c r="Y12" s="181">
        <v>6</v>
      </c>
      <c r="Z12" s="181">
        <v>13</v>
      </c>
      <c r="AA12" s="181" t="e">
        <v>#VALUE!</v>
      </c>
      <c r="AB12" s="181">
        <v>4</v>
      </c>
      <c r="AC12" s="181" t="e">
        <v>#VALUE!</v>
      </c>
      <c r="AD12" s="181">
        <v>10</v>
      </c>
      <c r="AE12" s="181">
        <v>10</v>
      </c>
      <c r="AF12" s="180">
        <v>48.25</v>
      </c>
      <c r="AG12" s="181">
        <v>10</v>
      </c>
      <c r="AH12" s="181">
        <v>2</v>
      </c>
      <c r="AI12" s="181">
        <v>12</v>
      </c>
      <c r="AJ12" s="181">
        <v>3.5</v>
      </c>
      <c r="AK12" s="181" t="e">
        <v>#VALUE!</v>
      </c>
      <c r="AL12" s="181">
        <v>3</v>
      </c>
      <c r="AM12" s="181">
        <v>17.75</v>
      </c>
      <c r="AN12" s="180">
        <v>9.75</v>
      </c>
      <c r="AO12" s="180">
        <v>57.5</v>
      </c>
      <c r="AP12" s="181">
        <v>48.5</v>
      </c>
      <c r="AQ12" s="181">
        <v>2</v>
      </c>
      <c r="AR12" s="181">
        <v>4</v>
      </c>
      <c r="AS12" s="181">
        <v>3</v>
      </c>
      <c r="AT12" s="180">
        <v>10.25</v>
      </c>
      <c r="AU12" s="180">
        <v>4</v>
      </c>
      <c r="AV12" s="180">
        <v>6</v>
      </c>
      <c r="AW12" s="181">
        <v>3</v>
      </c>
      <c r="AX12" s="181">
        <v>3</v>
      </c>
      <c r="AY12" s="180">
        <v>4.75</v>
      </c>
      <c r="AZ12" s="180">
        <v>4</v>
      </c>
      <c r="BA12" s="180">
        <v>5.5</v>
      </c>
      <c r="BB12" s="180">
        <v>0</v>
      </c>
      <c r="BC12" s="180">
        <v>2</v>
      </c>
      <c r="BD12" s="180">
        <v>106.5</v>
      </c>
      <c r="BE12" s="180">
        <v>1</v>
      </c>
      <c r="BF12" s="180">
        <v>52</v>
      </c>
      <c r="BG12" s="180">
        <v>21.25</v>
      </c>
      <c r="BH12" s="180" t="e">
        <v>#VALUE!</v>
      </c>
      <c r="BI12" s="182">
        <v>57.25</v>
      </c>
      <c r="BJ12" s="183" t="e">
        <v>#VALUE!</v>
      </c>
      <c r="BK12" s="183">
        <v>9</v>
      </c>
      <c r="BL12" s="183">
        <v>16</v>
      </c>
      <c r="BM12" s="183">
        <v>1</v>
      </c>
      <c r="BN12" s="183">
        <v>2</v>
      </c>
      <c r="BO12" s="183" t="e">
        <v>#VALUE!</v>
      </c>
      <c r="BP12" s="183">
        <v>19.25</v>
      </c>
      <c r="BQ12" s="184">
        <v>22</v>
      </c>
      <c r="BR12" s="184">
        <v>3</v>
      </c>
      <c r="BS12" s="184" t="e">
        <v>#VALUE!</v>
      </c>
      <c r="BT12" s="184" t="e">
        <v>#VALUE!</v>
      </c>
      <c r="BU12" s="184" t="e">
        <v>#VALUE!</v>
      </c>
      <c r="BV12" s="184">
        <v>18</v>
      </c>
      <c r="BW12" s="185" t="e">
        <v>#VALUE!</v>
      </c>
      <c r="BX12" s="185" t="e">
        <v>#VALUE!</v>
      </c>
      <c r="BY12" s="185" t="e">
        <v>#VALUE!</v>
      </c>
      <c r="BZ12" s="185" t="e">
        <v>#VALUE!</v>
      </c>
      <c r="CA12" s="185" t="e">
        <v>#VALUE!</v>
      </c>
      <c r="CB12" s="185">
        <v>9.75</v>
      </c>
      <c r="CC12" s="186">
        <v>4</v>
      </c>
      <c r="CD12" s="187">
        <v>4440</v>
      </c>
    </row>
    <row r="13" spans="1:82" x14ac:dyDescent="0.25">
      <c r="A13" s="179" t="s">
        <v>372</v>
      </c>
      <c r="B13" s="179" t="s">
        <v>373</v>
      </c>
      <c r="C13" s="179" t="s">
        <v>368</v>
      </c>
      <c r="D13" s="179" t="s">
        <v>120</v>
      </c>
      <c r="E13" s="180">
        <v>642.25</v>
      </c>
      <c r="F13" s="181">
        <v>639.25</v>
      </c>
      <c r="G13" s="181" t="e">
        <v>#VALUE!</v>
      </c>
      <c r="H13" s="181">
        <v>3</v>
      </c>
      <c r="I13" s="181">
        <v>287</v>
      </c>
      <c r="J13" s="181">
        <v>96.5</v>
      </c>
      <c r="K13" s="181">
        <v>67.75</v>
      </c>
      <c r="L13" s="181">
        <v>86</v>
      </c>
      <c r="M13" s="181">
        <v>66</v>
      </c>
      <c r="N13" s="181">
        <v>31</v>
      </c>
      <c r="O13" s="181">
        <v>8</v>
      </c>
      <c r="P13" s="180">
        <v>46.5</v>
      </c>
      <c r="Q13" s="181">
        <v>3</v>
      </c>
      <c r="R13" s="181">
        <v>7</v>
      </c>
      <c r="S13" s="180">
        <v>16.5</v>
      </c>
      <c r="T13" s="180">
        <v>122</v>
      </c>
      <c r="U13" s="180">
        <v>20</v>
      </c>
      <c r="V13" s="180">
        <v>67.5</v>
      </c>
      <c r="W13" s="181">
        <v>11</v>
      </c>
      <c r="X13" s="181">
        <v>10</v>
      </c>
      <c r="Y13" s="181">
        <v>5</v>
      </c>
      <c r="Z13" s="181">
        <v>11</v>
      </c>
      <c r="AA13" s="181">
        <v>2</v>
      </c>
      <c r="AB13" s="181">
        <v>1</v>
      </c>
      <c r="AC13" s="181">
        <v>1</v>
      </c>
      <c r="AD13" s="181">
        <v>7</v>
      </c>
      <c r="AE13" s="181">
        <v>19.5</v>
      </c>
      <c r="AF13" s="180">
        <v>129.75</v>
      </c>
      <c r="AG13" s="181">
        <v>48</v>
      </c>
      <c r="AH13" s="181">
        <v>2</v>
      </c>
      <c r="AI13" s="181">
        <v>17</v>
      </c>
      <c r="AJ13" s="181">
        <v>12.75</v>
      </c>
      <c r="AK13" s="181">
        <v>9</v>
      </c>
      <c r="AL13" s="181">
        <v>4</v>
      </c>
      <c r="AM13" s="181">
        <v>37</v>
      </c>
      <c r="AN13" s="180">
        <v>6.75</v>
      </c>
      <c r="AO13" s="180">
        <v>36.75</v>
      </c>
      <c r="AP13" s="181">
        <v>24.5</v>
      </c>
      <c r="AQ13" s="181">
        <v>2</v>
      </c>
      <c r="AR13" s="181">
        <v>4.75</v>
      </c>
      <c r="AS13" s="181">
        <v>5.5</v>
      </c>
      <c r="AT13" s="180">
        <v>6.75</v>
      </c>
      <c r="AU13" s="180">
        <v>5.75</v>
      </c>
      <c r="AV13" s="180">
        <v>2</v>
      </c>
      <c r="AW13" s="181">
        <v>0</v>
      </c>
      <c r="AX13" s="181">
        <v>2</v>
      </c>
      <c r="AY13" s="180">
        <v>5</v>
      </c>
      <c r="AZ13" s="180">
        <v>8</v>
      </c>
      <c r="BA13" s="180">
        <v>8.25</v>
      </c>
      <c r="BB13" s="180">
        <v>2</v>
      </c>
      <c r="BC13" s="180">
        <v>0</v>
      </c>
      <c r="BD13" s="180">
        <v>119.75</v>
      </c>
      <c r="BE13" s="180">
        <v>1</v>
      </c>
      <c r="BF13" s="180" t="e">
        <v>#VALUE!</v>
      </c>
      <c r="BG13" s="180">
        <v>21</v>
      </c>
      <c r="BH13" s="180" t="e">
        <v>#VALUE!</v>
      </c>
      <c r="BI13" s="182">
        <v>137</v>
      </c>
      <c r="BJ13" s="183">
        <v>76</v>
      </c>
      <c r="BK13" s="183">
        <v>7.5</v>
      </c>
      <c r="BL13" s="183">
        <v>43.5</v>
      </c>
      <c r="BM13" s="183" t="e">
        <v>#VALUE!</v>
      </c>
      <c r="BN13" s="183">
        <v>1</v>
      </c>
      <c r="BO13" s="183" t="e">
        <v>#VALUE!</v>
      </c>
      <c r="BP13" s="183">
        <v>9</v>
      </c>
      <c r="BQ13" s="184">
        <v>38.75</v>
      </c>
      <c r="BR13" s="184">
        <v>8</v>
      </c>
      <c r="BS13" s="184" t="e">
        <v>#VALUE!</v>
      </c>
      <c r="BT13" s="184" t="e">
        <v>#VALUE!</v>
      </c>
      <c r="BU13" s="184" t="e">
        <v>#VALUE!</v>
      </c>
      <c r="BV13" s="184">
        <v>27.75</v>
      </c>
      <c r="BW13" s="185">
        <v>1</v>
      </c>
      <c r="BX13" s="185" t="e">
        <v>#VALUE!</v>
      </c>
      <c r="BY13" s="185" t="e">
        <v>#VALUE!</v>
      </c>
      <c r="BZ13" s="185" t="e">
        <v>#VALUE!</v>
      </c>
      <c r="CA13" s="185" t="e">
        <v>#VALUE!</v>
      </c>
      <c r="CB13" s="185">
        <v>12.75</v>
      </c>
      <c r="CC13" s="186">
        <v>3</v>
      </c>
      <c r="CD13" s="187">
        <v>10057.25</v>
      </c>
    </row>
    <row r="14" spans="1:82" x14ac:dyDescent="0.25">
      <c r="A14" s="179" t="s">
        <v>157</v>
      </c>
      <c r="B14" s="179" t="s">
        <v>374</v>
      </c>
      <c r="C14" s="179" t="s">
        <v>375</v>
      </c>
      <c r="D14" s="179" t="s">
        <v>125</v>
      </c>
      <c r="E14" s="180">
        <v>862.75</v>
      </c>
      <c r="F14" s="181">
        <v>861.75</v>
      </c>
      <c r="G14" s="181">
        <v>1</v>
      </c>
      <c r="H14" s="181" t="e">
        <v>#VALUE!</v>
      </c>
      <c r="I14" s="181">
        <v>455</v>
      </c>
      <c r="J14" s="181">
        <v>113.75</v>
      </c>
      <c r="K14" s="181">
        <v>86</v>
      </c>
      <c r="L14" s="181">
        <v>73</v>
      </c>
      <c r="M14" s="181">
        <v>86</v>
      </c>
      <c r="N14" s="181">
        <v>39</v>
      </c>
      <c r="O14" s="181">
        <v>10</v>
      </c>
      <c r="P14" s="180">
        <v>66.5</v>
      </c>
      <c r="Q14" s="181">
        <v>6</v>
      </c>
      <c r="R14" s="181">
        <v>5</v>
      </c>
      <c r="S14" s="180">
        <v>26</v>
      </c>
      <c r="T14" s="180">
        <v>132.25</v>
      </c>
      <c r="U14" s="180">
        <v>18</v>
      </c>
      <c r="V14" s="180">
        <v>74</v>
      </c>
      <c r="W14" s="181">
        <v>7</v>
      </c>
      <c r="X14" s="181">
        <v>6</v>
      </c>
      <c r="Y14" s="181">
        <v>4</v>
      </c>
      <c r="Z14" s="181">
        <v>20</v>
      </c>
      <c r="AA14" s="181">
        <v>1</v>
      </c>
      <c r="AB14" s="181">
        <v>7</v>
      </c>
      <c r="AC14" s="181" t="e">
        <v>#VALUE!</v>
      </c>
      <c r="AD14" s="181">
        <v>13</v>
      </c>
      <c r="AE14" s="181">
        <v>16</v>
      </c>
      <c r="AF14" s="180">
        <v>103</v>
      </c>
      <c r="AG14" s="181">
        <v>14</v>
      </c>
      <c r="AH14" s="181">
        <v>3</v>
      </c>
      <c r="AI14" s="181">
        <v>23</v>
      </c>
      <c r="AJ14" s="181">
        <v>7</v>
      </c>
      <c r="AK14" s="181">
        <v>6</v>
      </c>
      <c r="AL14" s="181">
        <v>6</v>
      </c>
      <c r="AM14" s="181">
        <v>44</v>
      </c>
      <c r="AN14" s="180">
        <v>13.75</v>
      </c>
      <c r="AO14" s="180">
        <v>92</v>
      </c>
      <c r="AP14" s="181">
        <v>69.25</v>
      </c>
      <c r="AQ14" s="181">
        <v>1</v>
      </c>
      <c r="AR14" s="181">
        <v>12.5</v>
      </c>
      <c r="AS14" s="181">
        <v>9.25</v>
      </c>
      <c r="AT14" s="180">
        <v>13.75</v>
      </c>
      <c r="AU14" s="180">
        <v>5.5</v>
      </c>
      <c r="AV14" s="180">
        <v>2.5</v>
      </c>
      <c r="AW14" s="181">
        <v>0</v>
      </c>
      <c r="AX14" s="181">
        <v>2.5</v>
      </c>
      <c r="AY14" s="180">
        <v>4</v>
      </c>
      <c r="AZ14" s="180">
        <v>11</v>
      </c>
      <c r="BA14" s="180">
        <v>11.25</v>
      </c>
      <c r="BB14" s="180">
        <v>1</v>
      </c>
      <c r="BC14" s="180">
        <v>2</v>
      </c>
      <c r="BD14" s="180">
        <v>244.5</v>
      </c>
      <c r="BE14" s="180">
        <v>1</v>
      </c>
      <c r="BF14" s="180">
        <v>5</v>
      </c>
      <c r="BG14" s="180">
        <v>31.75</v>
      </c>
      <c r="BH14" s="180" t="e">
        <v>#VALUE!</v>
      </c>
      <c r="BI14" s="182">
        <v>203.75</v>
      </c>
      <c r="BJ14" s="183">
        <v>109.5</v>
      </c>
      <c r="BK14" s="183">
        <v>11</v>
      </c>
      <c r="BL14" s="183">
        <v>54.25</v>
      </c>
      <c r="BM14" s="183">
        <v>3</v>
      </c>
      <c r="BN14" s="183">
        <v>8.75</v>
      </c>
      <c r="BO14" s="183">
        <v>2.25</v>
      </c>
      <c r="BP14" s="183">
        <v>15</v>
      </c>
      <c r="BQ14" s="184">
        <v>43.5</v>
      </c>
      <c r="BR14" s="184">
        <v>9</v>
      </c>
      <c r="BS14" s="184" t="e">
        <v>#VALUE!</v>
      </c>
      <c r="BT14" s="184">
        <v>0</v>
      </c>
      <c r="BU14" s="184" t="e">
        <v>#VALUE!</v>
      </c>
      <c r="BV14" s="184">
        <v>33.5</v>
      </c>
      <c r="BW14" s="185" t="e">
        <v>#VALUE!</v>
      </c>
      <c r="BX14" s="185" t="e">
        <v>#VALUE!</v>
      </c>
      <c r="BY14" s="185" t="e">
        <v>#VALUE!</v>
      </c>
      <c r="BZ14" s="185">
        <v>0</v>
      </c>
      <c r="CA14" s="185" t="e">
        <v>#VALUE!</v>
      </c>
      <c r="CB14" s="185">
        <v>18.5</v>
      </c>
      <c r="CC14" s="186">
        <v>4</v>
      </c>
      <c r="CD14" s="187">
        <v>12029.5</v>
      </c>
    </row>
    <row r="15" spans="1:82" x14ac:dyDescent="0.25">
      <c r="A15" s="179" t="s">
        <v>376</v>
      </c>
      <c r="B15" s="179" t="s">
        <v>377</v>
      </c>
      <c r="C15" s="179" t="s">
        <v>371</v>
      </c>
      <c r="D15" s="179" t="s">
        <v>125</v>
      </c>
      <c r="E15" s="180">
        <v>876.75</v>
      </c>
      <c r="F15" s="181">
        <v>872.75</v>
      </c>
      <c r="G15" s="181">
        <v>1</v>
      </c>
      <c r="H15" s="181">
        <v>3</v>
      </c>
      <c r="I15" s="181">
        <v>414.5</v>
      </c>
      <c r="J15" s="181">
        <v>135.75</v>
      </c>
      <c r="K15" s="181">
        <v>73.75</v>
      </c>
      <c r="L15" s="181">
        <v>92.75</v>
      </c>
      <c r="M15" s="181">
        <v>91</v>
      </c>
      <c r="N15" s="181">
        <v>61</v>
      </c>
      <c r="O15" s="181">
        <v>8</v>
      </c>
      <c r="P15" s="180">
        <v>98</v>
      </c>
      <c r="Q15" s="181">
        <v>3.25</v>
      </c>
      <c r="R15" s="181">
        <v>6.75</v>
      </c>
      <c r="S15" s="180">
        <v>26.25</v>
      </c>
      <c r="T15" s="180">
        <v>113</v>
      </c>
      <c r="U15" s="180">
        <v>28.75</v>
      </c>
      <c r="V15" s="180">
        <v>85.75</v>
      </c>
      <c r="W15" s="181">
        <v>23</v>
      </c>
      <c r="X15" s="181">
        <v>7</v>
      </c>
      <c r="Y15" s="181">
        <v>6</v>
      </c>
      <c r="Z15" s="181">
        <v>18</v>
      </c>
      <c r="AA15" s="181">
        <v>0</v>
      </c>
      <c r="AB15" s="181">
        <v>13</v>
      </c>
      <c r="AC15" s="181">
        <v>1</v>
      </c>
      <c r="AD15" s="181">
        <v>11.75</v>
      </c>
      <c r="AE15" s="181">
        <v>6</v>
      </c>
      <c r="AF15" s="180">
        <v>135</v>
      </c>
      <c r="AG15" s="181">
        <v>62</v>
      </c>
      <c r="AH15" s="181">
        <v>3</v>
      </c>
      <c r="AI15" s="181">
        <v>8</v>
      </c>
      <c r="AJ15" s="181">
        <v>10</v>
      </c>
      <c r="AK15" s="181">
        <v>4</v>
      </c>
      <c r="AL15" s="181">
        <v>2</v>
      </c>
      <c r="AM15" s="181">
        <v>46</v>
      </c>
      <c r="AN15" s="180">
        <v>12.75</v>
      </c>
      <c r="AO15" s="180">
        <v>60.5</v>
      </c>
      <c r="AP15" s="181">
        <v>44.75</v>
      </c>
      <c r="AQ15" s="181">
        <v>1.25</v>
      </c>
      <c r="AR15" s="181">
        <v>7.25</v>
      </c>
      <c r="AS15" s="181">
        <v>7.25</v>
      </c>
      <c r="AT15" s="180">
        <v>19.75</v>
      </c>
      <c r="AU15" s="180">
        <v>6</v>
      </c>
      <c r="AV15" s="180">
        <v>8.25</v>
      </c>
      <c r="AW15" s="181">
        <v>3.25</v>
      </c>
      <c r="AX15" s="181">
        <v>5</v>
      </c>
      <c r="AY15" s="180">
        <v>6</v>
      </c>
      <c r="AZ15" s="180">
        <v>8</v>
      </c>
      <c r="BA15" s="180">
        <v>22.25</v>
      </c>
      <c r="BB15" s="180">
        <v>0</v>
      </c>
      <c r="BC15" s="180">
        <v>0</v>
      </c>
      <c r="BD15" s="180">
        <v>193</v>
      </c>
      <c r="BE15" s="180">
        <v>1.75</v>
      </c>
      <c r="BF15" s="180">
        <v>12</v>
      </c>
      <c r="BG15" s="180">
        <v>29.75</v>
      </c>
      <c r="BH15" s="180" t="e">
        <v>#VALUE!</v>
      </c>
      <c r="BI15" s="182">
        <v>193.5</v>
      </c>
      <c r="BJ15" s="183">
        <v>152</v>
      </c>
      <c r="BK15" s="183">
        <v>3</v>
      </c>
      <c r="BL15" s="183">
        <v>22.5</v>
      </c>
      <c r="BM15" s="183">
        <v>1</v>
      </c>
      <c r="BN15" s="183">
        <v>2.75</v>
      </c>
      <c r="BO15" s="183">
        <v>1</v>
      </c>
      <c r="BP15" s="183">
        <v>11.25</v>
      </c>
      <c r="BQ15" s="184">
        <v>66.25</v>
      </c>
      <c r="BR15" s="184">
        <v>9</v>
      </c>
      <c r="BS15" s="184" t="e">
        <v>#VALUE!</v>
      </c>
      <c r="BT15" s="184" t="e">
        <v>#VALUE!</v>
      </c>
      <c r="BU15" s="184">
        <v>0</v>
      </c>
      <c r="BV15" s="184">
        <v>55.25</v>
      </c>
      <c r="BW15" s="185" t="e">
        <v>#VALUE!</v>
      </c>
      <c r="BX15" s="185">
        <v>1</v>
      </c>
      <c r="BY15" s="185" t="e">
        <v>#VALUE!</v>
      </c>
      <c r="BZ15" s="185">
        <v>2</v>
      </c>
      <c r="CA15" s="185">
        <v>1</v>
      </c>
      <c r="CB15" s="185">
        <v>20.5</v>
      </c>
      <c r="CC15" s="186">
        <v>1</v>
      </c>
      <c r="CD15" s="187">
        <v>10479</v>
      </c>
    </row>
    <row r="16" spans="1:82" x14ac:dyDescent="0.25">
      <c r="A16" s="179" t="s">
        <v>378</v>
      </c>
      <c r="B16" s="179" t="s">
        <v>379</v>
      </c>
      <c r="C16" s="179" t="s">
        <v>127</v>
      </c>
      <c r="D16" s="179" t="s">
        <v>127</v>
      </c>
      <c r="E16" s="180">
        <v>4879</v>
      </c>
      <c r="F16" s="181">
        <v>4871</v>
      </c>
      <c r="G16" s="181">
        <v>8</v>
      </c>
      <c r="H16" s="181">
        <v>0</v>
      </c>
      <c r="I16" s="181">
        <v>2536.75</v>
      </c>
      <c r="J16" s="181">
        <v>666.25</v>
      </c>
      <c r="K16" s="181">
        <v>445.25</v>
      </c>
      <c r="L16" s="181">
        <v>513.75</v>
      </c>
      <c r="M16" s="181">
        <v>477</v>
      </c>
      <c r="N16" s="181">
        <v>149</v>
      </c>
      <c r="O16" s="181">
        <v>91</v>
      </c>
      <c r="P16" s="180">
        <v>547</v>
      </c>
      <c r="Q16" s="181">
        <v>59.5</v>
      </c>
      <c r="R16" s="181">
        <v>85.25</v>
      </c>
      <c r="S16" s="180">
        <v>101</v>
      </c>
      <c r="T16" s="180">
        <v>736.75</v>
      </c>
      <c r="U16" s="180">
        <v>39.5</v>
      </c>
      <c r="V16" s="180">
        <v>268.75</v>
      </c>
      <c r="W16" s="181">
        <v>23</v>
      </c>
      <c r="X16" s="181">
        <v>38</v>
      </c>
      <c r="Y16" s="181">
        <v>18</v>
      </c>
      <c r="Z16" s="181">
        <v>36</v>
      </c>
      <c r="AA16" s="181">
        <v>0</v>
      </c>
      <c r="AB16" s="181">
        <v>31.25</v>
      </c>
      <c r="AC16" s="181">
        <v>5</v>
      </c>
      <c r="AD16" s="181">
        <v>44.25</v>
      </c>
      <c r="AE16" s="181">
        <v>73.25</v>
      </c>
      <c r="AF16" s="180">
        <v>670.75</v>
      </c>
      <c r="AG16" s="181">
        <v>114.25</v>
      </c>
      <c r="AH16" s="181">
        <v>23.25</v>
      </c>
      <c r="AI16" s="181">
        <v>46.75</v>
      </c>
      <c r="AJ16" s="181">
        <v>144.75</v>
      </c>
      <c r="AK16" s="181">
        <v>18</v>
      </c>
      <c r="AL16" s="181">
        <v>9</v>
      </c>
      <c r="AM16" s="181">
        <v>314.75</v>
      </c>
      <c r="AN16" s="180">
        <v>59.75</v>
      </c>
      <c r="AO16" s="180">
        <v>738.75</v>
      </c>
      <c r="AP16" s="181">
        <v>583.5</v>
      </c>
      <c r="AQ16" s="181">
        <v>31.75</v>
      </c>
      <c r="AR16" s="181">
        <v>35.5</v>
      </c>
      <c r="AS16" s="181">
        <v>88</v>
      </c>
      <c r="AT16" s="180">
        <v>48</v>
      </c>
      <c r="AU16" s="180">
        <v>14</v>
      </c>
      <c r="AV16" s="180">
        <v>16.75</v>
      </c>
      <c r="AW16" s="181">
        <v>5.75</v>
      </c>
      <c r="AX16" s="181">
        <v>11</v>
      </c>
      <c r="AY16" s="180">
        <v>25.75</v>
      </c>
      <c r="AZ16" s="180">
        <v>37.25</v>
      </c>
      <c r="BA16" s="180">
        <v>60.25</v>
      </c>
      <c r="BB16" s="180">
        <v>3</v>
      </c>
      <c r="BC16" s="180">
        <v>1.5</v>
      </c>
      <c r="BD16" s="180">
        <v>1293.5</v>
      </c>
      <c r="BE16" s="180">
        <v>21.5</v>
      </c>
      <c r="BF16" s="180">
        <v>15</v>
      </c>
      <c r="BG16" s="180">
        <v>167.25</v>
      </c>
      <c r="BH16" s="180" t="e">
        <v>#VALUE!</v>
      </c>
      <c r="BI16" s="182">
        <v>441.25</v>
      </c>
      <c r="BJ16" s="183">
        <v>58</v>
      </c>
      <c r="BK16" s="183">
        <v>85.25</v>
      </c>
      <c r="BL16" s="183">
        <v>226</v>
      </c>
      <c r="BM16" s="183">
        <v>6</v>
      </c>
      <c r="BN16" s="183">
        <v>9</v>
      </c>
      <c r="BO16" s="183">
        <v>1</v>
      </c>
      <c r="BP16" s="183">
        <v>56</v>
      </c>
      <c r="BQ16" s="184">
        <v>203</v>
      </c>
      <c r="BR16" s="184">
        <v>59.5</v>
      </c>
      <c r="BS16" s="184" t="e">
        <v>#VALUE!</v>
      </c>
      <c r="BT16" s="184" t="e">
        <v>#VALUE!</v>
      </c>
      <c r="BU16" s="184">
        <v>4</v>
      </c>
      <c r="BV16" s="184">
        <v>137.5</v>
      </c>
      <c r="BW16" s="185">
        <v>0.25</v>
      </c>
      <c r="BX16" s="185">
        <v>1</v>
      </c>
      <c r="BY16" s="185" t="e">
        <v>#VALUE!</v>
      </c>
      <c r="BZ16" s="185">
        <v>3.75</v>
      </c>
      <c r="CA16" s="185">
        <v>0</v>
      </c>
      <c r="CB16" s="185">
        <v>83.5</v>
      </c>
      <c r="CC16" s="186">
        <v>30.5</v>
      </c>
      <c r="CD16" s="187">
        <v>67125.25</v>
      </c>
    </row>
    <row r="17" spans="1:82" x14ac:dyDescent="0.25">
      <c r="A17" s="179" t="s">
        <v>380</v>
      </c>
      <c r="B17" s="179" t="s">
        <v>381</v>
      </c>
      <c r="C17" s="179" t="s">
        <v>382</v>
      </c>
      <c r="D17" s="179" t="s">
        <v>123</v>
      </c>
      <c r="E17" s="180">
        <v>1749</v>
      </c>
      <c r="F17" s="181">
        <v>1747</v>
      </c>
      <c r="G17" s="181">
        <v>0</v>
      </c>
      <c r="H17" s="181">
        <v>2</v>
      </c>
      <c r="I17" s="181">
        <v>909</v>
      </c>
      <c r="J17" s="181">
        <v>238.25</v>
      </c>
      <c r="K17" s="181">
        <v>156.75</v>
      </c>
      <c r="L17" s="181">
        <v>185</v>
      </c>
      <c r="M17" s="181">
        <v>161</v>
      </c>
      <c r="N17" s="181">
        <v>68</v>
      </c>
      <c r="O17" s="181">
        <v>31</v>
      </c>
      <c r="P17" s="180">
        <v>161.25</v>
      </c>
      <c r="Q17" s="181">
        <v>20.5</v>
      </c>
      <c r="R17" s="181">
        <v>15.75</v>
      </c>
      <c r="S17" s="180">
        <v>35</v>
      </c>
      <c r="T17" s="180">
        <v>398</v>
      </c>
      <c r="U17" s="180">
        <v>19</v>
      </c>
      <c r="V17" s="180">
        <v>79.5</v>
      </c>
      <c r="W17" s="181">
        <v>8</v>
      </c>
      <c r="X17" s="181">
        <v>14</v>
      </c>
      <c r="Y17" s="181">
        <v>7</v>
      </c>
      <c r="Z17" s="181">
        <v>15</v>
      </c>
      <c r="AA17" s="181">
        <v>1</v>
      </c>
      <c r="AB17" s="181">
        <v>0</v>
      </c>
      <c r="AC17" s="181">
        <v>2</v>
      </c>
      <c r="AD17" s="181">
        <v>14</v>
      </c>
      <c r="AE17" s="181">
        <v>18.5</v>
      </c>
      <c r="AF17" s="180">
        <v>238.25</v>
      </c>
      <c r="AG17" s="181">
        <v>70</v>
      </c>
      <c r="AH17" s="181">
        <v>7</v>
      </c>
      <c r="AI17" s="181">
        <v>22</v>
      </c>
      <c r="AJ17" s="181">
        <v>23.25</v>
      </c>
      <c r="AK17" s="181">
        <v>11</v>
      </c>
      <c r="AL17" s="181">
        <v>6.25</v>
      </c>
      <c r="AM17" s="181">
        <v>98.75</v>
      </c>
      <c r="AN17" s="180">
        <v>26.25</v>
      </c>
      <c r="AO17" s="180">
        <v>192.5</v>
      </c>
      <c r="AP17" s="181">
        <v>147.5</v>
      </c>
      <c r="AQ17" s="181">
        <v>6</v>
      </c>
      <c r="AR17" s="181">
        <v>15.25</v>
      </c>
      <c r="AS17" s="181">
        <v>23.75</v>
      </c>
      <c r="AT17" s="180">
        <v>17.5</v>
      </c>
      <c r="AU17" s="180">
        <v>4</v>
      </c>
      <c r="AV17" s="180">
        <v>13.75</v>
      </c>
      <c r="AW17" s="181">
        <v>2.25</v>
      </c>
      <c r="AX17" s="181">
        <v>11.5</v>
      </c>
      <c r="AY17" s="180">
        <v>12.75</v>
      </c>
      <c r="AZ17" s="180">
        <v>14</v>
      </c>
      <c r="BA17" s="180">
        <v>42.5</v>
      </c>
      <c r="BB17" s="180">
        <v>1</v>
      </c>
      <c r="BC17" s="180">
        <v>0</v>
      </c>
      <c r="BD17" s="180">
        <v>412.75</v>
      </c>
      <c r="BE17" s="180">
        <v>5</v>
      </c>
      <c r="BF17" s="180" t="e">
        <v>#VALUE!</v>
      </c>
      <c r="BG17" s="180">
        <v>56</v>
      </c>
      <c r="BH17" s="180" t="e">
        <v>#VALUE!</v>
      </c>
      <c r="BI17" s="182">
        <v>233.5</v>
      </c>
      <c r="BJ17" s="183" t="e">
        <v>#VALUE!</v>
      </c>
      <c r="BK17" s="183">
        <v>11.5</v>
      </c>
      <c r="BL17" s="183">
        <v>103.75</v>
      </c>
      <c r="BM17" s="183">
        <v>2</v>
      </c>
      <c r="BN17" s="183">
        <v>2.75</v>
      </c>
      <c r="BO17" s="183">
        <v>1</v>
      </c>
      <c r="BP17" s="183">
        <v>40.5</v>
      </c>
      <c r="BQ17" s="184">
        <v>120.25</v>
      </c>
      <c r="BR17" s="184">
        <v>19</v>
      </c>
      <c r="BS17" s="184" t="e">
        <v>#VALUE!</v>
      </c>
      <c r="BT17" s="184" t="e">
        <v>#VALUE!</v>
      </c>
      <c r="BU17" s="184">
        <v>0</v>
      </c>
      <c r="BV17" s="184">
        <v>100.25</v>
      </c>
      <c r="BW17" s="185" t="e">
        <v>#VALUE!</v>
      </c>
      <c r="BX17" s="185">
        <v>1</v>
      </c>
      <c r="BY17" s="185">
        <v>2</v>
      </c>
      <c r="BZ17" s="185">
        <v>10</v>
      </c>
      <c r="CA17" s="185">
        <v>0</v>
      </c>
      <c r="CB17" s="185">
        <v>26.75</v>
      </c>
      <c r="CC17" s="186">
        <v>19</v>
      </c>
      <c r="CD17" s="187">
        <v>21617</v>
      </c>
    </row>
    <row r="18" spans="1:82" x14ac:dyDescent="0.25">
      <c r="A18" s="179" t="s">
        <v>383</v>
      </c>
      <c r="B18" s="179" t="s">
        <v>384</v>
      </c>
      <c r="C18" s="179" t="s">
        <v>359</v>
      </c>
      <c r="D18" s="179" t="s">
        <v>55</v>
      </c>
      <c r="E18" s="180">
        <v>429.5</v>
      </c>
      <c r="F18" s="181">
        <v>425.75</v>
      </c>
      <c r="G18" s="181">
        <v>0.5</v>
      </c>
      <c r="H18" s="181">
        <v>3.25</v>
      </c>
      <c r="I18" s="181">
        <v>183.25</v>
      </c>
      <c r="J18" s="181">
        <v>60</v>
      </c>
      <c r="K18" s="181">
        <v>45.5</v>
      </c>
      <c r="L18" s="181">
        <v>50.75</v>
      </c>
      <c r="M18" s="181">
        <v>67</v>
      </c>
      <c r="N18" s="181">
        <v>17</v>
      </c>
      <c r="O18" s="181">
        <v>6</v>
      </c>
      <c r="P18" s="180">
        <v>38.75</v>
      </c>
      <c r="Q18" s="181">
        <v>3</v>
      </c>
      <c r="R18" s="181">
        <v>11.75</v>
      </c>
      <c r="S18" s="180">
        <v>11.25</v>
      </c>
      <c r="T18" s="180">
        <v>69</v>
      </c>
      <c r="U18" s="180">
        <v>9</v>
      </c>
      <c r="V18" s="180">
        <v>52.75</v>
      </c>
      <c r="W18" s="181">
        <v>12</v>
      </c>
      <c r="X18" s="181">
        <v>3</v>
      </c>
      <c r="Y18" s="181">
        <v>5</v>
      </c>
      <c r="Z18" s="181">
        <v>10</v>
      </c>
      <c r="AA18" s="181">
        <v>1</v>
      </c>
      <c r="AB18" s="181">
        <v>3</v>
      </c>
      <c r="AC18" s="181">
        <v>3</v>
      </c>
      <c r="AD18" s="181">
        <v>4.75</v>
      </c>
      <c r="AE18" s="181">
        <v>11</v>
      </c>
      <c r="AF18" s="180">
        <v>84</v>
      </c>
      <c r="AG18" s="181">
        <v>24</v>
      </c>
      <c r="AH18" s="181">
        <v>3</v>
      </c>
      <c r="AI18" s="181">
        <v>7</v>
      </c>
      <c r="AJ18" s="181">
        <v>3</v>
      </c>
      <c r="AK18" s="181">
        <v>2</v>
      </c>
      <c r="AL18" s="181">
        <v>6</v>
      </c>
      <c r="AM18" s="181">
        <v>39</v>
      </c>
      <c r="AN18" s="180">
        <v>9.75</v>
      </c>
      <c r="AO18" s="180">
        <v>18.5</v>
      </c>
      <c r="AP18" s="181">
        <v>13.25</v>
      </c>
      <c r="AQ18" s="181">
        <v>0</v>
      </c>
      <c r="AR18" s="181">
        <v>2.75</v>
      </c>
      <c r="AS18" s="181">
        <v>2.5</v>
      </c>
      <c r="AT18" s="180">
        <v>13.25</v>
      </c>
      <c r="AU18" s="180">
        <v>1</v>
      </c>
      <c r="AV18" s="180">
        <v>4</v>
      </c>
      <c r="AW18" s="181">
        <v>0</v>
      </c>
      <c r="AX18" s="181">
        <v>4</v>
      </c>
      <c r="AY18" s="180">
        <v>2</v>
      </c>
      <c r="AZ18" s="180">
        <v>5</v>
      </c>
      <c r="BA18" s="180">
        <v>4.75</v>
      </c>
      <c r="BB18" s="180">
        <v>1</v>
      </c>
      <c r="BC18" s="180">
        <v>0</v>
      </c>
      <c r="BD18" s="180">
        <v>77</v>
      </c>
      <c r="BE18" s="180">
        <v>1</v>
      </c>
      <c r="BF18" s="180" t="e">
        <v>#VALUE!</v>
      </c>
      <c r="BG18" s="180">
        <v>15.5</v>
      </c>
      <c r="BH18" s="180" t="e">
        <v>#VALUE!</v>
      </c>
      <c r="BI18" s="182">
        <v>59.75</v>
      </c>
      <c r="BJ18" s="183" t="e">
        <v>#VALUE!</v>
      </c>
      <c r="BK18" s="183">
        <v>7</v>
      </c>
      <c r="BL18" s="183">
        <v>22.75</v>
      </c>
      <c r="BM18" s="183" t="e">
        <v>#VALUE!</v>
      </c>
      <c r="BN18" s="183">
        <v>1</v>
      </c>
      <c r="BO18" s="183" t="e">
        <v>#VALUE!</v>
      </c>
      <c r="BP18" s="183">
        <v>3</v>
      </c>
      <c r="BQ18" s="184">
        <v>24</v>
      </c>
      <c r="BR18" s="184">
        <v>4</v>
      </c>
      <c r="BS18" s="184" t="e">
        <v>#VALUE!</v>
      </c>
      <c r="BT18" s="184" t="e">
        <v>#VALUE!</v>
      </c>
      <c r="BU18" s="184" t="e">
        <v>#VALUE!</v>
      </c>
      <c r="BV18" s="184">
        <v>18</v>
      </c>
      <c r="BW18" s="185" t="e">
        <v>#VALUE!</v>
      </c>
      <c r="BX18" s="185" t="e">
        <v>#VALUE!</v>
      </c>
      <c r="BY18" s="185" t="e">
        <v>#VALUE!</v>
      </c>
      <c r="BZ18" s="185" t="e">
        <v>#VALUE!</v>
      </c>
      <c r="CA18" s="185" t="e">
        <v>#VALUE!</v>
      </c>
      <c r="CB18" s="185">
        <v>12</v>
      </c>
      <c r="CC18" s="186">
        <v>2</v>
      </c>
      <c r="CD18" s="187">
        <v>4832.25</v>
      </c>
    </row>
    <row r="19" spans="1:82" x14ac:dyDescent="0.25">
      <c r="A19" s="179" t="s">
        <v>385</v>
      </c>
      <c r="B19" s="179" t="s">
        <v>386</v>
      </c>
      <c r="C19" s="179" t="s">
        <v>387</v>
      </c>
      <c r="D19" s="179" t="s">
        <v>124</v>
      </c>
      <c r="E19" s="180">
        <v>761</v>
      </c>
      <c r="F19" s="181">
        <v>758</v>
      </c>
      <c r="G19" s="181">
        <v>2</v>
      </c>
      <c r="H19" s="181">
        <v>1</v>
      </c>
      <c r="I19" s="181">
        <v>369.25</v>
      </c>
      <c r="J19" s="181">
        <v>89.75</v>
      </c>
      <c r="K19" s="181">
        <v>70</v>
      </c>
      <c r="L19" s="181">
        <v>92</v>
      </c>
      <c r="M19" s="181">
        <v>101</v>
      </c>
      <c r="N19" s="181">
        <v>31</v>
      </c>
      <c r="O19" s="181">
        <v>8</v>
      </c>
      <c r="P19" s="180">
        <v>52.25</v>
      </c>
      <c r="Q19" s="181">
        <v>4</v>
      </c>
      <c r="R19" s="181">
        <v>5</v>
      </c>
      <c r="S19" s="180">
        <v>11.75</v>
      </c>
      <c r="T19" s="180">
        <v>157.5</v>
      </c>
      <c r="U19" s="180">
        <v>26</v>
      </c>
      <c r="V19" s="180">
        <v>52</v>
      </c>
      <c r="W19" s="181">
        <v>10</v>
      </c>
      <c r="X19" s="181">
        <v>7</v>
      </c>
      <c r="Y19" s="181">
        <v>1</v>
      </c>
      <c r="Z19" s="181">
        <v>19</v>
      </c>
      <c r="AA19" s="181" t="e">
        <v>#VALUE!</v>
      </c>
      <c r="AB19" s="181">
        <v>4</v>
      </c>
      <c r="AC19" s="181">
        <v>0</v>
      </c>
      <c r="AD19" s="181">
        <v>4</v>
      </c>
      <c r="AE19" s="181">
        <v>7</v>
      </c>
      <c r="AF19" s="180">
        <v>138</v>
      </c>
      <c r="AG19" s="181">
        <v>43.25</v>
      </c>
      <c r="AH19" s="181">
        <v>3.25</v>
      </c>
      <c r="AI19" s="181">
        <v>13.25</v>
      </c>
      <c r="AJ19" s="181">
        <v>4</v>
      </c>
      <c r="AK19" s="181">
        <v>13</v>
      </c>
      <c r="AL19" s="181">
        <v>4</v>
      </c>
      <c r="AM19" s="181">
        <v>57.25</v>
      </c>
      <c r="AN19" s="180">
        <v>12</v>
      </c>
      <c r="AO19" s="180">
        <v>83</v>
      </c>
      <c r="AP19" s="181">
        <v>61.25</v>
      </c>
      <c r="AQ19" s="181">
        <v>3</v>
      </c>
      <c r="AR19" s="181">
        <v>6</v>
      </c>
      <c r="AS19" s="181">
        <v>12.75</v>
      </c>
      <c r="AT19" s="180">
        <v>4</v>
      </c>
      <c r="AU19" s="180">
        <v>2</v>
      </c>
      <c r="AV19" s="180">
        <v>5</v>
      </c>
      <c r="AW19" s="181">
        <v>1</v>
      </c>
      <c r="AX19" s="181">
        <v>4</v>
      </c>
      <c r="AY19" s="180">
        <v>2</v>
      </c>
      <c r="AZ19" s="180">
        <v>7</v>
      </c>
      <c r="BA19" s="180">
        <v>8.75</v>
      </c>
      <c r="BB19" s="180">
        <v>0</v>
      </c>
      <c r="BC19" s="180">
        <v>0</v>
      </c>
      <c r="BD19" s="180">
        <v>166.75</v>
      </c>
      <c r="BE19" s="180">
        <v>0</v>
      </c>
      <c r="BF19" s="180" t="e">
        <v>#VALUE!</v>
      </c>
      <c r="BG19" s="180">
        <v>24</v>
      </c>
      <c r="BH19" s="180" t="e">
        <v>#VALUE!</v>
      </c>
      <c r="BI19" s="182">
        <v>126.5</v>
      </c>
      <c r="BJ19" s="183">
        <v>30</v>
      </c>
      <c r="BK19" s="183">
        <v>15.5</v>
      </c>
      <c r="BL19" s="183">
        <v>57.5</v>
      </c>
      <c r="BM19" s="183">
        <v>8</v>
      </c>
      <c r="BN19" s="183">
        <v>3</v>
      </c>
      <c r="BO19" s="183">
        <v>1</v>
      </c>
      <c r="BP19" s="183">
        <v>11.5</v>
      </c>
      <c r="BQ19" s="184">
        <v>52.25</v>
      </c>
      <c r="BR19" s="184">
        <v>9</v>
      </c>
      <c r="BS19" s="184" t="e">
        <v>#VALUE!</v>
      </c>
      <c r="BT19" s="184">
        <v>0</v>
      </c>
      <c r="BU19" s="184" t="e">
        <v>#VALUE!</v>
      </c>
      <c r="BV19" s="184">
        <v>42.25</v>
      </c>
      <c r="BW19" s="185">
        <v>1</v>
      </c>
      <c r="BX19" s="185">
        <v>1</v>
      </c>
      <c r="BY19" s="185" t="e">
        <v>#VALUE!</v>
      </c>
      <c r="BZ19" s="185">
        <v>4</v>
      </c>
      <c r="CA19" s="185" t="e">
        <v>#VALUE!</v>
      </c>
      <c r="CB19" s="185">
        <v>18</v>
      </c>
      <c r="CC19" s="186">
        <v>8</v>
      </c>
      <c r="CD19" s="187">
        <v>10935.75</v>
      </c>
    </row>
    <row r="20" spans="1:82" x14ac:dyDescent="0.25">
      <c r="A20" s="179" t="s">
        <v>388</v>
      </c>
      <c r="B20" s="179" t="s">
        <v>389</v>
      </c>
      <c r="C20" s="179" t="s">
        <v>387</v>
      </c>
      <c r="D20" s="179" t="s">
        <v>124</v>
      </c>
      <c r="E20" s="180">
        <v>1455.5</v>
      </c>
      <c r="F20" s="181">
        <v>1440.75</v>
      </c>
      <c r="G20" s="181">
        <v>11.75</v>
      </c>
      <c r="H20" s="181">
        <v>3</v>
      </c>
      <c r="I20" s="181">
        <v>789.5</v>
      </c>
      <c r="J20" s="181">
        <v>191.5</v>
      </c>
      <c r="K20" s="181">
        <v>121</v>
      </c>
      <c r="L20" s="181">
        <v>133.5</v>
      </c>
      <c r="M20" s="181">
        <v>157</v>
      </c>
      <c r="N20" s="181">
        <v>45</v>
      </c>
      <c r="O20" s="181">
        <v>18</v>
      </c>
      <c r="P20" s="180">
        <v>129</v>
      </c>
      <c r="Q20" s="181">
        <v>24.75</v>
      </c>
      <c r="R20" s="181">
        <v>27.25</v>
      </c>
      <c r="S20" s="180">
        <v>37</v>
      </c>
      <c r="T20" s="180">
        <v>293.5</v>
      </c>
      <c r="U20" s="180">
        <v>28.5</v>
      </c>
      <c r="V20" s="180">
        <v>83</v>
      </c>
      <c r="W20" s="181">
        <v>8</v>
      </c>
      <c r="X20" s="181">
        <v>13</v>
      </c>
      <c r="Y20" s="181">
        <v>5</v>
      </c>
      <c r="Z20" s="181">
        <v>18</v>
      </c>
      <c r="AA20" s="181" t="e">
        <v>#VALUE!</v>
      </c>
      <c r="AB20" s="181">
        <v>7</v>
      </c>
      <c r="AC20" s="181">
        <v>1</v>
      </c>
      <c r="AD20" s="181">
        <v>17</v>
      </c>
      <c r="AE20" s="181">
        <v>14</v>
      </c>
      <c r="AF20" s="180">
        <v>193.5</v>
      </c>
      <c r="AG20" s="181">
        <v>34.5</v>
      </c>
      <c r="AH20" s="181">
        <v>5</v>
      </c>
      <c r="AI20" s="181">
        <v>17.5</v>
      </c>
      <c r="AJ20" s="181">
        <v>38</v>
      </c>
      <c r="AK20" s="181">
        <v>3</v>
      </c>
      <c r="AL20" s="181">
        <v>4</v>
      </c>
      <c r="AM20" s="181">
        <v>91.5</v>
      </c>
      <c r="AN20" s="180">
        <v>38.5</v>
      </c>
      <c r="AO20" s="180">
        <v>179.25</v>
      </c>
      <c r="AP20" s="181">
        <v>138.5</v>
      </c>
      <c r="AQ20" s="181">
        <v>7.25</v>
      </c>
      <c r="AR20" s="181">
        <v>18</v>
      </c>
      <c r="AS20" s="181">
        <v>15.5</v>
      </c>
      <c r="AT20" s="180">
        <v>33</v>
      </c>
      <c r="AU20" s="180">
        <v>7</v>
      </c>
      <c r="AV20" s="180">
        <v>17.25</v>
      </c>
      <c r="AW20" s="181">
        <v>1.5</v>
      </c>
      <c r="AX20" s="181">
        <v>15.75</v>
      </c>
      <c r="AY20" s="180">
        <v>9.75</v>
      </c>
      <c r="AZ20" s="180">
        <v>21.25</v>
      </c>
      <c r="BA20" s="180">
        <v>9.5</v>
      </c>
      <c r="BB20" s="180">
        <v>0</v>
      </c>
      <c r="BC20" s="180">
        <v>0</v>
      </c>
      <c r="BD20" s="180">
        <v>284.75</v>
      </c>
      <c r="BE20" s="180">
        <v>2.25</v>
      </c>
      <c r="BF20" s="180">
        <v>9</v>
      </c>
      <c r="BG20" s="180">
        <v>66.5</v>
      </c>
      <c r="BH20" s="180" t="e">
        <v>#VALUE!</v>
      </c>
      <c r="BI20" s="182">
        <v>246</v>
      </c>
      <c r="BJ20" s="183">
        <v>38.25</v>
      </c>
      <c r="BK20" s="183">
        <v>31.75</v>
      </c>
      <c r="BL20" s="183">
        <v>120.5</v>
      </c>
      <c r="BM20" s="183">
        <v>23</v>
      </c>
      <c r="BN20" s="183">
        <v>2</v>
      </c>
      <c r="BO20" s="183">
        <v>3</v>
      </c>
      <c r="BP20" s="183">
        <v>27.5</v>
      </c>
      <c r="BQ20" s="184">
        <v>69.75</v>
      </c>
      <c r="BR20" s="184">
        <v>20</v>
      </c>
      <c r="BS20" s="184" t="e">
        <v>#VALUE!</v>
      </c>
      <c r="BT20" s="184" t="e">
        <v>#VALUE!</v>
      </c>
      <c r="BU20" s="184">
        <v>2</v>
      </c>
      <c r="BV20" s="184">
        <v>46.75</v>
      </c>
      <c r="BW20" s="185" t="e">
        <v>#VALUE!</v>
      </c>
      <c r="BX20" s="185">
        <v>0</v>
      </c>
      <c r="BY20" s="185" t="e">
        <v>#VALUE!</v>
      </c>
      <c r="BZ20" s="185" t="e">
        <v>#VALUE!</v>
      </c>
      <c r="CA20" s="185" t="e">
        <v>#VALUE!</v>
      </c>
      <c r="CB20" s="185">
        <v>24.75</v>
      </c>
      <c r="CC20" s="186">
        <v>9.75</v>
      </c>
      <c r="CD20" s="187">
        <v>22276.25</v>
      </c>
    </row>
    <row r="21" spans="1:82" x14ac:dyDescent="0.25">
      <c r="A21" s="179" t="s">
        <v>390</v>
      </c>
      <c r="B21" s="179" t="s">
        <v>391</v>
      </c>
      <c r="C21" s="179" t="s">
        <v>392</v>
      </c>
      <c r="D21" s="179" t="s">
        <v>118</v>
      </c>
      <c r="E21" s="180">
        <v>623.25</v>
      </c>
      <c r="F21" s="181">
        <v>617.25</v>
      </c>
      <c r="G21" s="181">
        <v>3</v>
      </c>
      <c r="H21" s="181">
        <v>3</v>
      </c>
      <c r="I21" s="181">
        <v>306.5</v>
      </c>
      <c r="J21" s="181">
        <v>87</v>
      </c>
      <c r="K21" s="181">
        <v>66.75</v>
      </c>
      <c r="L21" s="181">
        <v>67</v>
      </c>
      <c r="M21" s="181">
        <v>65</v>
      </c>
      <c r="N21" s="181">
        <v>22</v>
      </c>
      <c r="O21" s="181">
        <v>9</v>
      </c>
      <c r="P21" s="180">
        <v>60.75</v>
      </c>
      <c r="Q21" s="181">
        <v>5.25</v>
      </c>
      <c r="R21" s="181">
        <v>13</v>
      </c>
      <c r="S21" s="180">
        <v>21.5</v>
      </c>
      <c r="T21" s="180">
        <v>108.5</v>
      </c>
      <c r="U21" s="180">
        <v>34.25</v>
      </c>
      <c r="V21" s="180">
        <v>45</v>
      </c>
      <c r="W21" s="181">
        <v>5</v>
      </c>
      <c r="X21" s="181">
        <v>5</v>
      </c>
      <c r="Y21" s="181">
        <v>3</v>
      </c>
      <c r="Z21" s="181">
        <v>10</v>
      </c>
      <c r="AA21" s="181" t="e">
        <v>#VALUE!</v>
      </c>
      <c r="AB21" s="181">
        <v>9</v>
      </c>
      <c r="AC21" s="181">
        <v>3</v>
      </c>
      <c r="AD21" s="181">
        <v>5</v>
      </c>
      <c r="AE21" s="181">
        <v>5</v>
      </c>
      <c r="AF21" s="180">
        <v>112.25</v>
      </c>
      <c r="AG21" s="181">
        <v>20</v>
      </c>
      <c r="AH21" s="181">
        <v>6</v>
      </c>
      <c r="AI21" s="181">
        <v>20</v>
      </c>
      <c r="AJ21" s="181">
        <v>15.75</v>
      </c>
      <c r="AK21" s="181">
        <v>5</v>
      </c>
      <c r="AL21" s="181">
        <v>2</v>
      </c>
      <c r="AM21" s="181">
        <v>43.5</v>
      </c>
      <c r="AN21" s="180">
        <v>2.75</v>
      </c>
      <c r="AO21" s="180">
        <v>48</v>
      </c>
      <c r="AP21" s="181">
        <v>37.75</v>
      </c>
      <c r="AQ21" s="181">
        <v>1</v>
      </c>
      <c r="AR21" s="181">
        <v>7.25</v>
      </c>
      <c r="AS21" s="181">
        <v>2</v>
      </c>
      <c r="AT21" s="180">
        <v>7.25</v>
      </c>
      <c r="AU21" s="180">
        <v>4</v>
      </c>
      <c r="AV21" s="180">
        <v>3</v>
      </c>
      <c r="AW21" s="181">
        <v>0</v>
      </c>
      <c r="AX21" s="181">
        <v>3</v>
      </c>
      <c r="AY21" s="180">
        <v>3</v>
      </c>
      <c r="AZ21" s="180">
        <v>4</v>
      </c>
      <c r="BA21" s="180">
        <v>11.5</v>
      </c>
      <c r="BB21" s="180">
        <v>0</v>
      </c>
      <c r="BC21" s="180">
        <v>0</v>
      </c>
      <c r="BD21" s="180">
        <v>114</v>
      </c>
      <c r="BE21" s="180">
        <v>1</v>
      </c>
      <c r="BF21" s="180">
        <v>8</v>
      </c>
      <c r="BG21" s="180">
        <v>22.5</v>
      </c>
      <c r="BH21" s="180" t="e">
        <v>#VALUE!</v>
      </c>
      <c r="BI21" s="182">
        <v>86.5</v>
      </c>
      <c r="BJ21" s="183" t="e">
        <v>#VALUE!</v>
      </c>
      <c r="BK21" s="183">
        <v>3</v>
      </c>
      <c r="BL21" s="183">
        <v>49.25</v>
      </c>
      <c r="BM21" s="183">
        <v>0.25</v>
      </c>
      <c r="BN21" s="183">
        <v>1</v>
      </c>
      <c r="BO21" s="183" t="e">
        <v>#VALUE!</v>
      </c>
      <c r="BP21" s="183">
        <v>9</v>
      </c>
      <c r="BQ21" s="184">
        <v>38</v>
      </c>
      <c r="BR21" s="184">
        <v>10</v>
      </c>
      <c r="BS21" s="184" t="e">
        <v>#VALUE!</v>
      </c>
      <c r="BT21" s="184" t="e">
        <v>#VALUE!</v>
      </c>
      <c r="BU21" s="184" t="e">
        <v>#VALUE!</v>
      </c>
      <c r="BV21" s="184">
        <v>26</v>
      </c>
      <c r="BW21" s="185" t="e">
        <v>#VALUE!</v>
      </c>
      <c r="BX21" s="185" t="e">
        <v>#VALUE!</v>
      </c>
      <c r="BY21" s="185" t="e">
        <v>#VALUE!</v>
      </c>
      <c r="BZ21" s="185">
        <v>2</v>
      </c>
      <c r="CA21" s="185" t="e">
        <v>#VALUE!</v>
      </c>
      <c r="CB21" s="185">
        <v>14</v>
      </c>
      <c r="CC21" s="186">
        <v>7</v>
      </c>
      <c r="CD21" s="187">
        <v>8085.5</v>
      </c>
    </row>
    <row r="22" spans="1:82" x14ac:dyDescent="0.25">
      <c r="A22" s="179" t="s">
        <v>393</v>
      </c>
      <c r="B22" s="179" t="s">
        <v>394</v>
      </c>
      <c r="C22" s="179" t="s">
        <v>395</v>
      </c>
      <c r="D22" s="179" t="s">
        <v>124</v>
      </c>
      <c r="E22" s="180">
        <v>606</v>
      </c>
      <c r="F22" s="181">
        <v>605</v>
      </c>
      <c r="G22" s="181">
        <v>1</v>
      </c>
      <c r="H22" s="181">
        <v>0</v>
      </c>
      <c r="I22" s="181">
        <v>310.75</v>
      </c>
      <c r="J22" s="181">
        <v>97</v>
      </c>
      <c r="K22" s="181">
        <v>59.5</v>
      </c>
      <c r="L22" s="181">
        <v>60.75</v>
      </c>
      <c r="M22" s="181">
        <v>47</v>
      </c>
      <c r="N22" s="181">
        <v>25</v>
      </c>
      <c r="O22" s="181">
        <v>6</v>
      </c>
      <c r="P22" s="180">
        <v>40.5</v>
      </c>
      <c r="Q22" s="181">
        <v>4.5</v>
      </c>
      <c r="R22" s="181">
        <v>2.75</v>
      </c>
      <c r="S22" s="180">
        <v>22.5</v>
      </c>
      <c r="T22" s="180">
        <v>90.5</v>
      </c>
      <c r="U22" s="180">
        <v>16.5</v>
      </c>
      <c r="V22" s="180">
        <v>45</v>
      </c>
      <c r="W22" s="181">
        <v>8</v>
      </c>
      <c r="X22" s="181">
        <v>5</v>
      </c>
      <c r="Y22" s="181">
        <v>2</v>
      </c>
      <c r="Z22" s="181">
        <v>11.75</v>
      </c>
      <c r="AA22" s="181">
        <v>0</v>
      </c>
      <c r="AB22" s="181">
        <v>2</v>
      </c>
      <c r="AC22" s="181">
        <v>2</v>
      </c>
      <c r="AD22" s="181">
        <v>6</v>
      </c>
      <c r="AE22" s="181">
        <v>8.25</v>
      </c>
      <c r="AF22" s="180">
        <v>111</v>
      </c>
      <c r="AG22" s="181">
        <v>20</v>
      </c>
      <c r="AH22" s="181">
        <v>10</v>
      </c>
      <c r="AI22" s="181">
        <v>20</v>
      </c>
      <c r="AJ22" s="181">
        <v>7</v>
      </c>
      <c r="AK22" s="181">
        <v>1</v>
      </c>
      <c r="AL22" s="181">
        <v>4</v>
      </c>
      <c r="AM22" s="181">
        <v>49</v>
      </c>
      <c r="AN22" s="180">
        <v>10.5</v>
      </c>
      <c r="AO22" s="180">
        <v>61.5</v>
      </c>
      <c r="AP22" s="181">
        <v>44.25</v>
      </c>
      <c r="AQ22" s="181">
        <v>2</v>
      </c>
      <c r="AR22" s="181">
        <v>5.25</v>
      </c>
      <c r="AS22" s="181">
        <v>10</v>
      </c>
      <c r="AT22" s="180">
        <v>10</v>
      </c>
      <c r="AU22" s="180">
        <v>1</v>
      </c>
      <c r="AV22" s="180">
        <v>4</v>
      </c>
      <c r="AW22" s="181">
        <v>1</v>
      </c>
      <c r="AX22" s="181">
        <v>3</v>
      </c>
      <c r="AY22" s="180">
        <v>9</v>
      </c>
      <c r="AZ22" s="180">
        <v>6</v>
      </c>
      <c r="BA22" s="180">
        <v>5</v>
      </c>
      <c r="BB22" s="180">
        <v>1</v>
      </c>
      <c r="BC22" s="180">
        <v>2</v>
      </c>
      <c r="BD22" s="180">
        <v>119.25</v>
      </c>
      <c r="BE22" s="180">
        <v>0</v>
      </c>
      <c r="BF22" s="180">
        <v>6</v>
      </c>
      <c r="BG22" s="180">
        <v>34.75</v>
      </c>
      <c r="BH22" s="180" t="e">
        <v>#VALUE!</v>
      </c>
      <c r="BI22" s="182">
        <v>102.75</v>
      </c>
      <c r="BJ22" s="183">
        <v>42</v>
      </c>
      <c r="BK22" s="183">
        <v>10</v>
      </c>
      <c r="BL22" s="183">
        <v>37.75</v>
      </c>
      <c r="BM22" s="183">
        <v>1</v>
      </c>
      <c r="BN22" s="183">
        <v>5</v>
      </c>
      <c r="BO22" s="183" t="e">
        <v>#VALUE!</v>
      </c>
      <c r="BP22" s="183">
        <v>7</v>
      </c>
      <c r="BQ22" s="184">
        <v>23</v>
      </c>
      <c r="BR22" s="184">
        <v>8</v>
      </c>
      <c r="BS22" s="184" t="e">
        <v>#VALUE!</v>
      </c>
      <c r="BT22" s="184" t="e">
        <v>#VALUE!</v>
      </c>
      <c r="BU22" s="184" t="e">
        <v>#VALUE!</v>
      </c>
      <c r="BV22" s="184">
        <v>13</v>
      </c>
      <c r="BW22" s="185" t="e">
        <v>#VALUE!</v>
      </c>
      <c r="BX22" s="185" t="e">
        <v>#VALUE!</v>
      </c>
      <c r="BY22" s="185" t="e">
        <v>#VALUE!</v>
      </c>
      <c r="BZ22" s="185" t="e">
        <v>#VALUE!</v>
      </c>
      <c r="CA22" s="185" t="e">
        <v>#VALUE!</v>
      </c>
      <c r="CB22" s="185">
        <v>13</v>
      </c>
      <c r="CC22" s="186">
        <v>30</v>
      </c>
      <c r="CD22" s="187">
        <v>7466.5</v>
      </c>
    </row>
    <row r="23" spans="1:82" x14ac:dyDescent="0.25">
      <c r="A23" s="179" t="s">
        <v>396</v>
      </c>
      <c r="B23" s="179" t="s">
        <v>119</v>
      </c>
      <c r="C23" s="179" t="s">
        <v>119</v>
      </c>
      <c r="D23" s="179" t="s">
        <v>119</v>
      </c>
      <c r="E23" s="180">
        <v>785</v>
      </c>
      <c r="F23" s="181">
        <v>783</v>
      </c>
      <c r="G23" s="181">
        <v>2</v>
      </c>
      <c r="H23" s="181" t="e">
        <v>#VALUE!</v>
      </c>
      <c r="I23" s="181">
        <v>407.25</v>
      </c>
      <c r="J23" s="181">
        <v>104.75</v>
      </c>
      <c r="K23" s="181">
        <v>90</v>
      </c>
      <c r="L23" s="181">
        <v>84</v>
      </c>
      <c r="M23" s="181">
        <v>76</v>
      </c>
      <c r="N23" s="181">
        <v>18</v>
      </c>
      <c r="O23" s="181">
        <v>5</v>
      </c>
      <c r="P23" s="180">
        <v>58.75</v>
      </c>
      <c r="Q23" s="181">
        <v>15</v>
      </c>
      <c r="R23" s="181">
        <v>8.25</v>
      </c>
      <c r="S23" s="180">
        <v>14</v>
      </c>
      <c r="T23" s="180">
        <v>125</v>
      </c>
      <c r="U23" s="180">
        <v>10.25</v>
      </c>
      <c r="V23" s="180">
        <v>36.25</v>
      </c>
      <c r="W23" s="181">
        <v>7</v>
      </c>
      <c r="X23" s="181">
        <v>5</v>
      </c>
      <c r="Y23" s="181">
        <v>4</v>
      </c>
      <c r="Z23" s="181">
        <v>4</v>
      </c>
      <c r="AA23" s="181" t="e">
        <v>#VALUE!</v>
      </c>
      <c r="AB23" s="181">
        <v>2</v>
      </c>
      <c r="AC23" s="181">
        <v>1</v>
      </c>
      <c r="AD23" s="181">
        <v>3.25</v>
      </c>
      <c r="AE23" s="181">
        <v>10</v>
      </c>
      <c r="AF23" s="180">
        <v>163</v>
      </c>
      <c r="AG23" s="181">
        <v>74.25</v>
      </c>
      <c r="AH23" s="181">
        <v>9</v>
      </c>
      <c r="AI23" s="181">
        <v>3</v>
      </c>
      <c r="AJ23" s="181">
        <v>14.75</v>
      </c>
      <c r="AK23" s="181">
        <v>11.5</v>
      </c>
      <c r="AL23" s="181">
        <v>0.75</v>
      </c>
      <c r="AM23" s="181">
        <v>49.75</v>
      </c>
      <c r="AN23" s="180">
        <v>14.25</v>
      </c>
      <c r="AO23" s="180">
        <v>66.5</v>
      </c>
      <c r="AP23" s="181">
        <v>52.5</v>
      </c>
      <c r="AQ23" s="181">
        <v>1</v>
      </c>
      <c r="AR23" s="181">
        <v>2</v>
      </c>
      <c r="AS23" s="181">
        <v>11</v>
      </c>
      <c r="AT23" s="180">
        <v>4.5</v>
      </c>
      <c r="AU23" s="180">
        <v>4</v>
      </c>
      <c r="AV23" s="180">
        <v>4</v>
      </c>
      <c r="AW23" s="181">
        <v>0</v>
      </c>
      <c r="AX23" s="181">
        <v>4</v>
      </c>
      <c r="AY23" s="180">
        <v>7</v>
      </c>
      <c r="AZ23" s="180">
        <v>16.25</v>
      </c>
      <c r="BA23" s="180">
        <v>2.75</v>
      </c>
      <c r="BB23" s="180">
        <v>0</v>
      </c>
      <c r="BC23" s="180">
        <v>0.25</v>
      </c>
      <c r="BD23" s="180">
        <v>215.75</v>
      </c>
      <c r="BE23" s="180">
        <v>1</v>
      </c>
      <c r="BF23" s="180">
        <v>2</v>
      </c>
      <c r="BG23" s="180">
        <v>35.5</v>
      </c>
      <c r="BH23" s="180" t="e">
        <v>#VALUE!</v>
      </c>
      <c r="BI23" s="182">
        <v>70</v>
      </c>
      <c r="BJ23" s="183" t="e">
        <v>#VALUE!</v>
      </c>
      <c r="BK23" s="183">
        <v>13</v>
      </c>
      <c r="BL23" s="183">
        <v>30</v>
      </c>
      <c r="BM23" s="183" t="e">
        <v>#VALUE!</v>
      </c>
      <c r="BN23" s="183" t="e">
        <v>#VALUE!</v>
      </c>
      <c r="BO23" s="183">
        <v>0</v>
      </c>
      <c r="BP23" s="183">
        <v>10</v>
      </c>
      <c r="BQ23" s="184">
        <v>62.5</v>
      </c>
      <c r="BR23" s="184">
        <v>9</v>
      </c>
      <c r="BS23" s="184" t="e">
        <v>#VALUE!</v>
      </c>
      <c r="BT23" s="184" t="e">
        <v>#VALUE!</v>
      </c>
      <c r="BU23" s="184" t="e">
        <v>#VALUE!</v>
      </c>
      <c r="BV23" s="184">
        <v>50.5</v>
      </c>
      <c r="BW23" s="185">
        <v>1</v>
      </c>
      <c r="BX23" s="185" t="e">
        <v>#VALUE!</v>
      </c>
      <c r="BY23" s="185" t="e">
        <v>#VALUE!</v>
      </c>
      <c r="BZ23" s="185">
        <v>3</v>
      </c>
      <c r="CA23" s="185" t="e">
        <v>#VALUE!</v>
      </c>
      <c r="CB23" s="185">
        <v>24.5</v>
      </c>
      <c r="CC23" s="186">
        <v>1</v>
      </c>
      <c r="CD23" s="187">
        <v>14716</v>
      </c>
    </row>
    <row r="24" spans="1:82" x14ac:dyDescent="0.25">
      <c r="A24" s="179" t="s">
        <v>397</v>
      </c>
      <c r="B24" s="179" t="s">
        <v>398</v>
      </c>
      <c r="C24" s="179" t="s">
        <v>399</v>
      </c>
      <c r="D24" s="179" t="s">
        <v>116</v>
      </c>
      <c r="E24" s="180">
        <v>1264</v>
      </c>
      <c r="F24" s="181">
        <v>1259</v>
      </c>
      <c r="G24" s="181">
        <v>1</v>
      </c>
      <c r="H24" s="181">
        <v>4</v>
      </c>
      <c r="I24" s="181">
        <v>660.25</v>
      </c>
      <c r="J24" s="181">
        <v>184</v>
      </c>
      <c r="K24" s="181">
        <v>119.5</v>
      </c>
      <c r="L24" s="181">
        <v>141.25</v>
      </c>
      <c r="M24" s="181">
        <v>96</v>
      </c>
      <c r="N24" s="181">
        <v>48</v>
      </c>
      <c r="O24" s="181">
        <v>15</v>
      </c>
      <c r="P24" s="180">
        <v>111.25</v>
      </c>
      <c r="Q24" s="181">
        <v>6</v>
      </c>
      <c r="R24" s="181">
        <v>15.75</v>
      </c>
      <c r="S24" s="180">
        <v>42.5</v>
      </c>
      <c r="T24" s="180">
        <v>208.5</v>
      </c>
      <c r="U24" s="180">
        <v>33.25</v>
      </c>
      <c r="V24" s="180">
        <v>76.5</v>
      </c>
      <c r="W24" s="181">
        <v>14</v>
      </c>
      <c r="X24" s="181">
        <v>4</v>
      </c>
      <c r="Y24" s="181">
        <v>4</v>
      </c>
      <c r="Z24" s="181">
        <v>17</v>
      </c>
      <c r="AA24" s="181">
        <v>4</v>
      </c>
      <c r="AB24" s="181">
        <v>6</v>
      </c>
      <c r="AC24" s="181">
        <v>0</v>
      </c>
      <c r="AD24" s="181">
        <v>8.25</v>
      </c>
      <c r="AE24" s="181">
        <v>19.25</v>
      </c>
      <c r="AF24" s="180">
        <v>154.5</v>
      </c>
      <c r="AG24" s="181">
        <v>21.25</v>
      </c>
      <c r="AH24" s="181">
        <v>6</v>
      </c>
      <c r="AI24" s="181">
        <v>14</v>
      </c>
      <c r="AJ24" s="181">
        <v>24</v>
      </c>
      <c r="AK24" s="181">
        <v>9</v>
      </c>
      <c r="AL24" s="181">
        <v>6</v>
      </c>
      <c r="AM24" s="181">
        <v>74.25</v>
      </c>
      <c r="AN24" s="180">
        <v>15</v>
      </c>
      <c r="AO24" s="180">
        <v>172.25</v>
      </c>
      <c r="AP24" s="181">
        <v>145</v>
      </c>
      <c r="AQ24" s="181">
        <v>2</v>
      </c>
      <c r="AR24" s="181">
        <v>16.75</v>
      </c>
      <c r="AS24" s="181">
        <v>8.5</v>
      </c>
      <c r="AT24" s="180">
        <v>15.25</v>
      </c>
      <c r="AU24" s="180">
        <v>3</v>
      </c>
      <c r="AV24" s="180">
        <v>11</v>
      </c>
      <c r="AW24" s="181">
        <v>3</v>
      </c>
      <c r="AX24" s="181">
        <v>8</v>
      </c>
      <c r="AY24" s="180">
        <v>5</v>
      </c>
      <c r="AZ24" s="180">
        <v>17</v>
      </c>
      <c r="BA24" s="180">
        <v>7.5</v>
      </c>
      <c r="BB24" s="180">
        <v>2</v>
      </c>
      <c r="BC24" s="180">
        <v>1</v>
      </c>
      <c r="BD24" s="180">
        <v>311.5</v>
      </c>
      <c r="BE24" s="180">
        <v>5.75</v>
      </c>
      <c r="BF24" s="180">
        <v>11</v>
      </c>
      <c r="BG24" s="180">
        <v>50.25</v>
      </c>
      <c r="BH24" s="180" t="e">
        <v>#VALUE!</v>
      </c>
      <c r="BI24" s="182">
        <v>176.75</v>
      </c>
      <c r="BJ24" s="183">
        <v>33</v>
      </c>
      <c r="BK24" s="183">
        <v>13.5</v>
      </c>
      <c r="BL24" s="183">
        <v>101.5</v>
      </c>
      <c r="BM24" s="183" t="e">
        <v>#VALUE!</v>
      </c>
      <c r="BN24" s="183">
        <v>2</v>
      </c>
      <c r="BO24" s="183">
        <v>1</v>
      </c>
      <c r="BP24" s="183">
        <v>25.75</v>
      </c>
      <c r="BQ24" s="184">
        <v>113</v>
      </c>
      <c r="BR24" s="184">
        <v>15</v>
      </c>
      <c r="BS24" s="184" t="e">
        <v>#VALUE!</v>
      </c>
      <c r="BT24" s="184" t="e">
        <v>#VALUE!</v>
      </c>
      <c r="BU24" s="184" t="e">
        <v>#VALUE!</v>
      </c>
      <c r="BV24" s="184">
        <v>94</v>
      </c>
      <c r="BW24" s="185" t="e">
        <v>#VALUE!</v>
      </c>
      <c r="BX24" s="185">
        <v>4</v>
      </c>
      <c r="BY24" s="185">
        <v>4</v>
      </c>
      <c r="BZ24" s="185">
        <v>13</v>
      </c>
      <c r="CA24" s="185">
        <v>4</v>
      </c>
      <c r="CB24" s="185">
        <v>26.25</v>
      </c>
      <c r="CC24" s="186">
        <v>7</v>
      </c>
      <c r="CD24" s="187">
        <v>16384.75</v>
      </c>
    </row>
    <row r="25" spans="1:82" x14ac:dyDescent="0.25">
      <c r="A25" s="179" t="s">
        <v>400</v>
      </c>
      <c r="B25" s="179" t="s">
        <v>401</v>
      </c>
      <c r="C25" s="179" t="s">
        <v>117</v>
      </c>
      <c r="D25" s="179" t="s">
        <v>117</v>
      </c>
      <c r="E25" s="180">
        <v>1532</v>
      </c>
      <c r="F25" s="181">
        <v>1524</v>
      </c>
      <c r="G25" s="181">
        <v>0</v>
      </c>
      <c r="H25" s="181">
        <v>8</v>
      </c>
      <c r="I25" s="181">
        <v>875</v>
      </c>
      <c r="J25" s="181">
        <v>242</v>
      </c>
      <c r="K25" s="181">
        <v>119</v>
      </c>
      <c r="L25" s="181">
        <v>105</v>
      </c>
      <c r="M25" s="181">
        <v>109</v>
      </c>
      <c r="N25" s="181">
        <v>52</v>
      </c>
      <c r="O25" s="181">
        <v>30</v>
      </c>
      <c r="P25" s="180">
        <v>272</v>
      </c>
      <c r="Q25" s="181">
        <v>19.5</v>
      </c>
      <c r="R25" s="181">
        <v>34.75</v>
      </c>
      <c r="S25" s="180">
        <v>45</v>
      </c>
      <c r="T25" s="180">
        <v>393.25</v>
      </c>
      <c r="U25" s="180">
        <v>32.5</v>
      </c>
      <c r="V25" s="180">
        <v>76.25</v>
      </c>
      <c r="W25" s="181">
        <v>13</v>
      </c>
      <c r="X25" s="181">
        <v>7</v>
      </c>
      <c r="Y25" s="181">
        <v>13</v>
      </c>
      <c r="Z25" s="181">
        <v>15</v>
      </c>
      <c r="AA25" s="181" t="e">
        <v>#VALUE!</v>
      </c>
      <c r="AB25" s="181">
        <v>6.25</v>
      </c>
      <c r="AC25" s="181">
        <v>2</v>
      </c>
      <c r="AD25" s="181">
        <v>6</v>
      </c>
      <c r="AE25" s="181">
        <v>14</v>
      </c>
      <c r="AF25" s="180">
        <v>107.75</v>
      </c>
      <c r="AG25" s="181">
        <v>16</v>
      </c>
      <c r="AH25" s="181">
        <v>17</v>
      </c>
      <c r="AI25" s="181">
        <v>21</v>
      </c>
      <c r="AJ25" s="181">
        <v>4</v>
      </c>
      <c r="AK25" s="181">
        <v>6</v>
      </c>
      <c r="AL25" s="181">
        <v>1.5</v>
      </c>
      <c r="AM25" s="181">
        <v>42.25</v>
      </c>
      <c r="AN25" s="180">
        <v>21.5</v>
      </c>
      <c r="AO25" s="180">
        <v>140.25</v>
      </c>
      <c r="AP25" s="181">
        <v>108.5</v>
      </c>
      <c r="AQ25" s="181">
        <v>7.25</v>
      </c>
      <c r="AR25" s="181">
        <v>11.75</v>
      </c>
      <c r="AS25" s="181">
        <v>12.75</v>
      </c>
      <c r="AT25" s="180">
        <v>23</v>
      </c>
      <c r="AU25" s="180">
        <v>2</v>
      </c>
      <c r="AV25" s="180">
        <v>6</v>
      </c>
      <c r="AW25" s="181">
        <v>1</v>
      </c>
      <c r="AX25" s="181">
        <v>5</v>
      </c>
      <c r="AY25" s="180">
        <v>9</v>
      </c>
      <c r="AZ25" s="180">
        <v>8</v>
      </c>
      <c r="BA25" s="180">
        <v>16.75</v>
      </c>
      <c r="BB25" s="180">
        <v>1</v>
      </c>
      <c r="BC25" s="180">
        <v>1</v>
      </c>
      <c r="BD25" s="180">
        <v>302</v>
      </c>
      <c r="BE25" s="180">
        <v>2</v>
      </c>
      <c r="BF25" s="180">
        <v>6</v>
      </c>
      <c r="BG25" s="180">
        <v>45.75</v>
      </c>
      <c r="BH25" s="180" t="e">
        <v>#VALUE!</v>
      </c>
      <c r="BI25" s="182">
        <v>269.75</v>
      </c>
      <c r="BJ25" s="183" t="e">
        <v>#VALUE!</v>
      </c>
      <c r="BK25" s="183">
        <v>19.25</v>
      </c>
      <c r="BL25" s="183">
        <v>125.75</v>
      </c>
      <c r="BM25" s="183">
        <v>4</v>
      </c>
      <c r="BN25" s="183">
        <v>11</v>
      </c>
      <c r="BO25" s="183">
        <v>0</v>
      </c>
      <c r="BP25" s="183">
        <v>35.75</v>
      </c>
      <c r="BQ25" s="184">
        <v>61.5</v>
      </c>
      <c r="BR25" s="184">
        <v>13</v>
      </c>
      <c r="BS25" s="184">
        <v>1</v>
      </c>
      <c r="BT25" s="184" t="e">
        <v>#VALUE!</v>
      </c>
      <c r="BU25" s="184" t="e">
        <v>#VALUE!</v>
      </c>
      <c r="BV25" s="184">
        <v>46.5</v>
      </c>
      <c r="BW25" s="185">
        <v>1</v>
      </c>
      <c r="BX25" s="185" t="e">
        <v>#VALUE!</v>
      </c>
      <c r="BY25" s="185" t="e">
        <v>#VALUE!</v>
      </c>
      <c r="BZ25" s="185">
        <v>10</v>
      </c>
      <c r="CA25" s="185">
        <v>0</v>
      </c>
      <c r="CB25" s="185">
        <v>20.5</v>
      </c>
      <c r="CC25" s="186">
        <v>12</v>
      </c>
      <c r="CD25" s="187">
        <v>18265.75</v>
      </c>
    </row>
    <row r="26" spans="1:82" x14ac:dyDescent="0.25">
      <c r="A26" s="179" t="s">
        <v>402</v>
      </c>
      <c r="B26" s="179" t="s">
        <v>403</v>
      </c>
      <c r="C26" s="179" t="s">
        <v>395</v>
      </c>
      <c r="D26" s="179" t="s">
        <v>124</v>
      </c>
      <c r="E26" s="180">
        <v>329.25</v>
      </c>
      <c r="F26" s="181">
        <v>322.25</v>
      </c>
      <c r="G26" s="181">
        <v>7</v>
      </c>
      <c r="H26" s="181">
        <v>0</v>
      </c>
      <c r="I26" s="181">
        <v>165.25</v>
      </c>
      <c r="J26" s="181">
        <v>59</v>
      </c>
      <c r="K26" s="181">
        <v>31</v>
      </c>
      <c r="L26" s="181">
        <v>33</v>
      </c>
      <c r="M26" s="181">
        <v>23</v>
      </c>
      <c r="N26" s="181">
        <v>16</v>
      </c>
      <c r="O26" s="181">
        <v>2</v>
      </c>
      <c r="P26" s="180">
        <v>16.5</v>
      </c>
      <c r="Q26" s="181">
        <v>1</v>
      </c>
      <c r="R26" s="181">
        <v>5.75</v>
      </c>
      <c r="S26" s="180">
        <v>9</v>
      </c>
      <c r="T26" s="180">
        <v>34</v>
      </c>
      <c r="U26" s="180">
        <v>14.75</v>
      </c>
      <c r="V26" s="180">
        <v>29</v>
      </c>
      <c r="W26" s="181">
        <v>1</v>
      </c>
      <c r="X26" s="181">
        <v>6</v>
      </c>
      <c r="Y26" s="181">
        <v>3</v>
      </c>
      <c r="Z26" s="181">
        <v>11</v>
      </c>
      <c r="AA26" s="181" t="e">
        <v>#VALUE!</v>
      </c>
      <c r="AB26" s="181" t="e">
        <v>#VALUE!</v>
      </c>
      <c r="AC26" s="181" t="e">
        <v>#VALUE!</v>
      </c>
      <c r="AD26" s="181">
        <v>2</v>
      </c>
      <c r="AE26" s="181">
        <v>6</v>
      </c>
      <c r="AF26" s="180">
        <v>57.5</v>
      </c>
      <c r="AG26" s="181">
        <v>12</v>
      </c>
      <c r="AH26" s="181">
        <v>3</v>
      </c>
      <c r="AI26" s="181">
        <v>8</v>
      </c>
      <c r="AJ26" s="181">
        <v>3</v>
      </c>
      <c r="AK26" s="181">
        <v>9</v>
      </c>
      <c r="AL26" s="181">
        <v>1</v>
      </c>
      <c r="AM26" s="181">
        <v>21.5</v>
      </c>
      <c r="AN26" s="180">
        <v>7</v>
      </c>
      <c r="AO26" s="180">
        <v>39</v>
      </c>
      <c r="AP26" s="181">
        <v>27</v>
      </c>
      <c r="AQ26" s="181">
        <v>0</v>
      </c>
      <c r="AR26" s="181">
        <v>4.25</v>
      </c>
      <c r="AS26" s="181">
        <v>7.75</v>
      </c>
      <c r="AT26" s="180">
        <v>7</v>
      </c>
      <c r="AU26" s="180">
        <v>0</v>
      </c>
      <c r="AV26" s="180">
        <v>5</v>
      </c>
      <c r="AW26" s="181">
        <v>0.25</v>
      </c>
      <c r="AX26" s="181">
        <v>4.75</v>
      </c>
      <c r="AY26" s="180">
        <v>2</v>
      </c>
      <c r="AZ26" s="180">
        <v>4.75</v>
      </c>
      <c r="BA26" s="180">
        <v>0</v>
      </c>
      <c r="BB26" s="180">
        <v>0</v>
      </c>
      <c r="BC26" s="180">
        <v>1</v>
      </c>
      <c r="BD26" s="180">
        <v>66.75</v>
      </c>
      <c r="BE26" s="180">
        <v>0</v>
      </c>
      <c r="BF26" s="180" t="e">
        <v>#VALUE!</v>
      </c>
      <c r="BG26" s="180">
        <v>20</v>
      </c>
      <c r="BH26" s="180" t="e">
        <v>#VALUE!</v>
      </c>
      <c r="BI26" s="182">
        <v>57.75</v>
      </c>
      <c r="BJ26" s="183" t="e">
        <v>#VALUE!</v>
      </c>
      <c r="BK26" s="183">
        <v>7</v>
      </c>
      <c r="BL26" s="183">
        <v>19.75</v>
      </c>
      <c r="BM26" s="183">
        <v>0</v>
      </c>
      <c r="BN26" s="183">
        <v>0</v>
      </c>
      <c r="BO26" s="183" t="e">
        <v>#VALUE!</v>
      </c>
      <c r="BP26" s="183">
        <v>5</v>
      </c>
      <c r="BQ26" s="184">
        <v>15</v>
      </c>
      <c r="BR26" s="184">
        <v>3</v>
      </c>
      <c r="BS26" s="184" t="e">
        <v>#VALUE!</v>
      </c>
      <c r="BT26" s="184" t="e">
        <v>#VALUE!</v>
      </c>
      <c r="BU26" s="184" t="e">
        <v>#VALUE!</v>
      </c>
      <c r="BV26" s="184">
        <v>10</v>
      </c>
      <c r="BW26" s="185">
        <v>1</v>
      </c>
      <c r="BX26" s="185" t="e">
        <v>#VALUE!</v>
      </c>
      <c r="BY26" s="185" t="e">
        <v>#VALUE!</v>
      </c>
      <c r="BZ26" s="185" t="e">
        <v>#VALUE!</v>
      </c>
      <c r="CA26" s="185" t="e">
        <v>#VALUE!</v>
      </c>
      <c r="CB26" s="185">
        <v>9</v>
      </c>
      <c r="CC26" s="186">
        <v>8</v>
      </c>
      <c r="CD26" s="187">
        <v>3293.5</v>
      </c>
    </row>
    <row r="27" spans="1:82" x14ac:dyDescent="0.25">
      <c r="A27" s="179" t="s">
        <v>153</v>
      </c>
      <c r="B27" s="179" t="s">
        <v>404</v>
      </c>
      <c r="C27" s="179" t="s">
        <v>405</v>
      </c>
      <c r="D27" s="179" t="s">
        <v>124</v>
      </c>
      <c r="E27" s="180">
        <v>870.5</v>
      </c>
      <c r="F27" s="181">
        <v>868.5</v>
      </c>
      <c r="G27" s="181">
        <v>1</v>
      </c>
      <c r="H27" s="181">
        <v>1</v>
      </c>
      <c r="I27" s="181">
        <v>504.25</v>
      </c>
      <c r="J27" s="181">
        <v>110.25</v>
      </c>
      <c r="K27" s="181">
        <v>62</v>
      </c>
      <c r="L27" s="181">
        <v>71.5</v>
      </c>
      <c r="M27" s="181">
        <v>80.5</v>
      </c>
      <c r="N27" s="181">
        <v>32</v>
      </c>
      <c r="O27" s="181">
        <v>10</v>
      </c>
      <c r="P27" s="180">
        <v>86.5</v>
      </c>
      <c r="Q27" s="181">
        <v>8.75</v>
      </c>
      <c r="R27" s="181">
        <v>9.25</v>
      </c>
      <c r="S27" s="180">
        <v>8.75</v>
      </c>
      <c r="T27" s="180">
        <v>139.5</v>
      </c>
      <c r="U27" s="180">
        <v>23</v>
      </c>
      <c r="V27" s="180">
        <v>62</v>
      </c>
      <c r="W27" s="181">
        <v>6</v>
      </c>
      <c r="X27" s="181">
        <v>5</v>
      </c>
      <c r="Y27" s="181">
        <v>5</v>
      </c>
      <c r="Z27" s="181">
        <v>15</v>
      </c>
      <c r="AA27" s="181" t="e">
        <v>#VALUE!</v>
      </c>
      <c r="AB27" s="181">
        <v>4</v>
      </c>
      <c r="AC27" s="181">
        <v>2</v>
      </c>
      <c r="AD27" s="181">
        <v>13</v>
      </c>
      <c r="AE27" s="181">
        <v>12</v>
      </c>
      <c r="AF27" s="180">
        <v>144.5</v>
      </c>
      <c r="AG27" s="181">
        <v>22.5</v>
      </c>
      <c r="AH27" s="181">
        <v>6</v>
      </c>
      <c r="AI27" s="181">
        <v>12</v>
      </c>
      <c r="AJ27" s="181">
        <v>12.75</v>
      </c>
      <c r="AK27" s="181">
        <v>10</v>
      </c>
      <c r="AL27" s="181">
        <v>1</v>
      </c>
      <c r="AM27" s="181">
        <v>80.25</v>
      </c>
      <c r="AN27" s="180">
        <v>33.25</v>
      </c>
      <c r="AO27" s="180">
        <v>101.25</v>
      </c>
      <c r="AP27" s="181">
        <v>73.5</v>
      </c>
      <c r="AQ27" s="181">
        <v>4.5</v>
      </c>
      <c r="AR27" s="181">
        <v>9</v>
      </c>
      <c r="AS27" s="181">
        <v>14.25</v>
      </c>
      <c r="AT27" s="180">
        <v>9.5</v>
      </c>
      <c r="AU27" s="180">
        <v>4.5</v>
      </c>
      <c r="AV27" s="180">
        <v>3</v>
      </c>
      <c r="AW27" s="181">
        <v>0</v>
      </c>
      <c r="AX27" s="181">
        <v>3</v>
      </c>
      <c r="AY27" s="180">
        <v>6</v>
      </c>
      <c r="AZ27" s="180">
        <v>11</v>
      </c>
      <c r="BA27" s="180">
        <v>15.75</v>
      </c>
      <c r="BB27" s="180">
        <v>1.25</v>
      </c>
      <c r="BC27" s="180">
        <v>2</v>
      </c>
      <c r="BD27" s="180">
        <v>164.25</v>
      </c>
      <c r="BE27" s="180">
        <v>3</v>
      </c>
      <c r="BF27" s="180" t="e">
        <v>#VALUE!</v>
      </c>
      <c r="BG27" s="180">
        <v>35.5</v>
      </c>
      <c r="BH27" s="180" t="e">
        <v>#VALUE!</v>
      </c>
      <c r="BI27" s="182">
        <v>115.5</v>
      </c>
      <c r="BJ27" s="183">
        <v>46</v>
      </c>
      <c r="BK27" s="183">
        <v>7</v>
      </c>
      <c r="BL27" s="183">
        <v>46.5</v>
      </c>
      <c r="BM27" s="183">
        <v>2</v>
      </c>
      <c r="BN27" s="183">
        <v>2</v>
      </c>
      <c r="BO27" s="183" t="e">
        <v>#VALUE!</v>
      </c>
      <c r="BP27" s="183">
        <v>12</v>
      </c>
      <c r="BQ27" s="184">
        <v>32</v>
      </c>
      <c r="BR27" s="184">
        <v>9</v>
      </c>
      <c r="BS27" s="184" t="e">
        <v>#VALUE!</v>
      </c>
      <c r="BT27" s="184" t="e">
        <v>#VALUE!</v>
      </c>
      <c r="BU27" s="184" t="e">
        <v>#VALUE!</v>
      </c>
      <c r="BV27" s="184">
        <v>22</v>
      </c>
      <c r="BW27" s="185" t="e">
        <v>#VALUE!</v>
      </c>
      <c r="BX27" s="185" t="e">
        <v>#VALUE!</v>
      </c>
      <c r="BY27" s="185" t="e">
        <v>#VALUE!</v>
      </c>
      <c r="BZ27" s="185" t="e">
        <v>#VALUE!</v>
      </c>
      <c r="CA27" s="185" t="e">
        <v>#VALUE!</v>
      </c>
      <c r="CB27" s="185">
        <v>14</v>
      </c>
      <c r="CC27" s="186">
        <v>9</v>
      </c>
      <c r="CD27" s="187">
        <v>13060.25</v>
      </c>
    </row>
    <row r="28" spans="1:82" x14ac:dyDescent="0.25">
      <c r="A28" s="179" t="s">
        <v>406</v>
      </c>
      <c r="B28" s="179" t="s">
        <v>407</v>
      </c>
      <c r="C28" s="179" t="s">
        <v>408</v>
      </c>
      <c r="D28" s="179" t="s">
        <v>116</v>
      </c>
      <c r="E28" s="180">
        <v>1452.25</v>
      </c>
      <c r="F28" s="181">
        <v>1441.25</v>
      </c>
      <c r="G28" s="181">
        <v>9</v>
      </c>
      <c r="H28" s="181">
        <v>2</v>
      </c>
      <c r="I28" s="181">
        <v>629</v>
      </c>
      <c r="J28" s="181">
        <v>191.5</v>
      </c>
      <c r="K28" s="181">
        <v>191.25</v>
      </c>
      <c r="L28" s="181">
        <v>254.75</v>
      </c>
      <c r="M28" s="181">
        <v>128.75</v>
      </c>
      <c r="N28" s="181">
        <v>42</v>
      </c>
      <c r="O28" s="181">
        <v>15</v>
      </c>
      <c r="P28" s="180">
        <v>127.25</v>
      </c>
      <c r="Q28" s="181">
        <v>13.25</v>
      </c>
      <c r="R28" s="181">
        <v>21.5</v>
      </c>
      <c r="S28" s="180">
        <v>47.75</v>
      </c>
      <c r="T28" s="180">
        <v>186.5</v>
      </c>
      <c r="U28" s="180">
        <v>10.25</v>
      </c>
      <c r="V28" s="180">
        <v>92.75</v>
      </c>
      <c r="W28" s="181">
        <v>4</v>
      </c>
      <c r="X28" s="181">
        <v>13</v>
      </c>
      <c r="Y28" s="181">
        <v>12</v>
      </c>
      <c r="Z28" s="181">
        <v>18.75</v>
      </c>
      <c r="AA28" s="181">
        <v>2</v>
      </c>
      <c r="AB28" s="181">
        <v>9</v>
      </c>
      <c r="AC28" s="181">
        <v>2</v>
      </c>
      <c r="AD28" s="181">
        <v>10</v>
      </c>
      <c r="AE28" s="181">
        <v>22</v>
      </c>
      <c r="AF28" s="180">
        <v>278.75</v>
      </c>
      <c r="AG28" s="181">
        <v>113.75</v>
      </c>
      <c r="AH28" s="181">
        <v>20.75</v>
      </c>
      <c r="AI28" s="181">
        <v>9</v>
      </c>
      <c r="AJ28" s="181">
        <v>23</v>
      </c>
      <c r="AK28" s="181">
        <v>24</v>
      </c>
      <c r="AL28" s="181">
        <v>5</v>
      </c>
      <c r="AM28" s="181">
        <v>83.25</v>
      </c>
      <c r="AN28" s="180">
        <v>34.25</v>
      </c>
      <c r="AO28" s="180">
        <v>206.25</v>
      </c>
      <c r="AP28" s="181">
        <v>114.5</v>
      </c>
      <c r="AQ28" s="181">
        <v>3</v>
      </c>
      <c r="AR28" s="181">
        <v>74.75</v>
      </c>
      <c r="AS28" s="181">
        <v>14</v>
      </c>
      <c r="AT28" s="180">
        <v>21.25</v>
      </c>
      <c r="AU28" s="180">
        <v>6.75</v>
      </c>
      <c r="AV28" s="180">
        <v>14</v>
      </c>
      <c r="AW28" s="181">
        <v>1</v>
      </c>
      <c r="AX28" s="181">
        <v>13</v>
      </c>
      <c r="AY28" s="180">
        <v>13.75</v>
      </c>
      <c r="AZ28" s="180">
        <v>15</v>
      </c>
      <c r="BA28" s="180">
        <v>18.75</v>
      </c>
      <c r="BB28" s="180">
        <v>3</v>
      </c>
      <c r="BC28" s="180">
        <v>0</v>
      </c>
      <c r="BD28" s="180">
        <v>300.75</v>
      </c>
      <c r="BE28" s="180">
        <v>3.75</v>
      </c>
      <c r="BF28" s="180">
        <v>5.25</v>
      </c>
      <c r="BG28" s="180">
        <v>63.25</v>
      </c>
      <c r="BH28" s="180" t="e">
        <v>#VALUE!</v>
      </c>
      <c r="BI28" s="182">
        <v>239.25</v>
      </c>
      <c r="BJ28" s="183" t="e">
        <v>#VALUE!</v>
      </c>
      <c r="BK28" s="183">
        <v>11</v>
      </c>
      <c r="BL28" s="183">
        <v>107.75</v>
      </c>
      <c r="BM28" s="183">
        <v>2</v>
      </c>
      <c r="BN28" s="183">
        <v>4</v>
      </c>
      <c r="BO28" s="183">
        <v>0</v>
      </c>
      <c r="BP28" s="183">
        <v>9.5</v>
      </c>
      <c r="BQ28" s="184">
        <v>77.5</v>
      </c>
      <c r="BR28" s="184">
        <v>13.25</v>
      </c>
      <c r="BS28" s="184" t="e">
        <v>#VALUE!</v>
      </c>
      <c r="BT28" s="184" t="e">
        <v>#VALUE!</v>
      </c>
      <c r="BU28" s="184" t="e">
        <v>#VALUE!</v>
      </c>
      <c r="BV28" s="184">
        <v>62.25</v>
      </c>
      <c r="BW28" s="185">
        <v>5</v>
      </c>
      <c r="BX28" s="185" t="e">
        <v>#VALUE!</v>
      </c>
      <c r="BY28" s="185" t="e">
        <v>#VALUE!</v>
      </c>
      <c r="BZ28" s="185">
        <v>13</v>
      </c>
      <c r="CA28" s="185" t="e">
        <v>#VALUE!</v>
      </c>
      <c r="CB28" s="185">
        <v>24.75</v>
      </c>
      <c r="CC28" s="186">
        <v>9</v>
      </c>
      <c r="CD28" s="187">
        <v>14421</v>
      </c>
    </row>
    <row r="29" spans="1:82" x14ac:dyDescent="0.25">
      <c r="A29" s="179" t="s">
        <v>409</v>
      </c>
      <c r="B29" s="179" t="s">
        <v>410</v>
      </c>
      <c r="C29" s="179" t="s">
        <v>355</v>
      </c>
      <c r="D29" s="179" t="s">
        <v>55</v>
      </c>
      <c r="E29" s="180">
        <v>1554</v>
      </c>
      <c r="F29" s="181">
        <v>1552</v>
      </c>
      <c r="G29" s="181">
        <v>1</v>
      </c>
      <c r="H29" s="181">
        <v>1</v>
      </c>
      <c r="I29" s="181">
        <v>868.5</v>
      </c>
      <c r="J29" s="181">
        <v>213.75</v>
      </c>
      <c r="K29" s="181">
        <v>130</v>
      </c>
      <c r="L29" s="181">
        <v>136.75</v>
      </c>
      <c r="M29" s="181">
        <v>143</v>
      </c>
      <c r="N29" s="181">
        <v>45</v>
      </c>
      <c r="O29" s="181">
        <v>17</v>
      </c>
      <c r="P29" s="180">
        <v>143</v>
      </c>
      <c r="Q29" s="181">
        <v>6.25</v>
      </c>
      <c r="R29" s="181">
        <v>29.5</v>
      </c>
      <c r="S29" s="180">
        <v>41.5</v>
      </c>
      <c r="T29" s="180">
        <v>271.5</v>
      </c>
      <c r="U29" s="180">
        <v>22.5</v>
      </c>
      <c r="V29" s="180">
        <v>105.25</v>
      </c>
      <c r="W29" s="181">
        <v>10</v>
      </c>
      <c r="X29" s="181">
        <v>10</v>
      </c>
      <c r="Y29" s="181">
        <v>6</v>
      </c>
      <c r="Z29" s="181">
        <v>28.25</v>
      </c>
      <c r="AA29" s="181">
        <v>2</v>
      </c>
      <c r="AB29" s="181">
        <v>13</v>
      </c>
      <c r="AC29" s="181">
        <v>7</v>
      </c>
      <c r="AD29" s="181">
        <v>16</v>
      </c>
      <c r="AE29" s="181">
        <v>13</v>
      </c>
      <c r="AF29" s="180">
        <v>178.25</v>
      </c>
      <c r="AG29" s="181">
        <v>42.25</v>
      </c>
      <c r="AH29" s="181">
        <v>7</v>
      </c>
      <c r="AI29" s="181">
        <v>20</v>
      </c>
      <c r="AJ29" s="181">
        <v>25</v>
      </c>
      <c r="AK29" s="181">
        <v>8</v>
      </c>
      <c r="AL29" s="181">
        <v>9.25</v>
      </c>
      <c r="AM29" s="181">
        <v>66.75</v>
      </c>
      <c r="AN29" s="180">
        <v>20.5</v>
      </c>
      <c r="AO29" s="180">
        <v>210.25</v>
      </c>
      <c r="AP29" s="181">
        <v>165.5</v>
      </c>
      <c r="AQ29" s="181">
        <v>5.5</v>
      </c>
      <c r="AR29" s="181">
        <v>15.5</v>
      </c>
      <c r="AS29" s="181">
        <v>23.75</v>
      </c>
      <c r="AT29" s="180">
        <v>18.25</v>
      </c>
      <c r="AU29" s="180">
        <v>24.5</v>
      </c>
      <c r="AV29" s="180">
        <v>9</v>
      </c>
      <c r="AW29" s="181">
        <v>0</v>
      </c>
      <c r="AX29" s="181">
        <v>9</v>
      </c>
      <c r="AY29" s="180">
        <v>5</v>
      </c>
      <c r="AZ29" s="180">
        <v>14.25</v>
      </c>
      <c r="BA29" s="180">
        <v>39.25</v>
      </c>
      <c r="BB29" s="180">
        <v>3</v>
      </c>
      <c r="BC29" s="180">
        <v>1</v>
      </c>
      <c r="BD29" s="180">
        <v>365.75</v>
      </c>
      <c r="BE29" s="180">
        <v>6</v>
      </c>
      <c r="BF29" s="180">
        <v>14</v>
      </c>
      <c r="BG29" s="180">
        <v>55.25</v>
      </c>
      <c r="BH29" s="180" t="e">
        <v>#VALUE!</v>
      </c>
      <c r="BI29" s="182">
        <v>180.5</v>
      </c>
      <c r="BJ29" s="183">
        <v>59</v>
      </c>
      <c r="BK29" s="183">
        <v>23</v>
      </c>
      <c r="BL29" s="183">
        <v>50.5</v>
      </c>
      <c r="BM29" s="183">
        <v>3</v>
      </c>
      <c r="BN29" s="183">
        <v>3</v>
      </c>
      <c r="BO29" s="183">
        <v>0</v>
      </c>
      <c r="BP29" s="183">
        <v>42</v>
      </c>
      <c r="BQ29" s="184">
        <v>118.25</v>
      </c>
      <c r="BR29" s="184">
        <v>15</v>
      </c>
      <c r="BS29" s="184" t="e">
        <v>#VALUE!</v>
      </c>
      <c r="BT29" s="184" t="e">
        <v>#VALUE!</v>
      </c>
      <c r="BU29" s="184" t="e">
        <v>#VALUE!</v>
      </c>
      <c r="BV29" s="184">
        <v>101.25</v>
      </c>
      <c r="BW29" s="185" t="e">
        <v>#VALUE!</v>
      </c>
      <c r="BX29" s="185">
        <v>4</v>
      </c>
      <c r="BY29" s="185">
        <v>1.5</v>
      </c>
      <c r="BZ29" s="185">
        <v>17.25</v>
      </c>
      <c r="CA29" s="185">
        <v>0</v>
      </c>
      <c r="CB29" s="185">
        <v>29.5</v>
      </c>
      <c r="CC29" s="186">
        <v>9.75</v>
      </c>
      <c r="CD29" s="187">
        <v>18444.5</v>
      </c>
    </row>
    <row r="30" spans="1:82" x14ac:dyDescent="0.25">
      <c r="A30" s="179" t="s">
        <v>151</v>
      </c>
      <c r="B30" s="179" t="s">
        <v>411</v>
      </c>
      <c r="C30" s="179" t="s">
        <v>412</v>
      </c>
      <c r="D30" s="179" t="s">
        <v>123</v>
      </c>
      <c r="E30" s="180">
        <v>990</v>
      </c>
      <c r="F30" s="181">
        <v>986.25</v>
      </c>
      <c r="G30" s="181">
        <v>1</v>
      </c>
      <c r="H30" s="181">
        <v>2.75</v>
      </c>
      <c r="I30" s="181">
        <v>541</v>
      </c>
      <c r="J30" s="181">
        <v>134.5</v>
      </c>
      <c r="K30" s="181">
        <v>76.75</v>
      </c>
      <c r="L30" s="181">
        <v>94</v>
      </c>
      <c r="M30" s="181">
        <v>91.75</v>
      </c>
      <c r="N30" s="181">
        <v>36</v>
      </c>
      <c r="O30" s="181">
        <v>16</v>
      </c>
      <c r="P30" s="180">
        <v>85.5</v>
      </c>
      <c r="Q30" s="181">
        <v>7.75</v>
      </c>
      <c r="R30" s="181">
        <v>21</v>
      </c>
      <c r="S30" s="180">
        <v>26.75</v>
      </c>
      <c r="T30" s="180">
        <v>285.25</v>
      </c>
      <c r="U30" s="180">
        <v>29</v>
      </c>
      <c r="V30" s="180">
        <v>81</v>
      </c>
      <c r="W30" s="181">
        <v>1</v>
      </c>
      <c r="X30" s="181">
        <v>16.5</v>
      </c>
      <c r="Y30" s="181">
        <v>9</v>
      </c>
      <c r="Z30" s="181">
        <v>29</v>
      </c>
      <c r="AA30" s="181">
        <v>3</v>
      </c>
      <c r="AB30" s="181">
        <v>2</v>
      </c>
      <c r="AC30" s="181">
        <v>0</v>
      </c>
      <c r="AD30" s="181">
        <v>17.25</v>
      </c>
      <c r="AE30" s="181">
        <v>3.25</v>
      </c>
      <c r="AF30" s="180">
        <v>112</v>
      </c>
      <c r="AG30" s="181">
        <v>27</v>
      </c>
      <c r="AH30" s="181">
        <v>5</v>
      </c>
      <c r="AI30" s="181">
        <v>15</v>
      </c>
      <c r="AJ30" s="181">
        <v>6</v>
      </c>
      <c r="AK30" s="181">
        <v>17.5</v>
      </c>
      <c r="AL30" s="181">
        <v>3</v>
      </c>
      <c r="AM30" s="181">
        <v>38.5</v>
      </c>
      <c r="AN30" s="180">
        <v>14.25</v>
      </c>
      <c r="AO30" s="180">
        <v>77.5</v>
      </c>
      <c r="AP30" s="181">
        <v>61.75</v>
      </c>
      <c r="AQ30" s="181">
        <v>1</v>
      </c>
      <c r="AR30" s="181">
        <v>7.5</v>
      </c>
      <c r="AS30" s="181">
        <v>7.25</v>
      </c>
      <c r="AT30" s="180">
        <v>4</v>
      </c>
      <c r="AU30" s="180">
        <v>2</v>
      </c>
      <c r="AV30" s="180">
        <v>2</v>
      </c>
      <c r="AW30" s="181">
        <v>0</v>
      </c>
      <c r="AX30" s="181">
        <v>2</v>
      </c>
      <c r="AY30" s="180">
        <v>6</v>
      </c>
      <c r="AZ30" s="180">
        <v>6.25</v>
      </c>
      <c r="BA30" s="180">
        <v>18</v>
      </c>
      <c r="BB30" s="180">
        <v>0</v>
      </c>
      <c r="BC30" s="180">
        <v>0.25</v>
      </c>
      <c r="BD30" s="180">
        <v>186.75</v>
      </c>
      <c r="BE30" s="180">
        <v>0</v>
      </c>
      <c r="BF30" s="180" t="e">
        <v>#VALUE!</v>
      </c>
      <c r="BG30" s="180">
        <v>25.5</v>
      </c>
      <c r="BH30" s="180" t="e">
        <v>#VALUE!</v>
      </c>
      <c r="BI30" s="182">
        <v>143</v>
      </c>
      <c r="BJ30" s="183" t="e">
        <v>#VALUE!</v>
      </c>
      <c r="BK30" s="183">
        <v>3</v>
      </c>
      <c r="BL30" s="183">
        <v>62</v>
      </c>
      <c r="BM30" s="183">
        <v>3</v>
      </c>
      <c r="BN30" s="183">
        <v>2</v>
      </c>
      <c r="BO30" s="183">
        <v>0</v>
      </c>
      <c r="BP30" s="183">
        <v>5</v>
      </c>
      <c r="BQ30" s="184">
        <v>51</v>
      </c>
      <c r="BR30" s="184">
        <v>16</v>
      </c>
      <c r="BS30" s="184" t="e">
        <v>#VALUE!</v>
      </c>
      <c r="BT30" s="184" t="e">
        <v>#VALUE!</v>
      </c>
      <c r="BU30" s="184">
        <v>1</v>
      </c>
      <c r="BV30" s="184">
        <v>33</v>
      </c>
      <c r="BW30" s="185" t="e">
        <v>#VALUE!</v>
      </c>
      <c r="BX30" s="185" t="e">
        <v>#VALUE!</v>
      </c>
      <c r="BY30" s="185" t="e">
        <v>#VALUE!</v>
      </c>
      <c r="BZ30" s="185" t="e">
        <v>#VALUE!</v>
      </c>
      <c r="CA30" s="185" t="e">
        <v>#VALUE!</v>
      </c>
      <c r="CB30" s="185">
        <v>15</v>
      </c>
      <c r="CC30" s="186">
        <v>14.75</v>
      </c>
      <c r="CD30" s="187">
        <v>14321.75</v>
      </c>
    </row>
    <row r="31" spans="1:82" x14ac:dyDescent="0.25">
      <c r="A31" s="179" t="s">
        <v>158</v>
      </c>
      <c r="B31" s="179" t="s">
        <v>413</v>
      </c>
      <c r="C31" s="179" t="s">
        <v>392</v>
      </c>
      <c r="D31" s="179" t="s">
        <v>118</v>
      </c>
      <c r="E31" s="180">
        <v>820.5</v>
      </c>
      <c r="F31" s="181">
        <v>812.25</v>
      </c>
      <c r="G31" s="181">
        <v>2</v>
      </c>
      <c r="H31" s="181">
        <v>6.25</v>
      </c>
      <c r="I31" s="181">
        <v>482.5</v>
      </c>
      <c r="J31" s="181">
        <v>114</v>
      </c>
      <c r="K31" s="181">
        <v>51</v>
      </c>
      <c r="L31" s="181">
        <v>83</v>
      </c>
      <c r="M31" s="181">
        <v>59</v>
      </c>
      <c r="N31" s="181">
        <v>26</v>
      </c>
      <c r="O31" s="181">
        <v>5</v>
      </c>
      <c r="P31" s="180">
        <v>76.75</v>
      </c>
      <c r="Q31" s="181">
        <v>6.5</v>
      </c>
      <c r="R31" s="181">
        <v>10</v>
      </c>
      <c r="S31" s="180">
        <v>16.5</v>
      </c>
      <c r="T31" s="180">
        <v>248</v>
      </c>
      <c r="U31" s="180">
        <v>46.5</v>
      </c>
      <c r="V31" s="180">
        <v>51</v>
      </c>
      <c r="W31" s="181">
        <v>6</v>
      </c>
      <c r="X31" s="181">
        <v>5</v>
      </c>
      <c r="Y31" s="181">
        <v>4</v>
      </c>
      <c r="Z31" s="181">
        <v>15</v>
      </c>
      <c r="AA31" s="181" t="e">
        <v>#VALUE!</v>
      </c>
      <c r="AB31" s="181">
        <v>0</v>
      </c>
      <c r="AC31" s="181">
        <v>0</v>
      </c>
      <c r="AD31" s="181">
        <v>6</v>
      </c>
      <c r="AE31" s="181">
        <v>15</v>
      </c>
      <c r="AF31" s="180">
        <v>99</v>
      </c>
      <c r="AG31" s="181">
        <v>33.5</v>
      </c>
      <c r="AH31" s="181">
        <v>2</v>
      </c>
      <c r="AI31" s="181">
        <v>8</v>
      </c>
      <c r="AJ31" s="181">
        <v>2.75</v>
      </c>
      <c r="AK31" s="181">
        <v>7</v>
      </c>
      <c r="AL31" s="181">
        <v>6</v>
      </c>
      <c r="AM31" s="181">
        <v>39.75</v>
      </c>
      <c r="AN31" s="180">
        <v>20</v>
      </c>
      <c r="AO31" s="180">
        <v>81.25</v>
      </c>
      <c r="AP31" s="181">
        <v>65.5</v>
      </c>
      <c r="AQ31" s="181">
        <v>5.75</v>
      </c>
      <c r="AR31" s="181">
        <v>6</v>
      </c>
      <c r="AS31" s="181">
        <v>4</v>
      </c>
      <c r="AT31" s="180">
        <v>4</v>
      </c>
      <c r="AU31" s="180">
        <v>2.5</v>
      </c>
      <c r="AV31" s="180">
        <v>3</v>
      </c>
      <c r="AW31" s="181">
        <v>2</v>
      </c>
      <c r="AX31" s="181">
        <v>1</v>
      </c>
      <c r="AY31" s="180">
        <v>1</v>
      </c>
      <c r="AZ31" s="180">
        <v>3.75</v>
      </c>
      <c r="BA31" s="180">
        <v>10.25</v>
      </c>
      <c r="BB31" s="180">
        <v>0</v>
      </c>
      <c r="BC31" s="180">
        <v>0</v>
      </c>
      <c r="BD31" s="180">
        <v>126</v>
      </c>
      <c r="BE31" s="180">
        <v>0</v>
      </c>
      <c r="BF31" s="180">
        <v>5</v>
      </c>
      <c r="BG31" s="180">
        <v>15</v>
      </c>
      <c r="BH31" s="180" t="e">
        <v>#VALUE!</v>
      </c>
      <c r="BI31" s="182">
        <v>211.25</v>
      </c>
      <c r="BJ31" s="183">
        <v>84</v>
      </c>
      <c r="BK31" s="183">
        <v>11</v>
      </c>
      <c r="BL31" s="183">
        <v>109.25</v>
      </c>
      <c r="BM31" s="183">
        <v>0</v>
      </c>
      <c r="BN31" s="183">
        <v>2</v>
      </c>
      <c r="BO31" s="183" t="e">
        <v>#VALUE!</v>
      </c>
      <c r="BP31" s="183">
        <v>5</v>
      </c>
      <c r="BQ31" s="184">
        <v>35.75</v>
      </c>
      <c r="BR31" s="184">
        <v>15</v>
      </c>
      <c r="BS31" s="184" t="e">
        <v>#VALUE!</v>
      </c>
      <c r="BT31" s="184" t="e">
        <v>#VALUE!</v>
      </c>
      <c r="BU31" s="184" t="e">
        <v>#VALUE!</v>
      </c>
      <c r="BV31" s="184">
        <v>18.75</v>
      </c>
      <c r="BW31" s="185">
        <v>0</v>
      </c>
      <c r="BX31" s="185" t="e">
        <v>#VALUE!</v>
      </c>
      <c r="BY31" s="185" t="e">
        <v>#VALUE!</v>
      </c>
      <c r="BZ31" s="185" t="e">
        <v>#VALUE!</v>
      </c>
      <c r="CA31" s="185" t="e">
        <v>#VALUE!</v>
      </c>
      <c r="CB31" s="185">
        <v>12</v>
      </c>
      <c r="CC31" s="186">
        <v>32</v>
      </c>
      <c r="CD31" s="187">
        <v>11110.75</v>
      </c>
    </row>
    <row r="32" spans="1:82" x14ac:dyDescent="0.25">
      <c r="A32" s="179" t="s">
        <v>414</v>
      </c>
      <c r="B32" s="179" t="s">
        <v>415</v>
      </c>
      <c r="C32" s="179" t="s">
        <v>117</v>
      </c>
      <c r="D32" s="179" t="s">
        <v>117</v>
      </c>
      <c r="E32" s="180">
        <v>2270.5</v>
      </c>
      <c r="F32" s="181">
        <v>2269.5</v>
      </c>
      <c r="G32" s="181">
        <v>0</v>
      </c>
      <c r="H32" s="181">
        <v>1</v>
      </c>
      <c r="I32" s="181">
        <v>1133.75</v>
      </c>
      <c r="J32" s="181">
        <v>367.25</v>
      </c>
      <c r="K32" s="181">
        <v>215</v>
      </c>
      <c r="L32" s="181">
        <v>214.75</v>
      </c>
      <c r="M32" s="181">
        <v>224.75</v>
      </c>
      <c r="N32" s="181">
        <v>85</v>
      </c>
      <c r="O32" s="181">
        <v>30</v>
      </c>
      <c r="P32" s="180">
        <v>417.25</v>
      </c>
      <c r="Q32" s="181">
        <v>24</v>
      </c>
      <c r="R32" s="181">
        <v>45.5</v>
      </c>
      <c r="S32" s="180">
        <v>36</v>
      </c>
      <c r="T32" s="180">
        <v>475.75</v>
      </c>
      <c r="U32" s="180">
        <v>32.5</v>
      </c>
      <c r="V32" s="180">
        <v>114.5</v>
      </c>
      <c r="W32" s="181">
        <v>22</v>
      </c>
      <c r="X32" s="181">
        <v>11</v>
      </c>
      <c r="Y32" s="181">
        <v>11</v>
      </c>
      <c r="Z32" s="181">
        <v>37.75</v>
      </c>
      <c r="AA32" s="181" t="e">
        <v>#VALUE!</v>
      </c>
      <c r="AB32" s="181">
        <v>5</v>
      </c>
      <c r="AC32" s="181">
        <v>1</v>
      </c>
      <c r="AD32" s="181">
        <v>9.75</v>
      </c>
      <c r="AE32" s="181">
        <v>17</v>
      </c>
      <c r="AF32" s="180">
        <v>247</v>
      </c>
      <c r="AG32" s="181">
        <v>71</v>
      </c>
      <c r="AH32" s="181">
        <v>8</v>
      </c>
      <c r="AI32" s="181">
        <v>32</v>
      </c>
      <c r="AJ32" s="181">
        <v>37</v>
      </c>
      <c r="AK32" s="181">
        <v>8</v>
      </c>
      <c r="AL32" s="181">
        <v>10</v>
      </c>
      <c r="AM32" s="181">
        <v>81</v>
      </c>
      <c r="AN32" s="180">
        <v>46.25</v>
      </c>
      <c r="AO32" s="180">
        <v>239.5</v>
      </c>
      <c r="AP32" s="181">
        <v>162</v>
      </c>
      <c r="AQ32" s="181">
        <v>6.5</v>
      </c>
      <c r="AR32" s="181">
        <v>30.75</v>
      </c>
      <c r="AS32" s="181">
        <v>40.25</v>
      </c>
      <c r="AT32" s="180">
        <v>35.25</v>
      </c>
      <c r="AU32" s="180">
        <v>8.25</v>
      </c>
      <c r="AV32" s="180">
        <v>9.25</v>
      </c>
      <c r="AW32" s="181">
        <v>2.25</v>
      </c>
      <c r="AX32" s="181">
        <v>7</v>
      </c>
      <c r="AY32" s="180">
        <v>12.75</v>
      </c>
      <c r="AZ32" s="180">
        <v>10.25</v>
      </c>
      <c r="BA32" s="180">
        <v>7.75</v>
      </c>
      <c r="BB32" s="180">
        <v>2</v>
      </c>
      <c r="BC32" s="180">
        <v>1</v>
      </c>
      <c r="BD32" s="180">
        <v>457.75</v>
      </c>
      <c r="BE32" s="180">
        <v>9</v>
      </c>
      <c r="BF32" s="180">
        <v>9</v>
      </c>
      <c r="BG32" s="180">
        <v>72.5</v>
      </c>
      <c r="BH32" s="180" t="e">
        <v>#VALUE!</v>
      </c>
      <c r="BI32" s="182">
        <v>473.5</v>
      </c>
      <c r="BJ32" s="183" t="e">
        <v>#VALUE!</v>
      </c>
      <c r="BK32" s="183">
        <v>63.75</v>
      </c>
      <c r="BL32" s="183">
        <v>233.25</v>
      </c>
      <c r="BM32" s="183">
        <v>10</v>
      </c>
      <c r="BN32" s="183">
        <v>8</v>
      </c>
      <c r="BO32" s="183">
        <v>0</v>
      </c>
      <c r="BP32" s="183">
        <v>69.5</v>
      </c>
      <c r="BQ32" s="184">
        <v>103.5</v>
      </c>
      <c r="BR32" s="184">
        <v>22</v>
      </c>
      <c r="BS32" s="184" t="e">
        <v>#VALUE!</v>
      </c>
      <c r="BT32" s="184">
        <v>1</v>
      </c>
      <c r="BU32" s="184">
        <v>0</v>
      </c>
      <c r="BV32" s="184">
        <v>79.5</v>
      </c>
      <c r="BW32" s="185" t="e">
        <v>#VALUE!</v>
      </c>
      <c r="BX32" s="185">
        <v>3</v>
      </c>
      <c r="BY32" s="185">
        <v>3</v>
      </c>
      <c r="BZ32" s="185">
        <v>2</v>
      </c>
      <c r="CA32" s="185">
        <v>1</v>
      </c>
      <c r="CB32" s="185">
        <v>27.5</v>
      </c>
      <c r="CC32" s="186">
        <v>42.75</v>
      </c>
      <c r="CD32" s="187">
        <v>25924.5</v>
      </c>
    </row>
    <row r="33" spans="1:82" x14ac:dyDescent="0.25">
      <c r="A33" s="179" t="s">
        <v>416</v>
      </c>
      <c r="B33" s="179" t="s">
        <v>417</v>
      </c>
      <c r="C33" s="179" t="s">
        <v>375</v>
      </c>
      <c r="D33" s="179" t="s">
        <v>125</v>
      </c>
      <c r="E33" s="180">
        <v>1726</v>
      </c>
      <c r="F33" s="181">
        <v>1722.75</v>
      </c>
      <c r="G33" s="181">
        <v>3</v>
      </c>
      <c r="H33" s="181">
        <v>0.25</v>
      </c>
      <c r="I33" s="181">
        <v>1009.5</v>
      </c>
      <c r="J33" s="181">
        <v>205.5</v>
      </c>
      <c r="K33" s="181">
        <v>135.25</v>
      </c>
      <c r="L33" s="181">
        <v>164</v>
      </c>
      <c r="M33" s="181">
        <v>133.75</v>
      </c>
      <c r="N33" s="181">
        <v>64</v>
      </c>
      <c r="O33" s="181">
        <v>14</v>
      </c>
      <c r="P33" s="180">
        <v>174.25</v>
      </c>
      <c r="Q33" s="181">
        <v>13.5</v>
      </c>
      <c r="R33" s="181">
        <v>38.75</v>
      </c>
      <c r="S33" s="180">
        <v>31.75</v>
      </c>
      <c r="T33" s="180">
        <v>319.25</v>
      </c>
      <c r="U33" s="180">
        <v>20</v>
      </c>
      <c r="V33" s="180">
        <v>135.5</v>
      </c>
      <c r="W33" s="181">
        <v>18</v>
      </c>
      <c r="X33" s="181">
        <v>19</v>
      </c>
      <c r="Y33" s="181">
        <v>7</v>
      </c>
      <c r="Z33" s="181">
        <v>25</v>
      </c>
      <c r="AA33" s="181">
        <v>1</v>
      </c>
      <c r="AB33" s="181">
        <v>3</v>
      </c>
      <c r="AC33" s="181">
        <v>2</v>
      </c>
      <c r="AD33" s="181">
        <v>22.75</v>
      </c>
      <c r="AE33" s="181">
        <v>37.75</v>
      </c>
      <c r="AF33" s="180">
        <v>199.75</v>
      </c>
      <c r="AG33" s="181">
        <v>36.75</v>
      </c>
      <c r="AH33" s="181">
        <v>19</v>
      </c>
      <c r="AI33" s="181">
        <v>17</v>
      </c>
      <c r="AJ33" s="181">
        <v>44</v>
      </c>
      <c r="AK33" s="181">
        <v>13</v>
      </c>
      <c r="AL33" s="181">
        <v>4.25</v>
      </c>
      <c r="AM33" s="181">
        <v>65.75</v>
      </c>
      <c r="AN33" s="180">
        <v>30.5</v>
      </c>
      <c r="AO33" s="180">
        <v>237</v>
      </c>
      <c r="AP33" s="181">
        <v>199</v>
      </c>
      <c r="AQ33" s="181">
        <v>8</v>
      </c>
      <c r="AR33" s="181">
        <v>7.25</v>
      </c>
      <c r="AS33" s="181">
        <v>22.75</v>
      </c>
      <c r="AT33" s="180">
        <v>14.75</v>
      </c>
      <c r="AU33" s="180">
        <v>4</v>
      </c>
      <c r="AV33" s="180">
        <v>5</v>
      </c>
      <c r="AW33" s="181">
        <v>2</v>
      </c>
      <c r="AX33" s="181">
        <v>3</v>
      </c>
      <c r="AY33" s="180">
        <v>5</v>
      </c>
      <c r="AZ33" s="180">
        <v>11.5</v>
      </c>
      <c r="BA33" s="180">
        <v>36</v>
      </c>
      <c r="BB33" s="180">
        <v>1</v>
      </c>
      <c r="BC33" s="180">
        <v>1</v>
      </c>
      <c r="BD33" s="180">
        <v>440.75</v>
      </c>
      <c r="BE33" s="180">
        <v>3.5</v>
      </c>
      <c r="BF33" s="180">
        <v>5</v>
      </c>
      <c r="BG33" s="180">
        <v>45.5</v>
      </c>
      <c r="BH33" s="180" t="e">
        <v>#VALUE!</v>
      </c>
      <c r="BI33" s="182">
        <v>231.5</v>
      </c>
      <c r="BJ33" s="183">
        <v>87.25</v>
      </c>
      <c r="BK33" s="183">
        <v>9.25</v>
      </c>
      <c r="BL33" s="183">
        <v>107.25</v>
      </c>
      <c r="BM33" s="183">
        <v>6.25</v>
      </c>
      <c r="BN33" s="183">
        <v>0</v>
      </c>
      <c r="BO33" s="183" t="e">
        <v>#VALUE!</v>
      </c>
      <c r="BP33" s="183">
        <v>21.5</v>
      </c>
      <c r="BQ33" s="184">
        <v>85.25</v>
      </c>
      <c r="BR33" s="184">
        <v>17</v>
      </c>
      <c r="BS33" s="184" t="e">
        <v>#VALUE!</v>
      </c>
      <c r="BT33" s="184">
        <v>0</v>
      </c>
      <c r="BU33" s="184">
        <v>1.75</v>
      </c>
      <c r="BV33" s="184">
        <v>65.5</v>
      </c>
      <c r="BW33" s="185">
        <v>0</v>
      </c>
      <c r="BX33" s="185">
        <v>0</v>
      </c>
      <c r="BY33" s="185" t="e">
        <v>#VALUE!</v>
      </c>
      <c r="BZ33" s="185">
        <v>3.25</v>
      </c>
      <c r="CA33" s="185" t="e">
        <v>#VALUE!</v>
      </c>
      <c r="CB33" s="185">
        <v>24</v>
      </c>
      <c r="CC33" s="186">
        <v>15</v>
      </c>
      <c r="CD33" s="187">
        <v>22505</v>
      </c>
    </row>
    <row r="34" spans="1:82" x14ac:dyDescent="0.25">
      <c r="A34" s="179" t="s">
        <v>418</v>
      </c>
      <c r="B34" s="179" t="s">
        <v>419</v>
      </c>
      <c r="C34" s="179" t="s">
        <v>371</v>
      </c>
      <c r="D34" s="179" t="s">
        <v>125</v>
      </c>
      <c r="E34" s="180">
        <v>3403.5</v>
      </c>
      <c r="F34" s="181">
        <v>3394.5</v>
      </c>
      <c r="G34" s="181">
        <v>0</v>
      </c>
      <c r="H34" s="181">
        <v>9</v>
      </c>
      <c r="I34" s="181">
        <v>1916.25</v>
      </c>
      <c r="J34" s="181">
        <v>462.25</v>
      </c>
      <c r="K34" s="181">
        <v>272.25</v>
      </c>
      <c r="L34" s="181">
        <v>339.5</v>
      </c>
      <c r="M34" s="181">
        <v>243.25</v>
      </c>
      <c r="N34" s="181">
        <v>121</v>
      </c>
      <c r="O34" s="181">
        <v>49</v>
      </c>
      <c r="P34" s="180">
        <v>363.75</v>
      </c>
      <c r="Q34" s="181">
        <v>29.75</v>
      </c>
      <c r="R34" s="181">
        <v>71</v>
      </c>
      <c r="S34" s="180">
        <v>50.25</v>
      </c>
      <c r="T34" s="180">
        <v>618.25</v>
      </c>
      <c r="U34" s="180">
        <v>45.25</v>
      </c>
      <c r="V34" s="180">
        <v>178</v>
      </c>
      <c r="W34" s="181">
        <v>32</v>
      </c>
      <c r="X34" s="181">
        <v>34</v>
      </c>
      <c r="Y34" s="181">
        <v>14</v>
      </c>
      <c r="Z34" s="181">
        <v>25</v>
      </c>
      <c r="AA34" s="181">
        <v>3</v>
      </c>
      <c r="AB34" s="181">
        <v>10</v>
      </c>
      <c r="AC34" s="181">
        <v>6</v>
      </c>
      <c r="AD34" s="181">
        <v>21.75</v>
      </c>
      <c r="AE34" s="181">
        <v>32.25</v>
      </c>
      <c r="AF34" s="180">
        <v>365.25</v>
      </c>
      <c r="AG34" s="181">
        <v>60.75</v>
      </c>
      <c r="AH34" s="181">
        <v>14.25</v>
      </c>
      <c r="AI34" s="181">
        <v>26</v>
      </c>
      <c r="AJ34" s="181">
        <v>116.25</v>
      </c>
      <c r="AK34" s="181">
        <v>2</v>
      </c>
      <c r="AL34" s="181">
        <v>6</v>
      </c>
      <c r="AM34" s="181">
        <v>140</v>
      </c>
      <c r="AN34" s="180">
        <v>62</v>
      </c>
      <c r="AO34" s="180">
        <v>628.25</v>
      </c>
      <c r="AP34" s="181">
        <v>537.75</v>
      </c>
      <c r="AQ34" s="181">
        <v>17.25</v>
      </c>
      <c r="AR34" s="181">
        <v>22.25</v>
      </c>
      <c r="AS34" s="181">
        <v>51</v>
      </c>
      <c r="AT34" s="180">
        <v>24.75</v>
      </c>
      <c r="AU34" s="180">
        <v>13.25</v>
      </c>
      <c r="AV34" s="180">
        <v>10</v>
      </c>
      <c r="AW34" s="181">
        <v>3</v>
      </c>
      <c r="AX34" s="181">
        <v>7</v>
      </c>
      <c r="AY34" s="180">
        <v>15.25</v>
      </c>
      <c r="AZ34" s="180">
        <v>23</v>
      </c>
      <c r="BA34" s="180">
        <v>29.25</v>
      </c>
      <c r="BB34" s="180">
        <v>2.75</v>
      </c>
      <c r="BC34" s="180">
        <v>0</v>
      </c>
      <c r="BD34" s="180">
        <v>789.5</v>
      </c>
      <c r="BE34" s="180">
        <v>22.75</v>
      </c>
      <c r="BF34" s="180">
        <v>5</v>
      </c>
      <c r="BG34" s="180">
        <v>134</v>
      </c>
      <c r="BH34" s="180" t="e">
        <v>#VALUE!</v>
      </c>
      <c r="BI34" s="182">
        <v>350.75</v>
      </c>
      <c r="BJ34" s="183">
        <v>60</v>
      </c>
      <c r="BK34" s="183">
        <v>43</v>
      </c>
      <c r="BL34" s="183">
        <v>131.5</v>
      </c>
      <c r="BM34" s="183">
        <v>5</v>
      </c>
      <c r="BN34" s="183">
        <v>7.25</v>
      </c>
      <c r="BO34" s="183">
        <v>1</v>
      </c>
      <c r="BP34" s="183">
        <v>103</v>
      </c>
      <c r="BQ34" s="184">
        <v>149.5</v>
      </c>
      <c r="BR34" s="184">
        <v>36.5</v>
      </c>
      <c r="BS34" s="184" t="e">
        <v>#VALUE!</v>
      </c>
      <c r="BT34" s="184" t="e">
        <v>#VALUE!</v>
      </c>
      <c r="BU34" s="184">
        <v>1</v>
      </c>
      <c r="BV34" s="184">
        <v>110</v>
      </c>
      <c r="BW34" s="185">
        <v>1</v>
      </c>
      <c r="BX34" s="185" t="e">
        <v>#VALUE!</v>
      </c>
      <c r="BY34" s="185" t="e">
        <v>#VALUE!</v>
      </c>
      <c r="BZ34" s="185">
        <v>1</v>
      </c>
      <c r="CA34" s="185" t="e">
        <v>#VALUE!</v>
      </c>
      <c r="CB34" s="185">
        <v>64</v>
      </c>
      <c r="CC34" s="186">
        <v>21</v>
      </c>
      <c r="CD34" s="187">
        <v>41568.25</v>
      </c>
    </row>
    <row r="35" spans="1:82" x14ac:dyDescent="0.25">
      <c r="A35" s="179" t="s">
        <v>156</v>
      </c>
      <c r="B35" s="179" t="s">
        <v>420</v>
      </c>
      <c r="C35" s="179" t="s">
        <v>371</v>
      </c>
      <c r="D35" s="179" t="s">
        <v>125</v>
      </c>
      <c r="E35" s="180">
        <v>524</v>
      </c>
      <c r="F35" s="181">
        <v>519</v>
      </c>
      <c r="G35" s="181">
        <v>0</v>
      </c>
      <c r="H35" s="181">
        <v>5</v>
      </c>
      <c r="I35" s="181">
        <v>284.75</v>
      </c>
      <c r="J35" s="181">
        <v>78.25</v>
      </c>
      <c r="K35" s="181">
        <v>29</v>
      </c>
      <c r="L35" s="181">
        <v>62</v>
      </c>
      <c r="M35" s="181">
        <v>50</v>
      </c>
      <c r="N35" s="181">
        <v>15</v>
      </c>
      <c r="O35" s="181">
        <v>5</v>
      </c>
      <c r="P35" s="180">
        <v>53</v>
      </c>
      <c r="Q35" s="181">
        <v>8</v>
      </c>
      <c r="R35" s="181">
        <v>14.25</v>
      </c>
      <c r="S35" s="180">
        <v>5</v>
      </c>
      <c r="T35" s="180">
        <v>81.5</v>
      </c>
      <c r="U35" s="180">
        <v>12</v>
      </c>
      <c r="V35" s="180">
        <v>36</v>
      </c>
      <c r="W35" s="181">
        <v>5</v>
      </c>
      <c r="X35" s="181">
        <v>7</v>
      </c>
      <c r="Y35" s="181">
        <v>2</v>
      </c>
      <c r="Z35" s="181">
        <v>8</v>
      </c>
      <c r="AA35" s="181">
        <v>1</v>
      </c>
      <c r="AB35" s="181">
        <v>4</v>
      </c>
      <c r="AC35" s="181">
        <v>2</v>
      </c>
      <c r="AD35" s="181">
        <v>4</v>
      </c>
      <c r="AE35" s="181">
        <v>3</v>
      </c>
      <c r="AF35" s="180">
        <v>61</v>
      </c>
      <c r="AG35" s="181">
        <v>16</v>
      </c>
      <c r="AH35" s="181">
        <v>0</v>
      </c>
      <c r="AI35" s="181">
        <v>7</v>
      </c>
      <c r="AJ35" s="181">
        <v>9</v>
      </c>
      <c r="AK35" s="181">
        <v>2</v>
      </c>
      <c r="AL35" s="181">
        <v>3</v>
      </c>
      <c r="AM35" s="181">
        <v>24</v>
      </c>
      <c r="AN35" s="180">
        <v>13.5</v>
      </c>
      <c r="AO35" s="180">
        <v>69.25</v>
      </c>
      <c r="AP35" s="181">
        <v>48</v>
      </c>
      <c r="AQ35" s="181">
        <v>2.75</v>
      </c>
      <c r="AR35" s="181">
        <v>3</v>
      </c>
      <c r="AS35" s="181">
        <v>15.5</v>
      </c>
      <c r="AT35" s="180">
        <v>4</v>
      </c>
      <c r="AU35" s="180">
        <v>1.75</v>
      </c>
      <c r="AV35" s="180">
        <v>3.25</v>
      </c>
      <c r="AW35" s="181">
        <v>0</v>
      </c>
      <c r="AX35" s="181">
        <v>3.25</v>
      </c>
      <c r="AY35" s="180">
        <v>0</v>
      </c>
      <c r="AZ35" s="180">
        <v>11</v>
      </c>
      <c r="BA35" s="180">
        <v>6</v>
      </c>
      <c r="BB35" s="180">
        <v>0</v>
      </c>
      <c r="BC35" s="180">
        <v>0</v>
      </c>
      <c r="BD35" s="180">
        <v>125</v>
      </c>
      <c r="BE35" s="180">
        <v>1</v>
      </c>
      <c r="BF35" s="180">
        <v>5</v>
      </c>
      <c r="BG35" s="180">
        <v>19.75</v>
      </c>
      <c r="BH35" s="180" t="e">
        <v>#VALUE!</v>
      </c>
      <c r="BI35" s="182">
        <v>114.5</v>
      </c>
      <c r="BJ35" s="183" t="e">
        <v>#VALUE!</v>
      </c>
      <c r="BK35" s="183">
        <v>6.5</v>
      </c>
      <c r="BL35" s="183">
        <v>23</v>
      </c>
      <c r="BM35" s="183" t="e">
        <v>#VALUE!</v>
      </c>
      <c r="BN35" s="183">
        <v>1</v>
      </c>
      <c r="BO35" s="183" t="e">
        <v>#VALUE!</v>
      </c>
      <c r="BP35" s="183">
        <v>10</v>
      </c>
      <c r="BQ35" s="184">
        <v>16</v>
      </c>
      <c r="BR35" s="184">
        <v>3</v>
      </c>
      <c r="BS35" s="184" t="e">
        <v>#VALUE!</v>
      </c>
      <c r="BT35" s="184" t="e">
        <v>#VALUE!</v>
      </c>
      <c r="BU35" s="184" t="e">
        <v>#VALUE!</v>
      </c>
      <c r="BV35" s="184">
        <v>11</v>
      </c>
      <c r="BW35" s="185" t="e">
        <v>#VALUE!</v>
      </c>
      <c r="BX35" s="185" t="e">
        <v>#VALUE!</v>
      </c>
      <c r="BY35" s="185" t="e">
        <v>#VALUE!</v>
      </c>
      <c r="BZ35" s="185" t="e">
        <v>#VALUE!</v>
      </c>
      <c r="CA35" s="185" t="e">
        <v>#VALUE!</v>
      </c>
      <c r="CB35" s="185">
        <v>9.25</v>
      </c>
      <c r="CC35" s="186">
        <v>1</v>
      </c>
      <c r="CD35" s="187">
        <v>7060.75</v>
      </c>
    </row>
    <row r="36" spans="1:82" x14ac:dyDescent="0.25">
      <c r="A36" s="179" t="s">
        <v>421</v>
      </c>
      <c r="B36" s="179" t="s">
        <v>422</v>
      </c>
      <c r="C36" s="179" t="s">
        <v>405</v>
      </c>
      <c r="D36" s="179" t="s">
        <v>124</v>
      </c>
      <c r="E36" s="180">
        <v>3768.75</v>
      </c>
      <c r="F36" s="181">
        <v>3753.25</v>
      </c>
      <c r="G36" s="181">
        <v>9.5</v>
      </c>
      <c r="H36" s="181">
        <v>6</v>
      </c>
      <c r="I36" s="181">
        <v>2110.75</v>
      </c>
      <c r="J36" s="181">
        <v>471</v>
      </c>
      <c r="K36" s="181">
        <v>295.5</v>
      </c>
      <c r="L36" s="181">
        <v>375.5</v>
      </c>
      <c r="M36" s="181">
        <v>302.5</v>
      </c>
      <c r="N36" s="181">
        <v>158</v>
      </c>
      <c r="O36" s="181">
        <v>55.5</v>
      </c>
      <c r="P36" s="180">
        <v>416.5</v>
      </c>
      <c r="Q36" s="181">
        <v>56.75</v>
      </c>
      <c r="R36" s="181">
        <v>90</v>
      </c>
      <c r="S36" s="180">
        <v>79.25</v>
      </c>
      <c r="T36" s="180">
        <v>777.5</v>
      </c>
      <c r="U36" s="180">
        <v>66.5</v>
      </c>
      <c r="V36" s="180">
        <v>208.75</v>
      </c>
      <c r="W36" s="181">
        <v>32</v>
      </c>
      <c r="X36" s="181">
        <v>36</v>
      </c>
      <c r="Y36" s="181">
        <v>10</v>
      </c>
      <c r="Z36" s="181">
        <v>37.25</v>
      </c>
      <c r="AA36" s="181">
        <v>0</v>
      </c>
      <c r="AB36" s="181">
        <v>11</v>
      </c>
      <c r="AC36" s="181">
        <v>2</v>
      </c>
      <c r="AD36" s="181">
        <v>49.5</v>
      </c>
      <c r="AE36" s="181">
        <v>31</v>
      </c>
      <c r="AF36" s="180">
        <v>503.25</v>
      </c>
      <c r="AG36" s="181">
        <v>67</v>
      </c>
      <c r="AH36" s="181">
        <v>24</v>
      </c>
      <c r="AI36" s="181">
        <v>51</v>
      </c>
      <c r="AJ36" s="181">
        <v>95.75</v>
      </c>
      <c r="AK36" s="181">
        <v>25.25</v>
      </c>
      <c r="AL36" s="181">
        <v>11</v>
      </c>
      <c r="AM36" s="181">
        <v>229.25</v>
      </c>
      <c r="AN36" s="180">
        <v>78</v>
      </c>
      <c r="AO36" s="180">
        <v>562.75</v>
      </c>
      <c r="AP36" s="181">
        <v>459.5</v>
      </c>
      <c r="AQ36" s="181">
        <v>18.5</v>
      </c>
      <c r="AR36" s="181">
        <v>40.25</v>
      </c>
      <c r="AS36" s="181">
        <v>44.5</v>
      </c>
      <c r="AT36" s="180">
        <v>37.5</v>
      </c>
      <c r="AU36" s="180">
        <v>13.5</v>
      </c>
      <c r="AV36" s="180">
        <v>20.25</v>
      </c>
      <c r="AW36" s="181">
        <v>9</v>
      </c>
      <c r="AX36" s="181">
        <v>11.25</v>
      </c>
      <c r="AY36" s="180">
        <v>12</v>
      </c>
      <c r="AZ36" s="180">
        <v>49.5</v>
      </c>
      <c r="BA36" s="180">
        <v>41</v>
      </c>
      <c r="BB36" s="180">
        <v>6.75</v>
      </c>
      <c r="BC36" s="180">
        <v>2</v>
      </c>
      <c r="BD36" s="180">
        <v>682.25</v>
      </c>
      <c r="BE36" s="180">
        <v>18.5</v>
      </c>
      <c r="BF36" s="180">
        <v>8</v>
      </c>
      <c r="BG36" s="180">
        <v>161</v>
      </c>
      <c r="BH36" s="180" t="e">
        <v>#VALUE!</v>
      </c>
      <c r="BI36" s="182">
        <v>418.25</v>
      </c>
      <c r="BJ36" s="183">
        <v>86.25</v>
      </c>
      <c r="BK36" s="183">
        <v>24</v>
      </c>
      <c r="BL36" s="183">
        <v>241.5</v>
      </c>
      <c r="BM36" s="183">
        <v>0</v>
      </c>
      <c r="BN36" s="183">
        <v>7</v>
      </c>
      <c r="BO36" s="183">
        <v>4</v>
      </c>
      <c r="BP36" s="183">
        <v>55.5</v>
      </c>
      <c r="BQ36" s="184">
        <v>211</v>
      </c>
      <c r="BR36" s="184">
        <v>46.5</v>
      </c>
      <c r="BS36" s="184" t="e">
        <v>#VALUE!</v>
      </c>
      <c r="BT36" s="184" t="e">
        <v>#VALUE!</v>
      </c>
      <c r="BU36" s="184">
        <v>65</v>
      </c>
      <c r="BV36" s="184">
        <v>98.5</v>
      </c>
      <c r="BW36" s="185">
        <v>3</v>
      </c>
      <c r="BX36" s="185">
        <v>4</v>
      </c>
      <c r="BY36" s="185" t="e">
        <v>#VALUE!</v>
      </c>
      <c r="BZ36" s="185">
        <v>2</v>
      </c>
      <c r="CA36" s="185">
        <v>0</v>
      </c>
      <c r="CB36" s="185">
        <v>53.5</v>
      </c>
      <c r="CC36" s="186">
        <v>39</v>
      </c>
      <c r="CD36" s="187">
        <v>54135</v>
      </c>
    </row>
    <row r="37" spans="1:82" x14ac:dyDescent="0.25">
      <c r="A37" s="179" t="s">
        <v>423</v>
      </c>
      <c r="B37" s="179" t="s">
        <v>424</v>
      </c>
      <c r="C37" s="179" t="s">
        <v>375</v>
      </c>
      <c r="D37" s="179" t="s">
        <v>125</v>
      </c>
      <c r="E37" s="180">
        <v>2902.25</v>
      </c>
      <c r="F37" s="181">
        <v>2891</v>
      </c>
      <c r="G37" s="181">
        <v>5.25</v>
      </c>
      <c r="H37" s="181">
        <v>6</v>
      </c>
      <c r="I37" s="181">
        <v>1723</v>
      </c>
      <c r="J37" s="181">
        <v>372.25</v>
      </c>
      <c r="K37" s="181">
        <v>237</v>
      </c>
      <c r="L37" s="181">
        <v>242.25</v>
      </c>
      <c r="M37" s="181">
        <v>202.75</v>
      </c>
      <c r="N37" s="181">
        <v>90</v>
      </c>
      <c r="O37" s="181">
        <v>35</v>
      </c>
      <c r="P37" s="180">
        <v>349.5</v>
      </c>
      <c r="Q37" s="181">
        <v>46</v>
      </c>
      <c r="R37" s="181">
        <v>70.25</v>
      </c>
      <c r="S37" s="180">
        <v>64.25</v>
      </c>
      <c r="T37" s="180">
        <v>461.5</v>
      </c>
      <c r="U37" s="180">
        <v>37</v>
      </c>
      <c r="V37" s="180">
        <v>164.25</v>
      </c>
      <c r="W37" s="181">
        <v>19.25</v>
      </c>
      <c r="X37" s="181">
        <v>16</v>
      </c>
      <c r="Y37" s="181">
        <v>15</v>
      </c>
      <c r="Z37" s="181">
        <v>32.5</v>
      </c>
      <c r="AA37" s="181">
        <v>2</v>
      </c>
      <c r="AB37" s="181">
        <v>11.75</v>
      </c>
      <c r="AC37" s="181">
        <v>1</v>
      </c>
      <c r="AD37" s="181">
        <v>31</v>
      </c>
      <c r="AE37" s="181">
        <v>35.75</v>
      </c>
      <c r="AF37" s="180">
        <v>320.25</v>
      </c>
      <c r="AG37" s="181">
        <v>68.75</v>
      </c>
      <c r="AH37" s="181">
        <v>14</v>
      </c>
      <c r="AI37" s="181">
        <v>34</v>
      </c>
      <c r="AJ37" s="181">
        <v>64.25</v>
      </c>
      <c r="AK37" s="181">
        <v>9</v>
      </c>
      <c r="AL37" s="181">
        <v>9.5</v>
      </c>
      <c r="AM37" s="181">
        <v>120.75</v>
      </c>
      <c r="AN37" s="180">
        <v>50.25</v>
      </c>
      <c r="AO37" s="180">
        <v>525.75</v>
      </c>
      <c r="AP37" s="181">
        <v>461.75</v>
      </c>
      <c r="AQ37" s="181">
        <v>10.25</v>
      </c>
      <c r="AR37" s="181">
        <v>17.75</v>
      </c>
      <c r="AS37" s="181">
        <v>36</v>
      </c>
      <c r="AT37" s="180">
        <v>28</v>
      </c>
      <c r="AU37" s="180">
        <v>4.5</v>
      </c>
      <c r="AV37" s="180">
        <v>10.25</v>
      </c>
      <c r="AW37" s="181">
        <v>3.5</v>
      </c>
      <c r="AX37" s="181">
        <v>6.75</v>
      </c>
      <c r="AY37" s="180">
        <v>9.5</v>
      </c>
      <c r="AZ37" s="180">
        <v>17</v>
      </c>
      <c r="BA37" s="180">
        <v>28.25</v>
      </c>
      <c r="BB37" s="180">
        <v>2</v>
      </c>
      <c r="BC37" s="180">
        <v>1</v>
      </c>
      <c r="BD37" s="180">
        <v>701.75</v>
      </c>
      <c r="BE37" s="180">
        <v>12.75</v>
      </c>
      <c r="BF37" s="180">
        <v>6</v>
      </c>
      <c r="BG37" s="180">
        <v>104.5</v>
      </c>
      <c r="BH37" s="180" t="e">
        <v>#VALUE!</v>
      </c>
      <c r="BI37" s="182">
        <v>396</v>
      </c>
      <c r="BJ37" s="183">
        <v>93.75</v>
      </c>
      <c r="BK37" s="183">
        <v>16.25</v>
      </c>
      <c r="BL37" s="183">
        <v>203.75</v>
      </c>
      <c r="BM37" s="183">
        <v>24</v>
      </c>
      <c r="BN37" s="183">
        <v>3</v>
      </c>
      <c r="BO37" s="183">
        <v>0.75</v>
      </c>
      <c r="BP37" s="183">
        <v>54.5</v>
      </c>
      <c r="BQ37" s="184">
        <v>210.25</v>
      </c>
      <c r="BR37" s="184">
        <v>35.25</v>
      </c>
      <c r="BS37" s="184" t="e">
        <v>#VALUE!</v>
      </c>
      <c r="BT37" s="184">
        <v>1</v>
      </c>
      <c r="BU37" s="184">
        <v>37</v>
      </c>
      <c r="BV37" s="184">
        <v>136</v>
      </c>
      <c r="BW37" s="185">
        <v>3</v>
      </c>
      <c r="BX37" s="185" t="e">
        <v>#VALUE!</v>
      </c>
      <c r="BY37" s="185" t="e">
        <v>#VALUE!</v>
      </c>
      <c r="BZ37" s="185">
        <v>13</v>
      </c>
      <c r="CA37" s="185">
        <v>6</v>
      </c>
      <c r="CB37" s="185">
        <v>47</v>
      </c>
      <c r="CC37" s="186">
        <v>12</v>
      </c>
      <c r="CD37" s="187">
        <v>39335.5</v>
      </c>
    </row>
    <row r="38" spans="1:82" x14ac:dyDescent="0.25">
      <c r="A38" s="179" t="s">
        <v>425</v>
      </c>
      <c r="B38" s="179" t="s">
        <v>426</v>
      </c>
      <c r="C38" s="179" t="s">
        <v>117</v>
      </c>
      <c r="D38" s="179" t="s">
        <v>117</v>
      </c>
      <c r="E38" s="180">
        <v>3128.75</v>
      </c>
      <c r="F38" s="181">
        <v>3116.75</v>
      </c>
      <c r="G38" s="181">
        <v>2</v>
      </c>
      <c r="H38" s="181">
        <v>10</v>
      </c>
      <c r="I38" s="181">
        <v>1601.5</v>
      </c>
      <c r="J38" s="181">
        <v>494.5</v>
      </c>
      <c r="K38" s="181">
        <v>280.5</v>
      </c>
      <c r="L38" s="181">
        <v>292.25</v>
      </c>
      <c r="M38" s="181">
        <v>303</v>
      </c>
      <c r="N38" s="181">
        <v>114</v>
      </c>
      <c r="O38" s="181">
        <v>43</v>
      </c>
      <c r="P38" s="180">
        <v>538.75</v>
      </c>
      <c r="Q38" s="181">
        <v>40.75</v>
      </c>
      <c r="R38" s="181">
        <v>63.5</v>
      </c>
      <c r="S38" s="180">
        <v>36.5</v>
      </c>
      <c r="T38" s="180">
        <v>680.25</v>
      </c>
      <c r="U38" s="180">
        <v>35.25</v>
      </c>
      <c r="V38" s="180">
        <v>156</v>
      </c>
      <c r="W38" s="181">
        <v>33</v>
      </c>
      <c r="X38" s="181">
        <v>21.25</v>
      </c>
      <c r="Y38" s="181">
        <v>15</v>
      </c>
      <c r="Z38" s="181">
        <v>30</v>
      </c>
      <c r="AA38" s="181" t="e">
        <v>#VALUE!</v>
      </c>
      <c r="AB38" s="181">
        <v>16</v>
      </c>
      <c r="AC38" s="181">
        <v>9</v>
      </c>
      <c r="AD38" s="181">
        <v>9.5</v>
      </c>
      <c r="AE38" s="181">
        <v>22.25</v>
      </c>
      <c r="AF38" s="180">
        <v>291.5</v>
      </c>
      <c r="AG38" s="181">
        <v>65</v>
      </c>
      <c r="AH38" s="181">
        <v>13</v>
      </c>
      <c r="AI38" s="181">
        <v>29</v>
      </c>
      <c r="AJ38" s="181">
        <v>48.75</v>
      </c>
      <c r="AK38" s="181">
        <v>17</v>
      </c>
      <c r="AL38" s="181">
        <v>8</v>
      </c>
      <c r="AM38" s="181">
        <v>110.75</v>
      </c>
      <c r="AN38" s="180">
        <v>40.5</v>
      </c>
      <c r="AO38" s="180">
        <v>353</v>
      </c>
      <c r="AP38" s="181">
        <v>276</v>
      </c>
      <c r="AQ38" s="181">
        <v>15.5</v>
      </c>
      <c r="AR38" s="181">
        <v>20.75</v>
      </c>
      <c r="AS38" s="181">
        <v>40.75</v>
      </c>
      <c r="AT38" s="180">
        <v>23.75</v>
      </c>
      <c r="AU38" s="180">
        <v>6.25</v>
      </c>
      <c r="AV38" s="180">
        <v>8.75</v>
      </c>
      <c r="AW38" s="181">
        <v>2.75</v>
      </c>
      <c r="AX38" s="181">
        <v>6</v>
      </c>
      <c r="AY38" s="180">
        <v>29.75</v>
      </c>
      <c r="AZ38" s="180">
        <v>24.75</v>
      </c>
      <c r="BA38" s="180">
        <v>51.25</v>
      </c>
      <c r="BB38" s="180">
        <v>2</v>
      </c>
      <c r="BC38" s="180">
        <v>1.25</v>
      </c>
      <c r="BD38" s="180">
        <v>687</v>
      </c>
      <c r="BE38" s="180">
        <v>8.5</v>
      </c>
      <c r="BF38" s="180">
        <v>8</v>
      </c>
      <c r="BG38" s="180">
        <v>104.75</v>
      </c>
      <c r="BH38" s="180" t="e">
        <v>#VALUE!</v>
      </c>
      <c r="BI38" s="182">
        <v>450.5</v>
      </c>
      <c r="BJ38" s="183">
        <v>136</v>
      </c>
      <c r="BK38" s="183">
        <v>32</v>
      </c>
      <c r="BL38" s="183">
        <v>210.5</v>
      </c>
      <c r="BM38" s="183">
        <v>14.75</v>
      </c>
      <c r="BN38" s="183">
        <v>6</v>
      </c>
      <c r="BO38" s="183">
        <v>0</v>
      </c>
      <c r="BP38" s="183">
        <v>51.25</v>
      </c>
      <c r="BQ38" s="184">
        <v>103</v>
      </c>
      <c r="BR38" s="184">
        <v>28</v>
      </c>
      <c r="BS38" s="184" t="e">
        <v>#VALUE!</v>
      </c>
      <c r="BT38" s="184" t="e">
        <v>#VALUE!</v>
      </c>
      <c r="BU38" s="184">
        <v>1</v>
      </c>
      <c r="BV38" s="184">
        <v>71</v>
      </c>
      <c r="BW38" s="185">
        <v>1</v>
      </c>
      <c r="BX38" s="185">
        <v>0</v>
      </c>
      <c r="BY38" s="185" t="e">
        <v>#VALUE!</v>
      </c>
      <c r="BZ38" s="185">
        <v>1</v>
      </c>
      <c r="CA38" s="185" t="e">
        <v>#VALUE!</v>
      </c>
      <c r="CB38" s="185">
        <v>41</v>
      </c>
      <c r="CC38" s="186">
        <v>24.75</v>
      </c>
      <c r="CD38" s="187">
        <v>31787.75</v>
      </c>
    </row>
    <row r="39" spans="1:82" x14ac:dyDescent="0.25">
      <c r="A39" s="179" t="s">
        <v>427</v>
      </c>
      <c r="B39" s="179" t="s">
        <v>428</v>
      </c>
      <c r="C39" s="179" t="s">
        <v>392</v>
      </c>
      <c r="D39" s="179" t="s">
        <v>118</v>
      </c>
      <c r="E39" s="180">
        <v>671</v>
      </c>
      <c r="F39" s="181">
        <v>654.75</v>
      </c>
      <c r="G39" s="181">
        <v>10</v>
      </c>
      <c r="H39" s="181">
        <v>6.25</v>
      </c>
      <c r="I39" s="181">
        <v>344.5</v>
      </c>
      <c r="J39" s="181">
        <v>113.5</v>
      </c>
      <c r="K39" s="181">
        <v>67</v>
      </c>
      <c r="L39" s="181">
        <v>61</v>
      </c>
      <c r="M39" s="181">
        <v>68</v>
      </c>
      <c r="N39" s="181">
        <v>13</v>
      </c>
      <c r="O39" s="181">
        <v>4</v>
      </c>
      <c r="P39" s="180">
        <v>38.25</v>
      </c>
      <c r="Q39" s="181">
        <v>1.75</v>
      </c>
      <c r="R39" s="181">
        <v>5.25</v>
      </c>
      <c r="S39" s="180">
        <v>6</v>
      </c>
      <c r="T39" s="180">
        <v>108.5</v>
      </c>
      <c r="U39" s="180">
        <v>14.5</v>
      </c>
      <c r="V39" s="180">
        <v>54</v>
      </c>
      <c r="W39" s="181">
        <v>7</v>
      </c>
      <c r="X39" s="181">
        <v>6</v>
      </c>
      <c r="Y39" s="181">
        <v>5</v>
      </c>
      <c r="Z39" s="181">
        <v>8</v>
      </c>
      <c r="AA39" s="181" t="e">
        <v>#VALUE!</v>
      </c>
      <c r="AB39" s="181">
        <v>10</v>
      </c>
      <c r="AC39" s="181">
        <v>2</v>
      </c>
      <c r="AD39" s="181">
        <v>5</v>
      </c>
      <c r="AE39" s="181">
        <v>11</v>
      </c>
      <c r="AF39" s="180">
        <v>100.5</v>
      </c>
      <c r="AG39" s="181">
        <v>49.25</v>
      </c>
      <c r="AH39" s="181">
        <v>2</v>
      </c>
      <c r="AI39" s="181">
        <v>13</v>
      </c>
      <c r="AJ39" s="181">
        <v>5</v>
      </c>
      <c r="AK39" s="181">
        <v>6</v>
      </c>
      <c r="AL39" s="181">
        <v>2</v>
      </c>
      <c r="AM39" s="181">
        <v>23.25</v>
      </c>
      <c r="AN39" s="180">
        <v>26.5</v>
      </c>
      <c r="AO39" s="180">
        <v>45.25</v>
      </c>
      <c r="AP39" s="181">
        <v>40.75</v>
      </c>
      <c r="AQ39" s="181">
        <v>0.5</v>
      </c>
      <c r="AR39" s="181">
        <v>2</v>
      </c>
      <c r="AS39" s="181">
        <v>2</v>
      </c>
      <c r="AT39" s="180">
        <v>6</v>
      </c>
      <c r="AU39" s="180">
        <v>19.25</v>
      </c>
      <c r="AV39" s="180">
        <v>10.25</v>
      </c>
      <c r="AW39" s="181">
        <v>1.5</v>
      </c>
      <c r="AX39" s="181">
        <v>8.75</v>
      </c>
      <c r="AY39" s="180">
        <v>2</v>
      </c>
      <c r="AZ39" s="180">
        <v>4</v>
      </c>
      <c r="BA39" s="180">
        <v>5</v>
      </c>
      <c r="BB39" s="180">
        <v>1</v>
      </c>
      <c r="BC39" s="180">
        <v>0</v>
      </c>
      <c r="BD39" s="180">
        <v>187.25</v>
      </c>
      <c r="BE39" s="180" t="e">
        <v>#VALUE!</v>
      </c>
      <c r="BF39" s="180" t="e">
        <v>#VALUE!</v>
      </c>
      <c r="BG39" s="180">
        <v>27.75</v>
      </c>
      <c r="BH39" s="180" t="e">
        <v>#VALUE!</v>
      </c>
      <c r="BI39" s="182">
        <v>81.25</v>
      </c>
      <c r="BJ39" s="183" t="e">
        <v>#VALUE!</v>
      </c>
      <c r="BK39" s="183">
        <v>9</v>
      </c>
      <c r="BL39" s="183">
        <v>38</v>
      </c>
      <c r="BM39" s="183">
        <v>1</v>
      </c>
      <c r="BN39" s="183">
        <v>3</v>
      </c>
      <c r="BO39" s="183" t="e">
        <v>#VALUE!</v>
      </c>
      <c r="BP39" s="183">
        <v>5.25</v>
      </c>
      <c r="BQ39" s="184">
        <v>29.75</v>
      </c>
      <c r="BR39" s="184">
        <v>7</v>
      </c>
      <c r="BS39" s="184" t="e">
        <v>#VALUE!</v>
      </c>
      <c r="BT39" s="184" t="e">
        <v>#VALUE!</v>
      </c>
      <c r="BU39" s="184" t="e">
        <v>#VALUE!</v>
      </c>
      <c r="BV39" s="184">
        <v>21.75</v>
      </c>
      <c r="BW39" s="185" t="e">
        <v>#VALUE!</v>
      </c>
      <c r="BX39" s="185" t="e">
        <v>#VALUE!</v>
      </c>
      <c r="BY39" s="185" t="e">
        <v>#VALUE!</v>
      </c>
      <c r="BZ39" s="185" t="e">
        <v>#VALUE!</v>
      </c>
      <c r="CA39" s="185" t="e">
        <v>#VALUE!</v>
      </c>
      <c r="CB39" s="185">
        <v>10.25</v>
      </c>
      <c r="CC39" s="186" t="e">
        <v>#VALUE!</v>
      </c>
      <c r="CD39" s="187">
        <v>6477.5</v>
      </c>
    </row>
    <row r="40" spans="1:82" x14ac:dyDescent="0.25">
      <c r="A40" s="179" t="s">
        <v>429</v>
      </c>
      <c r="B40" s="179" t="s">
        <v>430</v>
      </c>
      <c r="C40" s="179" t="s">
        <v>392</v>
      </c>
      <c r="D40" s="179" t="s">
        <v>118</v>
      </c>
      <c r="E40" s="180">
        <v>1546.75</v>
      </c>
      <c r="F40" s="181">
        <v>1531.75</v>
      </c>
      <c r="G40" s="181">
        <v>5</v>
      </c>
      <c r="H40" s="181">
        <v>10</v>
      </c>
      <c r="I40" s="181">
        <v>863.75</v>
      </c>
      <c r="J40" s="181">
        <v>200.25</v>
      </c>
      <c r="K40" s="181">
        <v>131.25</v>
      </c>
      <c r="L40" s="181">
        <v>148</v>
      </c>
      <c r="M40" s="181">
        <v>142.75</v>
      </c>
      <c r="N40" s="181">
        <v>42.75</v>
      </c>
      <c r="O40" s="181">
        <v>18</v>
      </c>
      <c r="P40" s="180">
        <v>167.25</v>
      </c>
      <c r="Q40" s="181">
        <v>11</v>
      </c>
      <c r="R40" s="181">
        <v>37.75</v>
      </c>
      <c r="S40" s="180">
        <v>38.75</v>
      </c>
      <c r="T40" s="180">
        <v>351.75</v>
      </c>
      <c r="U40" s="180">
        <v>28</v>
      </c>
      <c r="V40" s="180">
        <v>86.5</v>
      </c>
      <c r="W40" s="181">
        <v>5</v>
      </c>
      <c r="X40" s="181">
        <v>17</v>
      </c>
      <c r="Y40" s="181">
        <v>4</v>
      </c>
      <c r="Z40" s="181">
        <v>24</v>
      </c>
      <c r="AA40" s="181">
        <v>0</v>
      </c>
      <c r="AB40" s="181">
        <v>11</v>
      </c>
      <c r="AC40" s="181">
        <v>2</v>
      </c>
      <c r="AD40" s="181">
        <v>10.5</v>
      </c>
      <c r="AE40" s="181">
        <v>13</v>
      </c>
      <c r="AF40" s="180">
        <v>190</v>
      </c>
      <c r="AG40" s="181">
        <v>48.5</v>
      </c>
      <c r="AH40" s="181">
        <v>11</v>
      </c>
      <c r="AI40" s="181">
        <v>26</v>
      </c>
      <c r="AJ40" s="181">
        <v>30</v>
      </c>
      <c r="AK40" s="181">
        <v>14</v>
      </c>
      <c r="AL40" s="181">
        <v>7</v>
      </c>
      <c r="AM40" s="181">
        <v>53.5</v>
      </c>
      <c r="AN40" s="180">
        <v>31.25</v>
      </c>
      <c r="AO40" s="180">
        <v>225</v>
      </c>
      <c r="AP40" s="181">
        <v>192</v>
      </c>
      <c r="AQ40" s="181">
        <v>3.25</v>
      </c>
      <c r="AR40" s="181">
        <v>11</v>
      </c>
      <c r="AS40" s="181">
        <v>18.75</v>
      </c>
      <c r="AT40" s="180">
        <v>6.75</v>
      </c>
      <c r="AU40" s="180">
        <v>26.25</v>
      </c>
      <c r="AV40" s="180">
        <v>7.25</v>
      </c>
      <c r="AW40" s="181">
        <v>0</v>
      </c>
      <c r="AX40" s="181">
        <v>7.25</v>
      </c>
      <c r="AY40" s="180">
        <v>7</v>
      </c>
      <c r="AZ40" s="180">
        <v>23</v>
      </c>
      <c r="BA40" s="180">
        <v>13.75</v>
      </c>
      <c r="BB40" s="180">
        <v>0</v>
      </c>
      <c r="BC40" s="180">
        <v>0</v>
      </c>
      <c r="BD40" s="180">
        <v>287.75</v>
      </c>
      <c r="BE40" s="180">
        <v>7.75</v>
      </c>
      <c r="BF40" s="180">
        <v>7</v>
      </c>
      <c r="BG40" s="180">
        <v>36.75</v>
      </c>
      <c r="BH40" s="180" t="e">
        <v>#VALUE!</v>
      </c>
      <c r="BI40" s="182">
        <v>233.5</v>
      </c>
      <c r="BJ40" s="183" t="e">
        <v>#VALUE!</v>
      </c>
      <c r="BK40" s="183">
        <v>10</v>
      </c>
      <c r="BL40" s="183">
        <v>116.25</v>
      </c>
      <c r="BM40" s="183">
        <v>5</v>
      </c>
      <c r="BN40" s="183">
        <v>4</v>
      </c>
      <c r="BO40" s="183">
        <v>0</v>
      </c>
      <c r="BP40" s="183">
        <v>33.25</v>
      </c>
      <c r="BQ40" s="184">
        <v>94.5</v>
      </c>
      <c r="BR40" s="184">
        <v>24.75</v>
      </c>
      <c r="BS40" s="184" t="e">
        <v>#VALUE!</v>
      </c>
      <c r="BT40" s="184" t="e">
        <v>#VALUE!</v>
      </c>
      <c r="BU40" s="184" t="e">
        <v>#VALUE!</v>
      </c>
      <c r="BV40" s="184">
        <v>67.75</v>
      </c>
      <c r="BW40" s="185">
        <v>1</v>
      </c>
      <c r="BX40" s="185" t="e">
        <v>#VALUE!</v>
      </c>
      <c r="BY40" s="185" t="e">
        <v>#VALUE!</v>
      </c>
      <c r="BZ40" s="185">
        <v>6</v>
      </c>
      <c r="CA40" s="185">
        <v>1</v>
      </c>
      <c r="CB40" s="185">
        <v>24.75</v>
      </c>
      <c r="CC40" s="186">
        <v>21</v>
      </c>
      <c r="CD40" s="187">
        <v>17386.75</v>
      </c>
    </row>
    <row r="41" spans="1:82" x14ac:dyDescent="0.25">
      <c r="A41" s="179" t="s">
        <v>431</v>
      </c>
      <c r="B41" s="179" t="s">
        <v>432</v>
      </c>
      <c r="C41" s="179" t="s">
        <v>355</v>
      </c>
      <c r="D41" s="179" t="s">
        <v>55</v>
      </c>
      <c r="E41" s="180">
        <v>2909</v>
      </c>
      <c r="F41" s="181">
        <v>2899.5</v>
      </c>
      <c r="G41" s="181">
        <v>7.5</v>
      </c>
      <c r="H41" s="181">
        <v>2</v>
      </c>
      <c r="I41" s="181">
        <v>1574.5</v>
      </c>
      <c r="J41" s="181">
        <v>398.5</v>
      </c>
      <c r="K41" s="181">
        <v>257</v>
      </c>
      <c r="L41" s="181">
        <v>326</v>
      </c>
      <c r="M41" s="181">
        <v>242.25</v>
      </c>
      <c r="N41" s="181">
        <v>79.75</v>
      </c>
      <c r="O41" s="181">
        <v>31</v>
      </c>
      <c r="P41" s="180">
        <v>285.75</v>
      </c>
      <c r="Q41" s="181">
        <v>25.75</v>
      </c>
      <c r="R41" s="181">
        <v>63.25</v>
      </c>
      <c r="S41" s="180">
        <v>72.25</v>
      </c>
      <c r="T41" s="180">
        <v>630.25</v>
      </c>
      <c r="U41" s="180">
        <v>53.25</v>
      </c>
      <c r="V41" s="180">
        <v>126</v>
      </c>
      <c r="W41" s="181">
        <v>21.25</v>
      </c>
      <c r="X41" s="181">
        <v>18</v>
      </c>
      <c r="Y41" s="181">
        <v>5</v>
      </c>
      <c r="Z41" s="181">
        <v>20.75</v>
      </c>
      <c r="AA41" s="181">
        <v>1</v>
      </c>
      <c r="AB41" s="181">
        <v>9</v>
      </c>
      <c r="AC41" s="181">
        <v>3</v>
      </c>
      <c r="AD41" s="181">
        <v>25</v>
      </c>
      <c r="AE41" s="181">
        <v>23</v>
      </c>
      <c r="AF41" s="180">
        <v>379.5</v>
      </c>
      <c r="AG41" s="181">
        <v>109.25</v>
      </c>
      <c r="AH41" s="181">
        <v>15.25</v>
      </c>
      <c r="AI41" s="181">
        <v>28.5</v>
      </c>
      <c r="AJ41" s="181">
        <v>57.25</v>
      </c>
      <c r="AK41" s="181">
        <v>15</v>
      </c>
      <c r="AL41" s="181">
        <v>23</v>
      </c>
      <c r="AM41" s="181">
        <v>131.25</v>
      </c>
      <c r="AN41" s="180">
        <v>48.5</v>
      </c>
      <c r="AO41" s="180">
        <v>369.75</v>
      </c>
      <c r="AP41" s="181">
        <v>310.5</v>
      </c>
      <c r="AQ41" s="181">
        <v>13.5</v>
      </c>
      <c r="AR41" s="181">
        <v>15</v>
      </c>
      <c r="AS41" s="181">
        <v>30.75</v>
      </c>
      <c r="AT41" s="180">
        <v>33.5</v>
      </c>
      <c r="AU41" s="180">
        <v>13</v>
      </c>
      <c r="AV41" s="180">
        <v>10</v>
      </c>
      <c r="AW41" s="181">
        <v>5</v>
      </c>
      <c r="AX41" s="181">
        <v>5</v>
      </c>
      <c r="AY41" s="180">
        <v>4.75</v>
      </c>
      <c r="AZ41" s="180">
        <v>15</v>
      </c>
      <c r="BA41" s="180">
        <v>28.25</v>
      </c>
      <c r="BB41" s="180">
        <v>4.75</v>
      </c>
      <c r="BC41" s="180">
        <v>1.25</v>
      </c>
      <c r="BD41" s="180">
        <v>698.25</v>
      </c>
      <c r="BE41" s="180">
        <v>13.5</v>
      </c>
      <c r="BF41" s="180">
        <v>41</v>
      </c>
      <c r="BG41" s="180">
        <v>71.5</v>
      </c>
      <c r="BH41" s="180" t="e">
        <v>#VALUE!</v>
      </c>
      <c r="BI41" s="182">
        <v>330.5</v>
      </c>
      <c r="BJ41" s="183">
        <v>53</v>
      </c>
      <c r="BK41" s="183">
        <v>50.5</v>
      </c>
      <c r="BL41" s="183">
        <v>147.75</v>
      </c>
      <c r="BM41" s="183">
        <v>2</v>
      </c>
      <c r="BN41" s="183">
        <v>4</v>
      </c>
      <c r="BO41" s="183">
        <v>2</v>
      </c>
      <c r="BP41" s="183">
        <v>71.25</v>
      </c>
      <c r="BQ41" s="184">
        <v>158.25</v>
      </c>
      <c r="BR41" s="184">
        <v>31</v>
      </c>
      <c r="BS41" s="184" t="e">
        <v>#VALUE!</v>
      </c>
      <c r="BT41" s="184" t="e">
        <v>#VALUE!</v>
      </c>
      <c r="BU41" s="184">
        <v>1</v>
      </c>
      <c r="BV41" s="184">
        <v>124.25</v>
      </c>
      <c r="BW41" s="185">
        <v>3</v>
      </c>
      <c r="BX41" s="185" t="e">
        <v>#VALUE!</v>
      </c>
      <c r="BY41" s="185">
        <v>0.75</v>
      </c>
      <c r="BZ41" s="185">
        <v>10</v>
      </c>
      <c r="CA41" s="185">
        <v>0</v>
      </c>
      <c r="CB41" s="185">
        <v>46.5</v>
      </c>
      <c r="CC41" s="186">
        <v>34.75</v>
      </c>
      <c r="CD41" s="187">
        <v>36595</v>
      </c>
    </row>
    <row r="42" spans="1:82" x14ac:dyDescent="0.25">
      <c r="A42" s="179" t="s">
        <v>433</v>
      </c>
      <c r="B42" s="179" t="s">
        <v>434</v>
      </c>
      <c r="C42" s="179" t="s">
        <v>408</v>
      </c>
      <c r="D42" s="179" t="s">
        <v>116</v>
      </c>
      <c r="E42" s="180">
        <v>643</v>
      </c>
      <c r="F42" s="181">
        <v>638</v>
      </c>
      <c r="G42" s="181">
        <v>3</v>
      </c>
      <c r="H42" s="181">
        <v>2</v>
      </c>
      <c r="I42" s="181">
        <v>329.5</v>
      </c>
      <c r="J42" s="181">
        <v>89.25</v>
      </c>
      <c r="K42" s="181">
        <v>47.5</v>
      </c>
      <c r="L42" s="181">
        <v>82.75</v>
      </c>
      <c r="M42" s="181">
        <v>69</v>
      </c>
      <c r="N42" s="181">
        <v>20</v>
      </c>
      <c r="O42" s="181">
        <v>5</v>
      </c>
      <c r="P42" s="180">
        <v>55.25</v>
      </c>
      <c r="Q42" s="181">
        <v>4.5</v>
      </c>
      <c r="R42" s="181">
        <v>6.75</v>
      </c>
      <c r="S42" s="180">
        <v>19</v>
      </c>
      <c r="T42" s="180">
        <v>108</v>
      </c>
      <c r="U42" s="180">
        <v>13.5</v>
      </c>
      <c r="V42" s="180">
        <v>56.75</v>
      </c>
      <c r="W42" s="181">
        <v>6</v>
      </c>
      <c r="X42" s="181">
        <v>5</v>
      </c>
      <c r="Y42" s="181">
        <v>5.25</v>
      </c>
      <c r="Z42" s="181">
        <v>13</v>
      </c>
      <c r="AA42" s="181">
        <v>3</v>
      </c>
      <c r="AB42" s="181">
        <v>1</v>
      </c>
      <c r="AC42" s="181">
        <v>1</v>
      </c>
      <c r="AD42" s="181">
        <v>8</v>
      </c>
      <c r="AE42" s="181">
        <v>14.5</v>
      </c>
      <c r="AF42" s="180">
        <v>87.75</v>
      </c>
      <c r="AG42" s="181">
        <v>26</v>
      </c>
      <c r="AH42" s="181">
        <v>12.25</v>
      </c>
      <c r="AI42" s="181">
        <v>11</v>
      </c>
      <c r="AJ42" s="181">
        <v>6</v>
      </c>
      <c r="AK42" s="181">
        <v>3</v>
      </c>
      <c r="AL42" s="181">
        <v>5</v>
      </c>
      <c r="AM42" s="181">
        <v>24.5</v>
      </c>
      <c r="AN42" s="180">
        <v>6.75</v>
      </c>
      <c r="AO42" s="180">
        <v>57.5</v>
      </c>
      <c r="AP42" s="181">
        <v>45.5</v>
      </c>
      <c r="AQ42" s="181">
        <v>0</v>
      </c>
      <c r="AR42" s="181">
        <v>8</v>
      </c>
      <c r="AS42" s="181">
        <v>4</v>
      </c>
      <c r="AT42" s="180">
        <v>20.5</v>
      </c>
      <c r="AU42" s="180">
        <v>1</v>
      </c>
      <c r="AV42" s="180">
        <v>4</v>
      </c>
      <c r="AW42" s="181">
        <v>0</v>
      </c>
      <c r="AX42" s="181">
        <v>4</v>
      </c>
      <c r="AY42" s="180">
        <v>9</v>
      </c>
      <c r="AZ42" s="180">
        <v>4</v>
      </c>
      <c r="BA42" s="180">
        <v>7</v>
      </c>
      <c r="BB42" s="180">
        <v>1</v>
      </c>
      <c r="BC42" s="180">
        <v>0.5</v>
      </c>
      <c r="BD42" s="180">
        <v>148.75</v>
      </c>
      <c r="BE42" s="180">
        <v>2</v>
      </c>
      <c r="BF42" s="180">
        <v>2</v>
      </c>
      <c r="BG42" s="180">
        <v>33.75</v>
      </c>
      <c r="BH42" s="180" t="e">
        <v>#VALUE!</v>
      </c>
      <c r="BI42" s="182">
        <v>152.5</v>
      </c>
      <c r="BJ42" s="183">
        <v>66.5</v>
      </c>
      <c r="BK42" s="183">
        <v>9</v>
      </c>
      <c r="BL42" s="183">
        <v>62</v>
      </c>
      <c r="BM42" s="183">
        <v>0</v>
      </c>
      <c r="BN42" s="183">
        <v>3</v>
      </c>
      <c r="BO42" s="183" t="e">
        <v>#VALUE!</v>
      </c>
      <c r="BP42" s="183">
        <v>12</v>
      </c>
      <c r="BQ42" s="184">
        <v>58.5</v>
      </c>
      <c r="BR42" s="184">
        <v>9</v>
      </c>
      <c r="BS42" s="184" t="e">
        <v>#VALUE!</v>
      </c>
      <c r="BT42" s="184" t="e">
        <v>#VALUE!</v>
      </c>
      <c r="BU42" s="184" t="e">
        <v>#VALUE!</v>
      </c>
      <c r="BV42" s="184">
        <v>48.5</v>
      </c>
      <c r="BW42" s="185">
        <v>0.75</v>
      </c>
      <c r="BX42" s="185" t="e">
        <v>#VALUE!</v>
      </c>
      <c r="BY42" s="185" t="e">
        <v>#VALUE!</v>
      </c>
      <c r="BZ42" s="185">
        <v>1</v>
      </c>
      <c r="CA42" s="185">
        <v>2</v>
      </c>
      <c r="CB42" s="185">
        <v>17</v>
      </c>
      <c r="CC42" s="186">
        <v>6</v>
      </c>
      <c r="CD42" s="187">
        <v>7950.75</v>
      </c>
    </row>
    <row r="43" spans="1:82" x14ac:dyDescent="0.25">
      <c r="A43" s="179" t="s">
        <v>435</v>
      </c>
      <c r="B43" s="179" t="s">
        <v>436</v>
      </c>
      <c r="C43" s="179" t="s">
        <v>405</v>
      </c>
      <c r="D43" s="179" t="s">
        <v>124</v>
      </c>
      <c r="E43" s="180">
        <v>916.75</v>
      </c>
      <c r="F43" s="181">
        <v>910.75</v>
      </c>
      <c r="G43" s="181">
        <v>5</v>
      </c>
      <c r="H43" s="181">
        <v>1</v>
      </c>
      <c r="I43" s="181">
        <v>533</v>
      </c>
      <c r="J43" s="181">
        <v>127.75</v>
      </c>
      <c r="K43" s="181">
        <v>80.25</v>
      </c>
      <c r="L43" s="181">
        <v>73.75</v>
      </c>
      <c r="M43" s="181">
        <v>71</v>
      </c>
      <c r="N43" s="181">
        <v>21</v>
      </c>
      <c r="O43" s="181">
        <v>10</v>
      </c>
      <c r="P43" s="180">
        <v>91.25</v>
      </c>
      <c r="Q43" s="181">
        <v>13.5</v>
      </c>
      <c r="R43" s="181">
        <v>19.5</v>
      </c>
      <c r="S43" s="180">
        <v>12</v>
      </c>
      <c r="T43" s="180">
        <v>226.5</v>
      </c>
      <c r="U43" s="180">
        <v>30.5</v>
      </c>
      <c r="V43" s="180">
        <v>45</v>
      </c>
      <c r="W43" s="181">
        <v>5</v>
      </c>
      <c r="X43" s="181">
        <v>3</v>
      </c>
      <c r="Y43" s="181">
        <v>1</v>
      </c>
      <c r="Z43" s="181">
        <v>11</v>
      </c>
      <c r="AA43" s="181">
        <v>3</v>
      </c>
      <c r="AB43" s="181">
        <v>0</v>
      </c>
      <c r="AC43" s="181">
        <v>3</v>
      </c>
      <c r="AD43" s="181">
        <v>10</v>
      </c>
      <c r="AE43" s="181">
        <v>9</v>
      </c>
      <c r="AF43" s="180">
        <v>123</v>
      </c>
      <c r="AG43" s="181">
        <v>20</v>
      </c>
      <c r="AH43" s="181">
        <v>4</v>
      </c>
      <c r="AI43" s="181">
        <v>15</v>
      </c>
      <c r="AJ43" s="181">
        <v>10.5</v>
      </c>
      <c r="AK43" s="181">
        <v>4.75</v>
      </c>
      <c r="AL43" s="181">
        <v>16</v>
      </c>
      <c r="AM43" s="181">
        <v>52.75</v>
      </c>
      <c r="AN43" s="180">
        <v>22.5</v>
      </c>
      <c r="AO43" s="180">
        <v>93.75</v>
      </c>
      <c r="AP43" s="181">
        <v>78.25</v>
      </c>
      <c r="AQ43" s="181">
        <v>1</v>
      </c>
      <c r="AR43" s="181">
        <v>8.25</v>
      </c>
      <c r="AS43" s="181">
        <v>6.25</v>
      </c>
      <c r="AT43" s="180">
        <v>17.5</v>
      </c>
      <c r="AU43" s="180">
        <v>3</v>
      </c>
      <c r="AV43" s="180">
        <v>15.75</v>
      </c>
      <c r="AW43" s="181">
        <v>1.75</v>
      </c>
      <c r="AX43" s="181">
        <v>14</v>
      </c>
      <c r="AY43" s="180">
        <v>9</v>
      </c>
      <c r="AZ43" s="180">
        <v>15.75</v>
      </c>
      <c r="BA43" s="180">
        <v>11</v>
      </c>
      <c r="BB43" s="180">
        <v>1</v>
      </c>
      <c r="BC43" s="180">
        <v>2</v>
      </c>
      <c r="BD43" s="180">
        <v>143.5</v>
      </c>
      <c r="BE43" s="180">
        <v>3</v>
      </c>
      <c r="BF43" s="180">
        <v>4</v>
      </c>
      <c r="BG43" s="180">
        <v>39.75</v>
      </c>
      <c r="BH43" s="180" t="e">
        <v>#VALUE!</v>
      </c>
      <c r="BI43" s="182">
        <v>194.25</v>
      </c>
      <c r="BJ43" s="183">
        <v>86</v>
      </c>
      <c r="BK43" s="183">
        <v>19.75</v>
      </c>
      <c r="BL43" s="183">
        <v>53</v>
      </c>
      <c r="BM43" s="183" t="e">
        <v>#VALUE!</v>
      </c>
      <c r="BN43" s="183">
        <v>6.75</v>
      </c>
      <c r="BO43" s="183">
        <v>2</v>
      </c>
      <c r="BP43" s="183">
        <v>26.75</v>
      </c>
      <c r="BQ43" s="184">
        <v>46</v>
      </c>
      <c r="BR43" s="184">
        <v>8</v>
      </c>
      <c r="BS43" s="184" t="e">
        <v>#VALUE!</v>
      </c>
      <c r="BT43" s="184" t="e">
        <v>#VALUE!</v>
      </c>
      <c r="BU43" s="184">
        <v>1</v>
      </c>
      <c r="BV43" s="184">
        <v>36</v>
      </c>
      <c r="BW43" s="185" t="e">
        <v>#VALUE!</v>
      </c>
      <c r="BX43" s="185" t="e">
        <v>#VALUE!</v>
      </c>
      <c r="BY43" s="185" t="e">
        <v>#VALUE!</v>
      </c>
      <c r="BZ43" s="185" t="e">
        <v>#VALUE!</v>
      </c>
      <c r="CA43" s="185" t="e">
        <v>#VALUE!</v>
      </c>
      <c r="CB43" s="185">
        <v>16.75</v>
      </c>
      <c r="CC43" s="186">
        <v>4</v>
      </c>
      <c r="CD43" s="187">
        <v>13096.5</v>
      </c>
    </row>
    <row r="44" spans="1:82" x14ac:dyDescent="0.25">
      <c r="A44" s="179" t="s">
        <v>437</v>
      </c>
      <c r="B44" s="179" t="s">
        <v>438</v>
      </c>
      <c r="C44" s="179" t="s">
        <v>392</v>
      </c>
      <c r="D44" s="179" t="s">
        <v>118</v>
      </c>
      <c r="E44" s="180">
        <v>809.5</v>
      </c>
      <c r="F44" s="181">
        <v>804.5</v>
      </c>
      <c r="G44" s="181">
        <v>2</v>
      </c>
      <c r="H44" s="181">
        <v>3</v>
      </c>
      <c r="I44" s="181">
        <v>441.5</v>
      </c>
      <c r="J44" s="181">
        <v>117.5</v>
      </c>
      <c r="K44" s="181">
        <v>72</v>
      </c>
      <c r="L44" s="181">
        <v>69.5</v>
      </c>
      <c r="M44" s="181">
        <v>77</v>
      </c>
      <c r="N44" s="181">
        <v>26</v>
      </c>
      <c r="O44" s="181">
        <v>6</v>
      </c>
      <c r="P44" s="180">
        <v>93.75</v>
      </c>
      <c r="Q44" s="181">
        <v>8.75</v>
      </c>
      <c r="R44" s="181">
        <v>17.5</v>
      </c>
      <c r="S44" s="180">
        <v>11</v>
      </c>
      <c r="T44" s="180">
        <v>177.5</v>
      </c>
      <c r="U44" s="180">
        <v>9.75</v>
      </c>
      <c r="V44" s="180">
        <v>51.5</v>
      </c>
      <c r="W44" s="181">
        <v>4</v>
      </c>
      <c r="X44" s="181">
        <v>3</v>
      </c>
      <c r="Y44" s="181">
        <v>3.25</v>
      </c>
      <c r="Z44" s="181">
        <v>9</v>
      </c>
      <c r="AA44" s="181">
        <v>1</v>
      </c>
      <c r="AB44" s="181">
        <v>4</v>
      </c>
      <c r="AC44" s="181">
        <v>3</v>
      </c>
      <c r="AD44" s="181">
        <v>9</v>
      </c>
      <c r="AE44" s="181">
        <v>15.25</v>
      </c>
      <c r="AF44" s="180">
        <v>97</v>
      </c>
      <c r="AG44" s="181">
        <v>28</v>
      </c>
      <c r="AH44" s="181">
        <v>8</v>
      </c>
      <c r="AI44" s="181">
        <v>19.25</v>
      </c>
      <c r="AJ44" s="181">
        <v>5.75</v>
      </c>
      <c r="AK44" s="181">
        <v>3</v>
      </c>
      <c r="AL44" s="181">
        <v>4</v>
      </c>
      <c r="AM44" s="181">
        <v>29</v>
      </c>
      <c r="AN44" s="180">
        <v>16.5</v>
      </c>
      <c r="AO44" s="180">
        <v>78.75</v>
      </c>
      <c r="AP44" s="181">
        <v>58.5</v>
      </c>
      <c r="AQ44" s="181">
        <v>6.75</v>
      </c>
      <c r="AR44" s="181">
        <v>8.5</v>
      </c>
      <c r="AS44" s="181">
        <v>5</v>
      </c>
      <c r="AT44" s="180">
        <v>9.5</v>
      </c>
      <c r="AU44" s="180">
        <v>7</v>
      </c>
      <c r="AV44" s="180">
        <v>7</v>
      </c>
      <c r="AW44" s="181">
        <v>1.75</v>
      </c>
      <c r="AX44" s="181">
        <v>5.25</v>
      </c>
      <c r="AY44" s="180">
        <v>4</v>
      </c>
      <c r="AZ44" s="180">
        <v>10.25</v>
      </c>
      <c r="BA44" s="180">
        <v>9</v>
      </c>
      <c r="BB44" s="180">
        <v>0</v>
      </c>
      <c r="BC44" s="180" t="e">
        <v>#VALUE!</v>
      </c>
      <c r="BD44" s="180">
        <v>174.75</v>
      </c>
      <c r="BE44" s="180">
        <v>1.75</v>
      </c>
      <c r="BF44" s="180">
        <v>11</v>
      </c>
      <c r="BG44" s="180">
        <v>35.5</v>
      </c>
      <c r="BH44" s="180" t="e">
        <v>#VALUE!</v>
      </c>
      <c r="BI44" s="182">
        <v>124.5</v>
      </c>
      <c r="BJ44" s="183" t="e">
        <v>#VALUE!</v>
      </c>
      <c r="BK44" s="183">
        <v>8</v>
      </c>
      <c r="BL44" s="183">
        <v>61.5</v>
      </c>
      <c r="BM44" s="183">
        <v>1</v>
      </c>
      <c r="BN44" s="183">
        <v>1</v>
      </c>
      <c r="BO44" s="183">
        <v>1</v>
      </c>
      <c r="BP44" s="183">
        <v>12</v>
      </c>
      <c r="BQ44" s="184">
        <v>47.25</v>
      </c>
      <c r="BR44" s="184">
        <v>8</v>
      </c>
      <c r="BS44" s="184" t="e">
        <v>#VALUE!</v>
      </c>
      <c r="BT44" s="184" t="e">
        <v>#VALUE!</v>
      </c>
      <c r="BU44" s="184" t="e">
        <v>#VALUE!</v>
      </c>
      <c r="BV44" s="184">
        <v>37.25</v>
      </c>
      <c r="BW44" s="185">
        <v>1</v>
      </c>
      <c r="BX44" s="185" t="e">
        <v>#VALUE!</v>
      </c>
      <c r="BY44" s="185" t="e">
        <v>#VALUE!</v>
      </c>
      <c r="BZ44" s="185">
        <v>2</v>
      </c>
      <c r="CA44" s="185">
        <v>0</v>
      </c>
      <c r="CB44" s="185">
        <v>17.75</v>
      </c>
      <c r="CC44" s="186">
        <v>7</v>
      </c>
      <c r="CD44" s="187">
        <v>9521.75</v>
      </c>
    </row>
    <row r="45" spans="1:82" x14ac:dyDescent="0.25">
      <c r="A45" s="179" t="s">
        <v>439</v>
      </c>
      <c r="B45" s="179" t="s">
        <v>440</v>
      </c>
      <c r="C45" s="179" t="s">
        <v>355</v>
      </c>
      <c r="D45" s="179" t="s">
        <v>55</v>
      </c>
      <c r="E45" s="180">
        <v>1890.75</v>
      </c>
      <c r="F45" s="181">
        <v>1884.75</v>
      </c>
      <c r="G45" s="181">
        <v>4.75</v>
      </c>
      <c r="H45" s="181">
        <v>1.25</v>
      </c>
      <c r="I45" s="181">
        <v>905.25</v>
      </c>
      <c r="J45" s="181">
        <v>289.5</v>
      </c>
      <c r="K45" s="181">
        <v>166.25</v>
      </c>
      <c r="L45" s="181">
        <v>218.5</v>
      </c>
      <c r="M45" s="181">
        <v>221.25</v>
      </c>
      <c r="N45" s="181">
        <v>70</v>
      </c>
      <c r="O45" s="181">
        <v>20</v>
      </c>
      <c r="P45" s="180">
        <v>240.75</v>
      </c>
      <c r="Q45" s="181">
        <v>10.25</v>
      </c>
      <c r="R45" s="181">
        <v>30</v>
      </c>
      <c r="S45" s="180">
        <v>38.5</v>
      </c>
      <c r="T45" s="180">
        <v>374.75</v>
      </c>
      <c r="U45" s="180">
        <v>27.5</v>
      </c>
      <c r="V45" s="180">
        <v>115.5</v>
      </c>
      <c r="W45" s="181">
        <v>19</v>
      </c>
      <c r="X45" s="181">
        <v>12</v>
      </c>
      <c r="Y45" s="181">
        <v>9</v>
      </c>
      <c r="Z45" s="181">
        <v>21</v>
      </c>
      <c r="AA45" s="181">
        <v>3</v>
      </c>
      <c r="AB45" s="181">
        <v>6</v>
      </c>
      <c r="AC45" s="181">
        <v>2</v>
      </c>
      <c r="AD45" s="181">
        <v>18.25</v>
      </c>
      <c r="AE45" s="181">
        <v>25.25</v>
      </c>
      <c r="AF45" s="180">
        <v>336.75</v>
      </c>
      <c r="AG45" s="181">
        <v>71.75</v>
      </c>
      <c r="AH45" s="181">
        <v>19</v>
      </c>
      <c r="AI45" s="181">
        <v>25</v>
      </c>
      <c r="AJ45" s="181">
        <v>69.5</v>
      </c>
      <c r="AK45" s="181">
        <v>15</v>
      </c>
      <c r="AL45" s="181">
        <v>1</v>
      </c>
      <c r="AM45" s="181">
        <v>135.5</v>
      </c>
      <c r="AN45" s="180">
        <v>63.75</v>
      </c>
      <c r="AO45" s="180">
        <v>184</v>
      </c>
      <c r="AP45" s="181">
        <v>144</v>
      </c>
      <c r="AQ45" s="181">
        <v>2.75</v>
      </c>
      <c r="AR45" s="181">
        <v>18</v>
      </c>
      <c r="AS45" s="181">
        <v>19.25</v>
      </c>
      <c r="AT45" s="180">
        <v>19.5</v>
      </c>
      <c r="AU45" s="180">
        <v>23.25</v>
      </c>
      <c r="AV45" s="180">
        <v>5</v>
      </c>
      <c r="AW45" s="181">
        <v>2</v>
      </c>
      <c r="AX45" s="181">
        <v>3</v>
      </c>
      <c r="AY45" s="180">
        <v>5</v>
      </c>
      <c r="AZ45" s="180">
        <v>8</v>
      </c>
      <c r="BA45" s="180">
        <v>22.25</v>
      </c>
      <c r="BB45" s="180">
        <v>0</v>
      </c>
      <c r="BC45" s="180">
        <v>0</v>
      </c>
      <c r="BD45" s="180">
        <v>358.5</v>
      </c>
      <c r="BE45" s="180">
        <v>4.25</v>
      </c>
      <c r="BF45" s="180">
        <v>3</v>
      </c>
      <c r="BG45" s="180">
        <v>50.5</v>
      </c>
      <c r="BH45" s="180" t="e">
        <v>#VALUE!</v>
      </c>
      <c r="BI45" s="182">
        <v>154.75</v>
      </c>
      <c r="BJ45" s="183">
        <v>56</v>
      </c>
      <c r="BK45" s="183">
        <v>14.75</v>
      </c>
      <c r="BL45" s="183">
        <v>56</v>
      </c>
      <c r="BM45" s="183">
        <v>1</v>
      </c>
      <c r="BN45" s="183">
        <v>4</v>
      </c>
      <c r="BO45" s="183">
        <v>0</v>
      </c>
      <c r="BP45" s="183">
        <v>23</v>
      </c>
      <c r="BQ45" s="184">
        <v>119</v>
      </c>
      <c r="BR45" s="184">
        <v>21</v>
      </c>
      <c r="BS45" s="184" t="e">
        <v>#VALUE!</v>
      </c>
      <c r="BT45" s="184" t="e">
        <v>#VALUE!</v>
      </c>
      <c r="BU45" s="184" t="e">
        <v>#VALUE!</v>
      </c>
      <c r="BV45" s="184">
        <v>96</v>
      </c>
      <c r="BW45" s="185">
        <v>2</v>
      </c>
      <c r="BX45" s="185">
        <v>1</v>
      </c>
      <c r="BY45" s="185" t="e">
        <v>#VALUE!</v>
      </c>
      <c r="BZ45" s="185">
        <v>5</v>
      </c>
      <c r="CA45" s="185">
        <v>6</v>
      </c>
      <c r="CB45" s="185">
        <v>34.25</v>
      </c>
      <c r="CC45" s="186">
        <v>23.75</v>
      </c>
      <c r="CD45" s="187">
        <v>21755.25</v>
      </c>
    </row>
    <row r="46" spans="1:82" x14ac:dyDescent="0.25">
      <c r="A46" s="179" t="s">
        <v>441</v>
      </c>
      <c r="B46" s="179" t="s">
        <v>442</v>
      </c>
      <c r="C46" s="179" t="s">
        <v>359</v>
      </c>
      <c r="D46" s="179" t="s">
        <v>55</v>
      </c>
      <c r="E46" s="180">
        <v>777.75</v>
      </c>
      <c r="F46" s="181">
        <v>773.75</v>
      </c>
      <c r="G46" s="181">
        <v>4</v>
      </c>
      <c r="H46" s="181">
        <v>0</v>
      </c>
      <c r="I46" s="181">
        <v>359.25</v>
      </c>
      <c r="J46" s="181">
        <v>113.5</v>
      </c>
      <c r="K46" s="181">
        <v>88</v>
      </c>
      <c r="L46" s="181">
        <v>93.75</v>
      </c>
      <c r="M46" s="181">
        <v>79.25</v>
      </c>
      <c r="N46" s="181">
        <v>37</v>
      </c>
      <c r="O46" s="181">
        <v>7</v>
      </c>
      <c r="P46" s="180">
        <v>88.5</v>
      </c>
      <c r="Q46" s="181">
        <v>6.5</v>
      </c>
      <c r="R46" s="181">
        <v>9.5</v>
      </c>
      <c r="S46" s="180">
        <v>31</v>
      </c>
      <c r="T46" s="180">
        <v>151.75</v>
      </c>
      <c r="U46" s="180">
        <v>22.75</v>
      </c>
      <c r="V46" s="180">
        <v>72.25</v>
      </c>
      <c r="W46" s="181">
        <v>17</v>
      </c>
      <c r="X46" s="181">
        <v>7</v>
      </c>
      <c r="Y46" s="181">
        <v>10.5</v>
      </c>
      <c r="Z46" s="181">
        <v>11.75</v>
      </c>
      <c r="AA46" s="181">
        <v>0</v>
      </c>
      <c r="AB46" s="181">
        <v>6</v>
      </c>
      <c r="AC46" s="181" t="e">
        <v>#VALUE!</v>
      </c>
      <c r="AD46" s="181">
        <v>9</v>
      </c>
      <c r="AE46" s="181">
        <v>11</v>
      </c>
      <c r="AF46" s="180">
        <v>149.5</v>
      </c>
      <c r="AG46" s="181">
        <v>58</v>
      </c>
      <c r="AH46" s="181">
        <v>3</v>
      </c>
      <c r="AI46" s="181">
        <v>12</v>
      </c>
      <c r="AJ46" s="181">
        <v>19</v>
      </c>
      <c r="AK46" s="181">
        <v>7</v>
      </c>
      <c r="AL46" s="181">
        <v>2</v>
      </c>
      <c r="AM46" s="181">
        <v>48.5</v>
      </c>
      <c r="AN46" s="180">
        <v>18</v>
      </c>
      <c r="AO46" s="180">
        <v>44.75</v>
      </c>
      <c r="AP46" s="181">
        <v>34.25</v>
      </c>
      <c r="AQ46" s="181">
        <v>0</v>
      </c>
      <c r="AR46" s="181">
        <v>6</v>
      </c>
      <c r="AS46" s="181">
        <v>4.5</v>
      </c>
      <c r="AT46" s="180">
        <v>16</v>
      </c>
      <c r="AU46" s="180">
        <v>9</v>
      </c>
      <c r="AV46" s="180">
        <v>6.25</v>
      </c>
      <c r="AW46" s="181">
        <v>0</v>
      </c>
      <c r="AX46" s="181">
        <v>6.25</v>
      </c>
      <c r="AY46" s="180">
        <v>3.75</v>
      </c>
      <c r="AZ46" s="180">
        <v>9</v>
      </c>
      <c r="BA46" s="180">
        <v>9</v>
      </c>
      <c r="BB46" s="180">
        <v>0</v>
      </c>
      <c r="BC46" s="180">
        <v>0</v>
      </c>
      <c r="BD46" s="180">
        <v>119.5</v>
      </c>
      <c r="BE46" s="180">
        <v>1</v>
      </c>
      <c r="BF46" s="180" t="e">
        <v>#VALUE!</v>
      </c>
      <c r="BG46" s="180">
        <v>20.75</v>
      </c>
      <c r="BH46" s="180" t="e">
        <v>#VALUE!</v>
      </c>
      <c r="BI46" s="182">
        <v>87.25</v>
      </c>
      <c r="BJ46" s="183" t="e">
        <v>#VALUE!</v>
      </c>
      <c r="BK46" s="183">
        <v>5</v>
      </c>
      <c r="BL46" s="183">
        <v>37</v>
      </c>
      <c r="BM46" s="183" t="e">
        <v>#VALUE!</v>
      </c>
      <c r="BN46" s="183">
        <v>2</v>
      </c>
      <c r="BO46" s="183" t="e">
        <v>#VALUE!</v>
      </c>
      <c r="BP46" s="183">
        <v>15.25</v>
      </c>
      <c r="BQ46" s="184">
        <v>23.25</v>
      </c>
      <c r="BR46" s="184">
        <v>4</v>
      </c>
      <c r="BS46" s="184" t="e">
        <v>#VALUE!</v>
      </c>
      <c r="BT46" s="184" t="e">
        <v>#VALUE!</v>
      </c>
      <c r="BU46" s="184" t="e">
        <v>#VALUE!</v>
      </c>
      <c r="BV46" s="184">
        <v>17.25</v>
      </c>
      <c r="BW46" s="185" t="e">
        <v>#VALUE!</v>
      </c>
      <c r="BX46" s="185">
        <v>1</v>
      </c>
      <c r="BY46" s="185" t="e">
        <v>#VALUE!</v>
      </c>
      <c r="BZ46" s="185">
        <v>1</v>
      </c>
      <c r="CA46" s="185" t="e">
        <v>#VALUE!</v>
      </c>
      <c r="CB46" s="185">
        <v>11.25</v>
      </c>
      <c r="CC46" s="186">
        <v>2.75</v>
      </c>
      <c r="CD46" s="187">
        <v>7134.5</v>
      </c>
    </row>
    <row r="47" spans="1:82" x14ac:dyDescent="0.25">
      <c r="A47" s="179" t="s">
        <v>155</v>
      </c>
      <c r="B47" s="179" t="s">
        <v>443</v>
      </c>
      <c r="C47" s="179" t="s">
        <v>126</v>
      </c>
      <c r="D47" s="179" t="s">
        <v>126</v>
      </c>
      <c r="E47" s="180">
        <v>4177.5</v>
      </c>
      <c r="F47" s="181">
        <v>4163.5</v>
      </c>
      <c r="G47" s="181">
        <v>2</v>
      </c>
      <c r="H47" s="181">
        <v>12</v>
      </c>
      <c r="I47" s="181">
        <v>2328.5</v>
      </c>
      <c r="J47" s="181">
        <v>565.25</v>
      </c>
      <c r="K47" s="181">
        <v>325</v>
      </c>
      <c r="L47" s="181">
        <v>440.25</v>
      </c>
      <c r="M47" s="181">
        <v>306.5</v>
      </c>
      <c r="N47" s="181">
        <v>168</v>
      </c>
      <c r="O47" s="181">
        <v>44</v>
      </c>
      <c r="P47" s="180">
        <v>795.25</v>
      </c>
      <c r="Q47" s="181">
        <v>36</v>
      </c>
      <c r="R47" s="181">
        <v>84.5</v>
      </c>
      <c r="S47" s="180">
        <v>97.25</v>
      </c>
      <c r="T47" s="180">
        <v>808.5</v>
      </c>
      <c r="U47" s="180">
        <v>37.75</v>
      </c>
      <c r="V47" s="180">
        <v>290.5</v>
      </c>
      <c r="W47" s="181">
        <v>91.75</v>
      </c>
      <c r="X47" s="181">
        <v>33</v>
      </c>
      <c r="Y47" s="181">
        <v>3</v>
      </c>
      <c r="Z47" s="181">
        <v>73</v>
      </c>
      <c r="AA47" s="181">
        <v>2</v>
      </c>
      <c r="AB47" s="181">
        <v>13</v>
      </c>
      <c r="AC47" s="181">
        <v>4</v>
      </c>
      <c r="AD47" s="181">
        <v>31.75</v>
      </c>
      <c r="AE47" s="181">
        <v>39</v>
      </c>
      <c r="AF47" s="180">
        <v>336.25</v>
      </c>
      <c r="AG47" s="181">
        <v>63</v>
      </c>
      <c r="AH47" s="181">
        <v>13</v>
      </c>
      <c r="AI47" s="181">
        <v>30</v>
      </c>
      <c r="AJ47" s="181">
        <v>86</v>
      </c>
      <c r="AK47" s="181">
        <v>15</v>
      </c>
      <c r="AL47" s="181">
        <v>4</v>
      </c>
      <c r="AM47" s="181">
        <v>125.25</v>
      </c>
      <c r="AN47" s="180">
        <v>45.5</v>
      </c>
      <c r="AO47" s="180">
        <v>489.5</v>
      </c>
      <c r="AP47" s="181">
        <v>405.75</v>
      </c>
      <c r="AQ47" s="181">
        <v>21.5</v>
      </c>
      <c r="AR47" s="181">
        <v>19</v>
      </c>
      <c r="AS47" s="181">
        <v>43.25</v>
      </c>
      <c r="AT47" s="180">
        <v>51.75</v>
      </c>
      <c r="AU47" s="180">
        <v>51.5</v>
      </c>
      <c r="AV47" s="180">
        <v>4.5</v>
      </c>
      <c r="AW47" s="181">
        <v>0</v>
      </c>
      <c r="AX47" s="181">
        <v>4.5</v>
      </c>
      <c r="AY47" s="180">
        <v>12</v>
      </c>
      <c r="AZ47" s="180">
        <v>25</v>
      </c>
      <c r="BA47" s="180">
        <v>18</v>
      </c>
      <c r="BB47" s="180">
        <v>3</v>
      </c>
      <c r="BC47" s="180">
        <v>4.25</v>
      </c>
      <c r="BD47" s="180">
        <v>944.25</v>
      </c>
      <c r="BE47" s="180">
        <v>13.75</v>
      </c>
      <c r="BF47" s="180" t="e">
        <v>#VALUE!</v>
      </c>
      <c r="BG47" s="180">
        <v>122</v>
      </c>
      <c r="BH47" s="180" t="e">
        <v>#VALUE!</v>
      </c>
      <c r="BI47" s="182">
        <v>540.5</v>
      </c>
      <c r="BJ47" s="183" t="e">
        <v>#VALUE!</v>
      </c>
      <c r="BK47" s="183">
        <v>66</v>
      </c>
      <c r="BL47" s="183">
        <v>250.25</v>
      </c>
      <c r="BM47" s="183">
        <v>2</v>
      </c>
      <c r="BN47" s="183">
        <v>19.5</v>
      </c>
      <c r="BO47" s="183">
        <v>2</v>
      </c>
      <c r="BP47" s="183">
        <v>61.75</v>
      </c>
      <c r="BQ47" s="184">
        <v>197.5</v>
      </c>
      <c r="BR47" s="184">
        <v>39.5</v>
      </c>
      <c r="BS47" s="184" t="e">
        <v>#VALUE!</v>
      </c>
      <c r="BT47" s="184" t="e">
        <v>#VALUE!</v>
      </c>
      <c r="BU47" s="184">
        <v>8</v>
      </c>
      <c r="BV47" s="184">
        <v>148</v>
      </c>
      <c r="BW47" s="185">
        <v>1</v>
      </c>
      <c r="BX47" s="185">
        <v>2</v>
      </c>
      <c r="BY47" s="185">
        <v>5</v>
      </c>
      <c r="BZ47" s="185">
        <v>19</v>
      </c>
      <c r="CA47" s="185">
        <v>27</v>
      </c>
      <c r="CB47" s="185">
        <v>48</v>
      </c>
      <c r="CC47" s="186">
        <v>24.25</v>
      </c>
      <c r="CD47" s="187">
        <v>41759.25</v>
      </c>
    </row>
    <row r="48" spans="1:82" x14ac:dyDescent="0.25">
      <c r="A48" s="179" t="s">
        <v>444</v>
      </c>
      <c r="B48" s="179" t="s">
        <v>445</v>
      </c>
      <c r="C48" s="179" t="s">
        <v>392</v>
      </c>
      <c r="D48" s="179" t="s">
        <v>118</v>
      </c>
      <c r="E48" s="180">
        <v>1572.75</v>
      </c>
      <c r="F48" s="181">
        <v>1568.75</v>
      </c>
      <c r="G48" s="181">
        <v>2</v>
      </c>
      <c r="H48" s="181">
        <v>2</v>
      </c>
      <c r="I48" s="181">
        <v>857.75</v>
      </c>
      <c r="J48" s="181">
        <v>247.75</v>
      </c>
      <c r="K48" s="181">
        <v>123.25</v>
      </c>
      <c r="L48" s="181">
        <v>152.75</v>
      </c>
      <c r="M48" s="181">
        <v>118.25</v>
      </c>
      <c r="N48" s="181">
        <v>51</v>
      </c>
      <c r="O48" s="181">
        <v>22</v>
      </c>
      <c r="P48" s="180">
        <v>151</v>
      </c>
      <c r="Q48" s="181">
        <v>16.75</v>
      </c>
      <c r="R48" s="181">
        <v>37.25</v>
      </c>
      <c r="S48" s="180">
        <v>35.75</v>
      </c>
      <c r="T48" s="180">
        <v>401.75</v>
      </c>
      <c r="U48" s="180">
        <v>21.25</v>
      </c>
      <c r="V48" s="180">
        <v>84</v>
      </c>
      <c r="W48" s="181">
        <v>7.75</v>
      </c>
      <c r="X48" s="181">
        <v>16</v>
      </c>
      <c r="Y48" s="181">
        <v>4</v>
      </c>
      <c r="Z48" s="181">
        <v>27.5</v>
      </c>
      <c r="AA48" s="181">
        <v>3.5</v>
      </c>
      <c r="AB48" s="181">
        <v>8.25</v>
      </c>
      <c r="AC48" s="181">
        <v>3</v>
      </c>
      <c r="AD48" s="181">
        <v>6</v>
      </c>
      <c r="AE48" s="181">
        <v>8</v>
      </c>
      <c r="AF48" s="180">
        <v>170</v>
      </c>
      <c r="AG48" s="181">
        <v>29.5</v>
      </c>
      <c r="AH48" s="181">
        <v>8</v>
      </c>
      <c r="AI48" s="181">
        <v>18</v>
      </c>
      <c r="AJ48" s="181">
        <v>9.25</v>
      </c>
      <c r="AK48" s="181">
        <v>11</v>
      </c>
      <c r="AL48" s="181">
        <v>3</v>
      </c>
      <c r="AM48" s="181">
        <v>91.25</v>
      </c>
      <c r="AN48" s="180">
        <v>22.25</v>
      </c>
      <c r="AO48" s="180">
        <v>185.25</v>
      </c>
      <c r="AP48" s="181">
        <v>156</v>
      </c>
      <c r="AQ48" s="181">
        <v>2.75</v>
      </c>
      <c r="AR48" s="181">
        <v>17.25</v>
      </c>
      <c r="AS48" s="181">
        <v>9.25</v>
      </c>
      <c r="AT48" s="180">
        <v>12</v>
      </c>
      <c r="AU48" s="180">
        <v>1</v>
      </c>
      <c r="AV48" s="180">
        <v>4.25</v>
      </c>
      <c r="AW48" s="181">
        <v>0.25</v>
      </c>
      <c r="AX48" s="181">
        <v>4</v>
      </c>
      <c r="AY48" s="180">
        <v>4</v>
      </c>
      <c r="AZ48" s="180">
        <v>17.25</v>
      </c>
      <c r="BA48" s="180">
        <v>14.75</v>
      </c>
      <c r="BB48" s="180">
        <v>0</v>
      </c>
      <c r="BC48" s="180">
        <v>0</v>
      </c>
      <c r="BD48" s="180">
        <v>353.25</v>
      </c>
      <c r="BE48" s="180">
        <v>3</v>
      </c>
      <c r="BF48" s="180" t="e">
        <v>#VALUE!</v>
      </c>
      <c r="BG48" s="180">
        <v>70</v>
      </c>
      <c r="BH48" s="180" t="e">
        <v>#VALUE!</v>
      </c>
      <c r="BI48" s="182">
        <v>207.25</v>
      </c>
      <c r="BJ48" s="183">
        <v>56</v>
      </c>
      <c r="BK48" s="183">
        <v>13</v>
      </c>
      <c r="BL48" s="183">
        <v>129.25</v>
      </c>
      <c r="BM48" s="183">
        <v>2</v>
      </c>
      <c r="BN48" s="183">
        <v>1</v>
      </c>
      <c r="BO48" s="183" t="e">
        <v>#VALUE!</v>
      </c>
      <c r="BP48" s="183">
        <v>6</v>
      </c>
      <c r="BQ48" s="184">
        <v>70.25</v>
      </c>
      <c r="BR48" s="184">
        <v>19</v>
      </c>
      <c r="BS48" s="184">
        <v>1</v>
      </c>
      <c r="BT48" s="184" t="e">
        <v>#VALUE!</v>
      </c>
      <c r="BU48" s="184">
        <v>1</v>
      </c>
      <c r="BV48" s="184">
        <v>47.25</v>
      </c>
      <c r="BW48" s="185">
        <v>0</v>
      </c>
      <c r="BX48" s="185" t="e">
        <v>#VALUE!</v>
      </c>
      <c r="BY48" s="185" t="e">
        <v>#VALUE!</v>
      </c>
      <c r="BZ48" s="185">
        <v>3</v>
      </c>
      <c r="CA48" s="185">
        <v>0</v>
      </c>
      <c r="CB48" s="185">
        <v>23.75</v>
      </c>
      <c r="CC48" s="186">
        <v>13.5</v>
      </c>
      <c r="CD48" s="187">
        <v>17768</v>
      </c>
    </row>
    <row r="49" spans="1:82" x14ac:dyDescent="0.25">
      <c r="A49" s="179" t="s">
        <v>446</v>
      </c>
      <c r="B49" s="179" t="s">
        <v>447</v>
      </c>
      <c r="C49" s="179" t="s">
        <v>371</v>
      </c>
      <c r="D49" s="179" t="s">
        <v>125</v>
      </c>
      <c r="E49" s="180">
        <v>480.5</v>
      </c>
      <c r="F49" s="181">
        <v>476.5</v>
      </c>
      <c r="G49" s="181">
        <v>0</v>
      </c>
      <c r="H49" s="181">
        <v>4</v>
      </c>
      <c r="I49" s="181">
        <v>241.75</v>
      </c>
      <c r="J49" s="181">
        <v>69.75</v>
      </c>
      <c r="K49" s="181">
        <v>46</v>
      </c>
      <c r="L49" s="181">
        <v>56</v>
      </c>
      <c r="M49" s="181">
        <v>47</v>
      </c>
      <c r="N49" s="181">
        <v>16</v>
      </c>
      <c r="O49" s="181">
        <v>4</v>
      </c>
      <c r="P49" s="180">
        <v>33.25</v>
      </c>
      <c r="Q49" s="181">
        <v>4.25</v>
      </c>
      <c r="R49" s="181">
        <v>6.75</v>
      </c>
      <c r="S49" s="180">
        <v>31</v>
      </c>
      <c r="T49" s="180">
        <v>51.25</v>
      </c>
      <c r="U49" s="180">
        <v>16.5</v>
      </c>
      <c r="V49" s="180">
        <v>39</v>
      </c>
      <c r="W49" s="181">
        <v>4</v>
      </c>
      <c r="X49" s="181">
        <v>6</v>
      </c>
      <c r="Y49" s="181">
        <v>2</v>
      </c>
      <c r="Z49" s="181">
        <v>9</v>
      </c>
      <c r="AA49" s="181">
        <v>1</v>
      </c>
      <c r="AB49" s="181">
        <v>5</v>
      </c>
      <c r="AC49" s="181" t="e">
        <v>#VALUE!</v>
      </c>
      <c r="AD49" s="181">
        <v>6</v>
      </c>
      <c r="AE49" s="181">
        <v>6</v>
      </c>
      <c r="AF49" s="180">
        <v>67</v>
      </c>
      <c r="AG49" s="181">
        <v>16</v>
      </c>
      <c r="AH49" s="181">
        <v>1</v>
      </c>
      <c r="AI49" s="181">
        <v>4</v>
      </c>
      <c r="AJ49" s="181">
        <v>14</v>
      </c>
      <c r="AK49" s="181">
        <v>3</v>
      </c>
      <c r="AL49" s="181">
        <v>1</v>
      </c>
      <c r="AM49" s="181">
        <v>28</v>
      </c>
      <c r="AN49" s="180">
        <v>9</v>
      </c>
      <c r="AO49" s="180">
        <v>64.5</v>
      </c>
      <c r="AP49" s="181">
        <v>51.75</v>
      </c>
      <c r="AQ49" s="181">
        <v>0.5</v>
      </c>
      <c r="AR49" s="181">
        <v>2.25</v>
      </c>
      <c r="AS49" s="181">
        <v>10</v>
      </c>
      <c r="AT49" s="180">
        <v>9</v>
      </c>
      <c r="AU49" s="180">
        <v>1.5</v>
      </c>
      <c r="AV49" s="180">
        <v>0.5</v>
      </c>
      <c r="AW49" s="181">
        <v>0.5</v>
      </c>
      <c r="AX49" s="181">
        <v>0</v>
      </c>
      <c r="AY49" s="180">
        <v>2</v>
      </c>
      <c r="AZ49" s="180">
        <v>15.75</v>
      </c>
      <c r="BA49" s="180">
        <v>3.75</v>
      </c>
      <c r="BB49" s="180">
        <v>1</v>
      </c>
      <c r="BC49" s="180" t="e">
        <v>#VALUE!</v>
      </c>
      <c r="BD49" s="180">
        <v>109.5</v>
      </c>
      <c r="BE49" s="180">
        <v>0.5</v>
      </c>
      <c r="BF49" s="180" t="e">
        <v>#VALUE!</v>
      </c>
      <c r="BG49" s="180">
        <v>13.5</v>
      </c>
      <c r="BH49" s="180" t="e">
        <v>#VALUE!</v>
      </c>
      <c r="BI49" s="182">
        <v>75.25</v>
      </c>
      <c r="BJ49" s="183">
        <v>44</v>
      </c>
      <c r="BK49" s="183">
        <v>1.25</v>
      </c>
      <c r="BL49" s="183">
        <v>22</v>
      </c>
      <c r="BM49" s="183">
        <v>0</v>
      </c>
      <c r="BN49" s="183">
        <v>0</v>
      </c>
      <c r="BO49" s="183" t="e">
        <v>#VALUE!</v>
      </c>
      <c r="BP49" s="183">
        <v>8</v>
      </c>
      <c r="BQ49" s="184">
        <v>30.25</v>
      </c>
      <c r="BR49" s="184">
        <v>5</v>
      </c>
      <c r="BS49" s="184" t="e">
        <v>#VALUE!</v>
      </c>
      <c r="BT49" s="184" t="e">
        <v>#VALUE!</v>
      </c>
      <c r="BU49" s="184" t="e">
        <v>#VALUE!</v>
      </c>
      <c r="BV49" s="184">
        <v>23.25</v>
      </c>
      <c r="BW49" s="185">
        <v>1</v>
      </c>
      <c r="BX49" s="185" t="e">
        <v>#VALUE!</v>
      </c>
      <c r="BY49" s="185" t="e">
        <v>#VALUE!</v>
      </c>
      <c r="BZ49" s="185" t="e">
        <v>#VALUE!</v>
      </c>
      <c r="CA49" s="185" t="e">
        <v>#VALUE!</v>
      </c>
      <c r="CB49" s="185">
        <v>11.25</v>
      </c>
      <c r="CC49" s="186">
        <v>2</v>
      </c>
      <c r="CD49" s="187">
        <v>5660</v>
      </c>
    </row>
    <row r="50" spans="1:82" x14ac:dyDescent="0.25">
      <c r="A50" s="179" t="s">
        <v>448</v>
      </c>
      <c r="B50" s="179" t="s">
        <v>449</v>
      </c>
      <c r="C50" s="179" t="s">
        <v>405</v>
      </c>
      <c r="D50" s="179" t="s">
        <v>124</v>
      </c>
      <c r="E50" s="180">
        <v>884.75</v>
      </c>
      <c r="F50" s="181">
        <v>881.75</v>
      </c>
      <c r="G50" s="181">
        <v>1</v>
      </c>
      <c r="H50" s="181">
        <v>2</v>
      </c>
      <c r="I50" s="181">
        <v>452.5</v>
      </c>
      <c r="J50" s="181">
        <v>100.5</v>
      </c>
      <c r="K50" s="181">
        <v>73.75</v>
      </c>
      <c r="L50" s="181">
        <v>101</v>
      </c>
      <c r="M50" s="181">
        <v>125</v>
      </c>
      <c r="N50" s="181">
        <v>25</v>
      </c>
      <c r="O50" s="181">
        <v>7</v>
      </c>
      <c r="P50" s="180">
        <v>78</v>
      </c>
      <c r="Q50" s="181">
        <v>12.25</v>
      </c>
      <c r="R50" s="181">
        <v>11.25</v>
      </c>
      <c r="S50" s="180">
        <v>26</v>
      </c>
      <c r="T50" s="180">
        <v>165.5</v>
      </c>
      <c r="U50" s="180">
        <v>27.5</v>
      </c>
      <c r="V50" s="180">
        <v>59.25</v>
      </c>
      <c r="W50" s="181">
        <v>1</v>
      </c>
      <c r="X50" s="181">
        <v>13</v>
      </c>
      <c r="Y50" s="181">
        <v>4</v>
      </c>
      <c r="Z50" s="181">
        <v>13</v>
      </c>
      <c r="AA50" s="181">
        <v>0</v>
      </c>
      <c r="AB50" s="181">
        <v>4</v>
      </c>
      <c r="AC50" s="181" t="e">
        <v>#VALUE!</v>
      </c>
      <c r="AD50" s="181">
        <v>15.25</v>
      </c>
      <c r="AE50" s="181">
        <v>8</v>
      </c>
      <c r="AF50" s="180">
        <v>184</v>
      </c>
      <c r="AG50" s="181">
        <v>65</v>
      </c>
      <c r="AH50" s="181">
        <v>4</v>
      </c>
      <c r="AI50" s="181">
        <v>15</v>
      </c>
      <c r="AJ50" s="181">
        <v>19</v>
      </c>
      <c r="AK50" s="181">
        <v>13</v>
      </c>
      <c r="AL50" s="181">
        <v>4</v>
      </c>
      <c r="AM50" s="181">
        <v>64</v>
      </c>
      <c r="AN50" s="180">
        <v>22.75</v>
      </c>
      <c r="AO50" s="180">
        <v>75.75</v>
      </c>
      <c r="AP50" s="181">
        <v>52.75</v>
      </c>
      <c r="AQ50" s="181">
        <v>1.75</v>
      </c>
      <c r="AR50" s="181">
        <v>6.75</v>
      </c>
      <c r="AS50" s="181">
        <v>14.5</v>
      </c>
      <c r="AT50" s="180">
        <v>7.75</v>
      </c>
      <c r="AU50" s="180">
        <v>8.25</v>
      </c>
      <c r="AV50" s="180">
        <v>8.5</v>
      </c>
      <c r="AW50" s="181">
        <v>3.5</v>
      </c>
      <c r="AX50" s="181">
        <v>5</v>
      </c>
      <c r="AY50" s="180">
        <v>12</v>
      </c>
      <c r="AZ50" s="180">
        <v>10</v>
      </c>
      <c r="BA50" s="180">
        <v>11.25</v>
      </c>
      <c r="BB50" s="180">
        <v>0</v>
      </c>
      <c r="BC50" s="180">
        <v>1</v>
      </c>
      <c r="BD50" s="180">
        <v>135.25</v>
      </c>
      <c r="BE50" s="180">
        <v>2</v>
      </c>
      <c r="BF50" s="180">
        <v>2</v>
      </c>
      <c r="BG50" s="180">
        <v>41</v>
      </c>
      <c r="BH50" s="180" t="e">
        <v>#VALUE!</v>
      </c>
      <c r="BI50" s="182">
        <v>173.25</v>
      </c>
      <c r="BJ50" s="183">
        <v>107.25</v>
      </c>
      <c r="BK50" s="183">
        <v>9</v>
      </c>
      <c r="BL50" s="183">
        <v>47</v>
      </c>
      <c r="BM50" s="183" t="e">
        <v>#VALUE!</v>
      </c>
      <c r="BN50" s="183">
        <v>1</v>
      </c>
      <c r="BO50" s="183" t="e">
        <v>#VALUE!</v>
      </c>
      <c r="BP50" s="183">
        <v>9</v>
      </c>
      <c r="BQ50" s="184">
        <v>51.5</v>
      </c>
      <c r="BR50" s="184">
        <v>13.75</v>
      </c>
      <c r="BS50" s="184" t="e">
        <v>#VALUE!</v>
      </c>
      <c r="BT50" s="184" t="e">
        <v>#VALUE!</v>
      </c>
      <c r="BU50" s="184" t="e">
        <v>#VALUE!</v>
      </c>
      <c r="BV50" s="184">
        <v>36.75</v>
      </c>
      <c r="BW50" s="185" t="e">
        <v>#VALUE!</v>
      </c>
      <c r="BX50" s="185" t="e">
        <v>#VALUE!</v>
      </c>
      <c r="BY50" s="185" t="e">
        <v>#VALUE!</v>
      </c>
      <c r="BZ50" s="185" t="e">
        <v>#VALUE!</v>
      </c>
      <c r="CA50" s="185">
        <v>1</v>
      </c>
      <c r="CB50" s="185">
        <v>17</v>
      </c>
      <c r="CC50" s="186">
        <v>2.5</v>
      </c>
      <c r="CD50" s="187">
        <v>11265.5</v>
      </c>
    </row>
    <row r="51" spans="1:82" x14ac:dyDescent="0.25">
      <c r="A51" s="179" t="s">
        <v>450</v>
      </c>
      <c r="B51" s="179" t="s">
        <v>451</v>
      </c>
      <c r="C51" s="179" t="s">
        <v>375</v>
      </c>
      <c r="D51" s="179" t="s">
        <v>125</v>
      </c>
      <c r="E51" s="180">
        <v>424.5</v>
      </c>
      <c r="F51" s="181">
        <v>423.5</v>
      </c>
      <c r="G51" s="181">
        <v>1</v>
      </c>
      <c r="H51" s="181" t="e">
        <v>#VALUE!</v>
      </c>
      <c r="I51" s="181">
        <v>204</v>
      </c>
      <c r="J51" s="181">
        <v>59.5</v>
      </c>
      <c r="K51" s="181">
        <v>37</v>
      </c>
      <c r="L51" s="181">
        <v>46</v>
      </c>
      <c r="M51" s="181">
        <v>41</v>
      </c>
      <c r="N51" s="181">
        <v>30</v>
      </c>
      <c r="O51" s="181">
        <v>7</v>
      </c>
      <c r="P51" s="180">
        <v>46.25</v>
      </c>
      <c r="Q51" s="181">
        <v>5.25</v>
      </c>
      <c r="R51" s="181">
        <v>3.25</v>
      </c>
      <c r="S51" s="180">
        <v>27</v>
      </c>
      <c r="T51" s="180">
        <v>53</v>
      </c>
      <c r="U51" s="180">
        <v>3</v>
      </c>
      <c r="V51" s="180">
        <v>65</v>
      </c>
      <c r="W51" s="181">
        <v>6</v>
      </c>
      <c r="X51" s="181">
        <v>6</v>
      </c>
      <c r="Y51" s="181">
        <v>10</v>
      </c>
      <c r="Z51" s="181">
        <v>16</v>
      </c>
      <c r="AA51" s="181">
        <v>1</v>
      </c>
      <c r="AB51" s="181">
        <v>6</v>
      </c>
      <c r="AC51" s="181" t="e">
        <v>#VALUE!</v>
      </c>
      <c r="AD51" s="181">
        <v>15</v>
      </c>
      <c r="AE51" s="181">
        <v>5</v>
      </c>
      <c r="AF51" s="180">
        <v>40.75</v>
      </c>
      <c r="AG51" s="181">
        <v>16</v>
      </c>
      <c r="AH51" s="181">
        <v>1</v>
      </c>
      <c r="AI51" s="181">
        <v>6</v>
      </c>
      <c r="AJ51" s="181">
        <v>6</v>
      </c>
      <c r="AK51" s="181" t="e">
        <v>#VALUE!</v>
      </c>
      <c r="AL51" s="181" t="e">
        <v>#VALUE!</v>
      </c>
      <c r="AM51" s="181">
        <v>11.75</v>
      </c>
      <c r="AN51" s="180">
        <v>5.5</v>
      </c>
      <c r="AO51" s="180">
        <v>31.5</v>
      </c>
      <c r="AP51" s="181">
        <v>20.25</v>
      </c>
      <c r="AQ51" s="181">
        <v>0</v>
      </c>
      <c r="AR51" s="181">
        <v>2.25</v>
      </c>
      <c r="AS51" s="181">
        <v>9</v>
      </c>
      <c r="AT51" s="180">
        <v>9.5</v>
      </c>
      <c r="AU51" s="180">
        <v>1</v>
      </c>
      <c r="AV51" s="180">
        <v>7</v>
      </c>
      <c r="AW51" s="181">
        <v>1</v>
      </c>
      <c r="AX51" s="181">
        <v>6</v>
      </c>
      <c r="AY51" s="180">
        <v>4</v>
      </c>
      <c r="AZ51" s="180">
        <v>2</v>
      </c>
      <c r="BA51" s="180">
        <v>7</v>
      </c>
      <c r="BB51" s="180" t="e">
        <v>#VALUE!</v>
      </c>
      <c r="BC51" s="180">
        <v>1</v>
      </c>
      <c r="BD51" s="180">
        <v>93.5</v>
      </c>
      <c r="BE51" s="180" t="e">
        <v>#VALUE!</v>
      </c>
      <c r="BF51" s="180">
        <v>5</v>
      </c>
      <c r="BG51" s="180">
        <v>19.5</v>
      </c>
      <c r="BH51" s="180" t="e">
        <v>#VALUE!</v>
      </c>
      <c r="BI51" s="182">
        <v>38.25</v>
      </c>
      <c r="BJ51" s="183" t="e">
        <v>#VALUE!</v>
      </c>
      <c r="BK51" s="183">
        <v>3</v>
      </c>
      <c r="BL51" s="183">
        <v>14</v>
      </c>
      <c r="BM51" s="183" t="e">
        <v>#VALUE!</v>
      </c>
      <c r="BN51" s="183">
        <v>0</v>
      </c>
      <c r="BO51" s="183">
        <v>1</v>
      </c>
      <c r="BP51" s="183">
        <v>1.25</v>
      </c>
      <c r="BQ51" s="184">
        <v>12</v>
      </c>
      <c r="BR51" s="184">
        <v>2</v>
      </c>
      <c r="BS51" s="184" t="e">
        <v>#VALUE!</v>
      </c>
      <c r="BT51" s="184" t="e">
        <v>#VALUE!</v>
      </c>
      <c r="BU51" s="184" t="e">
        <v>#VALUE!</v>
      </c>
      <c r="BV51" s="184">
        <v>9</v>
      </c>
      <c r="BW51" s="185">
        <v>0</v>
      </c>
      <c r="BX51" s="185" t="e">
        <v>#VALUE!</v>
      </c>
      <c r="BY51" s="185" t="e">
        <v>#VALUE!</v>
      </c>
      <c r="BZ51" s="185" t="e">
        <v>#VALUE!</v>
      </c>
      <c r="CA51" s="185" t="e">
        <v>#VALUE!</v>
      </c>
      <c r="CB51" s="185">
        <v>5</v>
      </c>
      <c r="CC51" s="186" t="e">
        <v>#VALUE!</v>
      </c>
      <c r="CD51" s="187">
        <v>2861.25</v>
      </c>
    </row>
    <row r="52" spans="1:82" x14ac:dyDescent="0.25">
      <c r="A52" s="179" t="s">
        <v>452</v>
      </c>
      <c r="B52" s="179" t="s">
        <v>453</v>
      </c>
      <c r="C52" s="179" t="s">
        <v>126</v>
      </c>
      <c r="D52" s="179" t="s">
        <v>126</v>
      </c>
      <c r="E52" s="180">
        <v>2473.5</v>
      </c>
      <c r="F52" s="181">
        <v>2466.25</v>
      </c>
      <c r="G52" s="181">
        <v>3.25</v>
      </c>
      <c r="H52" s="181">
        <v>4</v>
      </c>
      <c r="I52" s="181">
        <v>1241</v>
      </c>
      <c r="J52" s="181">
        <v>385</v>
      </c>
      <c r="K52" s="181">
        <v>233</v>
      </c>
      <c r="L52" s="181">
        <v>239.75</v>
      </c>
      <c r="M52" s="181">
        <v>248.75</v>
      </c>
      <c r="N52" s="181">
        <v>93</v>
      </c>
      <c r="O52" s="181">
        <v>33</v>
      </c>
      <c r="P52" s="180">
        <v>433</v>
      </c>
      <c r="Q52" s="181">
        <v>28.25</v>
      </c>
      <c r="R52" s="181">
        <v>32.25</v>
      </c>
      <c r="S52" s="180">
        <v>39.75</v>
      </c>
      <c r="T52" s="180">
        <v>581.5</v>
      </c>
      <c r="U52" s="180">
        <v>27.5</v>
      </c>
      <c r="V52" s="180">
        <v>148.5</v>
      </c>
      <c r="W52" s="181">
        <v>42</v>
      </c>
      <c r="X52" s="181">
        <v>24</v>
      </c>
      <c r="Y52" s="181">
        <v>6</v>
      </c>
      <c r="Z52" s="181">
        <v>30</v>
      </c>
      <c r="AA52" s="181">
        <v>1</v>
      </c>
      <c r="AB52" s="181">
        <v>6</v>
      </c>
      <c r="AC52" s="181">
        <v>1</v>
      </c>
      <c r="AD52" s="181">
        <v>16.25</v>
      </c>
      <c r="AE52" s="181">
        <v>22.25</v>
      </c>
      <c r="AF52" s="180">
        <v>291</v>
      </c>
      <c r="AG52" s="181">
        <v>73</v>
      </c>
      <c r="AH52" s="181">
        <v>8</v>
      </c>
      <c r="AI52" s="181">
        <v>28.75</v>
      </c>
      <c r="AJ52" s="181">
        <v>56</v>
      </c>
      <c r="AK52" s="181">
        <v>18</v>
      </c>
      <c r="AL52" s="181">
        <v>5</v>
      </c>
      <c r="AM52" s="181">
        <v>102.25</v>
      </c>
      <c r="AN52" s="180">
        <v>37</v>
      </c>
      <c r="AO52" s="180">
        <v>246.25</v>
      </c>
      <c r="AP52" s="181">
        <v>198</v>
      </c>
      <c r="AQ52" s="181">
        <v>7.75</v>
      </c>
      <c r="AR52" s="181">
        <v>30.5</v>
      </c>
      <c r="AS52" s="181">
        <v>10</v>
      </c>
      <c r="AT52" s="180">
        <v>16</v>
      </c>
      <c r="AU52" s="180">
        <v>30.25</v>
      </c>
      <c r="AV52" s="180">
        <v>9.5</v>
      </c>
      <c r="AW52" s="181">
        <v>2.5</v>
      </c>
      <c r="AX52" s="181">
        <v>7</v>
      </c>
      <c r="AY52" s="180">
        <v>7.5</v>
      </c>
      <c r="AZ52" s="180">
        <v>17.25</v>
      </c>
      <c r="BA52" s="180">
        <v>9.5</v>
      </c>
      <c r="BB52" s="180">
        <v>2.5</v>
      </c>
      <c r="BC52" s="180">
        <v>0</v>
      </c>
      <c r="BD52" s="180">
        <v>452.75</v>
      </c>
      <c r="BE52" s="180">
        <v>6</v>
      </c>
      <c r="BF52" s="180" t="e">
        <v>#VALUE!</v>
      </c>
      <c r="BG52" s="180">
        <v>81.75</v>
      </c>
      <c r="BH52" s="180" t="e">
        <v>#VALUE!</v>
      </c>
      <c r="BI52" s="182">
        <v>363.25</v>
      </c>
      <c r="BJ52" s="183" t="e">
        <v>#VALUE!</v>
      </c>
      <c r="BK52" s="183">
        <v>30.25</v>
      </c>
      <c r="BL52" s="183">
        <v>158.25</v>
      </c>
      <c r="BM52" s="183">
        <v>5.75</v>
      </c>
      <c r="BN52" s="183">
        <v>6</v>
      </c>
      <c r="BO52" s="183">
        <v>0</v>
      </c>
      <c r="BP52" s="183">
        <v>29</v>
      </c>
      <c r="BQ52" s="184">
        <v>127.75</v>
      </c>
      <c r="BR52" s="184">
        <v>16.5</v>
      </c>
      <c r="BS52" s="184" t="e">
        <v>#VALUE!</v>
      </c>
      <c r="BT52" s="184" t="e">
        <v>#VALUE!</v>
      </c>
      <c r="BU52" s="184">
        <v>0</v>
      </c>
      <c r="BV52" s="184">
        <v>109.25</v>
      </c>
      <c r="BW52" s="185">
        <v>2</v>
      </c>
      <c r="BX52" s="185" t="e">
        <v>#VALUE!</v>
      </c>
      <c r="BY52" s="185">
        <v>3</v>
      </c>
      <c r="BZ52" s="185">
        <v>0</v>
      </c>
      <c r="CA52" s="185">
        <v>6</v>
      </c>
      <c r="CB52" s="185">
        <v>22.25</v>
      </c>
      <c r="CC52" s="186">
        <v>18</v>
      </c>
      <c r="CD52" s="187">
        <v>23769</v>
      </c>
    </row>
    <row r="53" spans="1:82" x14ac:dyDescent="0.25">
      <c r="A53" s="179" t="s">
        <v>454</v>
      </c>
      <c r="B53" s="179" t="s">
        <v>455</v>
      </c>
      <c r="C53" s="179" t="s">
        <v>382</v>
      </c>
      <c r="D53" s="179" t="s">
        <v>123</v>
      </c>
      <c r="E53" s="180">
        <v>1006.75</v>
      </c>
      <c r="F53" s="181">
        <v>1006.75</v>
      </c>
      <c r="G53" s="181">
        <v>0</v>
      </c>
      <c r="H53" s="181" t="e">
        <v>#VALUE!</v>
      </c>
      <c r="I53" s="181">
        <v>532.75</v>
      </c>
      <c r="J53" s="181">
        <v>146</v>
      </c>
      <c r="K53" s="181">
        <v>88</v>
      </c>
      <c r="L53" s="181">
        <v>103</v>
      </c>
      <c r="M53" s="181">
        <v>86</v>
      </c>
      <c r="N53" s="181">
        <v>34</v>
      </c>
      <c r="O53" s="181">
        <v>17</v>
      </c>
      <c r="P53" s="180">
        <v>126.5</v>
      </c>
      <c r="Q53" s="181">
        <v>16.75</v>
      </c>
      <c r="R53" s="181">
        <v>16.25</v>
      </c>
      <c r="S53" s="180">
        <v>22.25</v>
      </c>
      <c r="T53" s="180">
        <v>244</v>
      </c>
      <c r="U53" s="180">
        <v>10</v>
      </c>
      <c r="V53" s="180">
        <v>58</v>
      </c>
      <c r="W53" s="181">
        <v>6</v>
      </c>
      <c r="X53" s="181">
        <v>9</v>
      </c>
      <c r="Y53" s="181">
        <v>4</v>
      </c>
      <c r="Z53" s="181">
        <v>10</v>
      </c>
      <c r="AA53" s="181">
        <v>1</v>
      </c>
      <c r="AB53" s="181">
        <v>4</v>
      </c>
      <c r="AC53" s="181">
        <v>5</v>
      </c>
      <c r="AD53" s="181">
        <v>7</v>
      </c>
      <c r="AE53" s="181">
        <v>12</v>
      </c>
      <c r="AF53" s="180">
        <v>121</v>
      </c>
      <c r="AG53" s="181">
        <v>37.5</v>
      </c>
      <c r="AH53" s="181">
        <v>0</v>
      </c>
      <c r="AI53" s="181">
        <v>14</v>
      </c>
      <c r="AJ53" s="181">
        <v>12.5</v>
      </c>
      <c r="AK53" s="181">
        <v>8</v>
      </c>
      <c r="AL53" s="181">
        <v>2</v>
      </c>
      <c r="AM53" s="181">
        <v>47</v>
      </c>
      <c r="AN53" s="180">
        <v>16.5</v>
      </c>
      <c r="AO53" s="180">
        <v>63.75</v>
      </c>
      <c r="AP53" s="181">
        <v>44.5</v>
      </c>
      <c r="AQ53" s="181">
        <v>0</v>
      </c>
      <c r="AR53" s="181">
        <v>9</v>
      </c>
      <c r="AS53" s="181">
        <v>10.25</v>
      </c>
      <c r="AT53" s="180">
        <v>20.5</v>
      </c>
      <c r="AU53" s="180">
        <v>12</v>
      </c>
      <c r="AV53" s="180">
        <v>2.25</v>
      </c>
      <c r="AW53" s="181">
        <v>2</v>
      </c>
      <c r="AX53" s="181">
        <v>0.25</v>
      </c>
      <c r="AY53" s="180">
        <v>9.5</v>
      </c>
      <c r="AZ53" s="180">
        <v>5.75</v>
      </c>
      <c r="BA53" s="180">
        <v>14.75</v>
      </c>
      <c r="BB53" s="180">
        <v>0.75</v>
      </c>
      <c r="BC53" s="180">
        <v>1</v>
      </c>
      <c r="BD53" s="180">
        <v>218.75</v>
      </c>
      <c r="BE53" s="180">
        <v>1</v>
      </c>
      <c r="BF53" s="180">
        <v>12</v>
      </c>
      <c r="BG53" s="180">
        <v>33.5</v>
      </c>
      <c r="BH53" s="180" t="e">
        <v>#VALUE!</v>
      </c>
      <c r="BI53" s="182">
        <v>195.25</v>
      </c>
      <c r="BJ53" s="183">
        <v>88</v>
      </c>
      <c r="BK53" s="183">
        <v>5</v>
      </c>
      <c r="BL53" s="183">
        <v>79.5</v>
      </c>
      <c r="BM53" s="183">
        <v>0</v>
      </c>
      <c r="BN53" s="183">
        <v>2</v>
      </c>
      <c r="BO53" s="183">
        <v>1</v>
      </c>
      <c r="BP53" s="183">
        <v>19.75</v>
      </c>
      <c r="BQ53" s="184">
        <v>34.75</v>
      </c>
      <c r="BR53" s="184">
        <v>10</v>
      </c>
      <c r="BS53" s="184" t="e">
        <v>#VALUE!</v>
      </c>
      <c r="BT53" s="184" t="e">
        <v>#VALUE!</v>
      </c>
      <c r="BU53" s="184" t="e">
        <v>#VALUE!</v>
      </c>
      <c r="BV53" s="184">
        <v>23.75</v>
      </c>
      <c r="BW53" s="185">
        <v>0</v>
      </c>
      <c r="BX53" s="185" t="e">
        <v>#VALUE!</v>
      </c>
      <c r="BY53" s="185" t="e">
        <v>#VALUE!</v>
      </c>
      <c r="BZ53" s="185" t="e">
        <v>#VALUE!</v>
      </c>
      <c r="CA53" s="185" t="e">
        <v>#VALUE!</v>
      </c>
      <c r="CB53" s="185">
        <v>17</v>
      </c>
      <c r="CC53" s="186">
        <v>60.75</v>
      </c>
      <c r="CD53" s="187">
        <v>14448.75</v>
      </c>
    </row>
    <row r="54" spans="1:82" x14ac:dyDescent="0.25">
      <c r="A54" s="179" t="s">
        <v>456</v>
      </c>
      <c r="B54" s="179" t="s">
        <v>457</v>
      </c>
      <c r="C54" s="179" t="s">
        <v>368</v>
      </c>
      <c r="D54" s="179" t="s">
        <v>120</v>
      </c>
      <c r="E54" s="180">
        <v>1241.25</v>
      </c>
      <c r="F54" s="181">
        <v>1240.25</v>
      </c>
      <c r="G54" s="181">
        <v>1</v>
      </c>
      <c r="H54" s="181">
        <v>0</v>
      </c>
      <c r="I54" s="181">
        <v>591.75</v>
      </c>
      <c r="J54" s="181">
        <v>178.5</v>
      </c>
      <c r="K54" s="181">
        <v>112</v>
      </c>
      <c r="L54" s="181">
        <v>144</v>
      </c>
      <c r="M54" s="181">
        <v>145</v>
      </c>
      <c r="N54" s="181">
        <v>50</v>
      </c>
      <c r="O54" s="181">
        <v>20</v>
      </c>
      <c r="P54" s="180">
        <v>92</v>
      </c>
      <c r="Q54" s="181">
        <v>6.25</v>
      </c>
      <c r="R54" s="181">
        <v>10</v>
      </c>
      <c r="S54" s="180">
        <v>41.25</v>
      </c>
      <c r="T54" s="180">
        <v>193.25</v>
      </c>
      <c r="U54" s="180">
        <v>46</v>
      </c>
      <c r="V54" s="180">
        <v>90.5</v>
      </c>
      <c r="W54" s="181">
        <v>8.5</v>
      </c>
      <c r="X54" s="181">
        <v>15</v>
      </c>
      <c r="Y54" s="181">
        <v>6</v>
      </c>
      <c r="Z54" s="181">
        <v>17</v>
      </c>
      <c r="AA54" s="181">
        <v>3</v>
      </c>
      <c r="AB54" s="181">
        <v>10.25</v>
      </c>
      <c r="AC54" s="181">
        <v>1</v>
      </c>
      <c r="AD54" s="181">
        <v>16</v>
      </c>
      <c r="AE54" s="181">
        <v>13.75</v>
      </c>
      <c r="AF54" s="180">
        <v>251.5</v>
      </c>
      <c r="AG54" s="181">
        <v>54</v>
      </c>
      <c r="AH54" s="181">
        <v>4.25</v>
      </c>
      <c r="AI54" s="181">
        <v>17</v>
      </c>
      <c r="AJ54" s="181">
        <v>31</v>
      </c>
      <c r="AK54" s="181">
        <v>9</v>
      </c>
      <c r="AL54" s="181">
        <v>3</v>
      </c>
      <c r="AM54" s="181">
        <v>133.25</v>
      </c>
      <c r="AN54" s="180">
        <v>10</v>
      </c>
      <c r="AO54" s="180">
        <v>123.25</v>
      </c>
      <c r="AP54" s="181">
        <v>105.75</v>
      </c>
      <c r="AQ54" s="181">
        <v>0.75</v>
      </c>
      <c r="AR54" s="181">
        <v>9</v>
      </c>
      <c r="AS54" s="181">
        <v>7.75</v>
      </c>
      <c r="AT54" s="180">
        <v>8</v>
      </c>
      <c r="AU54" s="180">
        <v>3</v>
      </c>
      <c r="AV54" s="180">
        <v>9</v>
      </c>
      <c r="AW54" s="181">
        <v>2</v>
      </c>
      <c r="AX54" s="181">
        <v>7</v>
      </c>
      <c r="AY54" s="180">
        <v>7</v>
      </c>
      <c r="AZ54" s="180">
        <v>15</v>
      </c>
      <c r="BA54" s="180">
        <v>13</v>
      </c>
      <c r="BB54" s="180">
        <v>1.25</v>
      </c>
      <c r="BC54" s="180">
        <v>0</v>
      </c>
      <c r="BD54" s="180">
        <v>282</v>
      </c>
      <c r="BE54" s="180">
        <v>4</v>
      </c>
      <c r="BF54" s="180">
        <v>4</v>
      </c>
      <c r="BG54" s="180">
        <v>42.25</v>
      </c>
      <c r="BH54" s="180" t="e">
        <v>#VALUE!</v>
      </c>
      <c r="BI54" s="182">
        <v>332.75</v>
      </c>
      <c r="BJ54" s="183">
        <v>246.75</v>
      </c>
      <c r="BK54" s="183">
        <v>13</v>
      </c>
      <c r="BL54" s="183">
        <v>60</v>
      </c>
      <c r="BM54" s="183">
        <v>0</v>
      </c>
      <c r="BN54" s="183">
        <v>4</v>
      </c>
      <c r="BO54" s="183">
        <v>1</v>
      </c>
      <c r="BP54" s="183">
        <v>8</v>
      </c>
      <c r="BQ54" s="184">
        <v>56.75</v>
      </c>
      <c r="BR54" s="184">
        <v>20.25</v>
      </c>
      <c r="BS54" s="184" t="e">
        <v>#VALUE!</v>
      </c>
      <c r="BT54" s="184">
        <v>2</v>
      </c>
      <c r="BU54" s="184">
        <v>1</v>
      </c>
      <c r="BV54" s="184">
        <v>31.5</v>
      </c>
      <c r="BW54" s="185">
        <v>0</v>
      </c>
      <c r="BX54" s="185" t="e">
        <v>#VALUE!</v>
      </c>
      <c r="BY54" s="185" t="e">
        <v>#VALUE!</v>
      </c>
      <c r="BZ54" s="185" t="e">
        <v>#VALUE!</v>
      </c>
      <c r="CA54" s="185" t="e">
        <v>#VALUE!</v>
      </c>
      <c r="CB54" s="185">
        <v>21.5</v>
      </c>
      <c r="CC54" s="186">
        <v>11</v>
      </c>
      <c r="CD54" s="187">
        <v>20898.25</v>
      </c>
    </row>
    <row r="55" spans="1:82" x14ac:dyDescent="0.25">
      <c r="A55" s="179" t="s">
        <v>161</v>
      </c>
      <c r="B55" s="179" t="s">
        <v>458</v>
      </c>
      <c r="C55" s="179" t="s">
        <v>368</v>
      </c>
      <c r="D55" s="179" t="s">
        <v>120</v>
      </c>
      <c r="E55" s="180">
        <v>367.75</v>
      </c>
      <c r="F55" s="181">
        <v>363.75</v>
      </c>
      <c r="G55" s="181" t="e">
        <v>#VALUE!</v>
      </c>
      <c r="H55" s="181">
        <v>4</v>
      </c>
      <c r="I55" s="181">
        <v>188.5</v>
      </c>
      <c r="J55" s="181">
        <v>48.5</v>
      </c>
      <c r="K55" s="181">
        <v>28.75</v>
      </c>
      <c r="L55" s="181">
        <v>41</v>
      </c>
      <c r="M55" s="181">
        <v>43</v>
      </c>
      <c r="N55" s="181">
        <v>11</v>
      </c>
      <c r="O55" s="181">
        <v>7</v>
      </c>
      <c r="P55" s="180">
        <v>21</v>
      </c>
      <c r="Q55" s="181">
        <v>3</v>
      </c>
      <c r="R55" s="181">
        <v>4</v>
      </c>
      <c r="S55" s="180">
        <v>11</v>
      </c>
      <c r="T55" s="180">
        <v>73.75</v>
      </c>
      <c r="U55" s="180">
        <v>6</v>
      </c>
      <c r="V55" s="180">
        <v>31.25</v>
      </c>
      <c r="W55" s="181">
        <v>5</v>
      </c>
      <c r="X55" s="181">
        <v>5</v>
      </c>
      <c r="Y55" s="181">
        <v>0</v>
      </c>
      <c r="Z55" s="181">
        <v>6</v>
      </c>
      <c r="AA55" s="181" t="e">
        <v>#VALUE!</v>
      </c>
      <c r="AB55" s="181">
        <v>2</v>
      </c>
      <c r="AC55" s="181" t="e">
        <v>#VALUE!</v>
      </c>
      <c r="AD55" s="181">
        <v>4.75</v>
      </c>
      <c r="AE55" s="181">
        <v>8.5</v>
      </c>
      <c r="AF55" s="180">
        <v>59.75</v>
      </c>
      <c r="AG55" s="181">
        <v>21</v>
      </c>
      <c r="AH55" s="181">
        <v>1</v>
      </c>
      <c r="AI55" s="181">
        <v>6</v>
      </c>
      <c r="AJ55" s="181">
        <v>6</v>
      </c>
      <c r="AK55" s="181">
        <v>2.25</v>
      </c>
      <c r="AL55" s="181" t="e">
        <v>#VALUE!</v>
      </c>
      <c r="AM55" s="181">
        <v>23.5</v>
      </c>
      <c r="AN55" s="180">
        <v>5</v>
      </c>
      <c r="AO55" s="180">
        <v>27.25</v>
      </c>
      <c r="AP55" s="181">
        <v>20.5</v>
      </c>
      <c r="AQ55" s="181">
        <v>0.5</v>
      </c>
      <c r="AR55" s="181">
        <v>2</v>
      </c>
      <c r="AS55" s="181">
        <v>4.25</v>
      </c>
      <c r="AT55" s="180">
        <v>5</v>
      </c>
      <c r="AU55" s="180">
        <v>0</v>
      </c>
      <c r="AV55" s="180">
        <v>5</v>
      </c>
      <c r="AW55" s="181">
        <v>1</v>
      </c>
      <c r="AX55" s="181">
        <v>4</v>
      </c>
      <c r="AY55" s="180">
        <v>3.5</v>
      </c>
      <c r="AZ55" s="180">
        <v>4.5</v>
      </c>
      <c r="BA55" s="180">
        <v>7</v>
      </c>
      <c r="BB55" s="180">
        <v>1</v>
      </c>
      <c r="BC55" s="180" t="e">
        <v>#VALUE!</v>
      </c>
      <c r="BD55" s="180">
        <v>84</v>
      </c>
      <c r="BE55" s="180" t="e">
        <v>#VALUE!</v>
      </c>
      <c r="BF55" s="180">
        <v>1</v>
      </c>
      <c r="BG55" s="180">
        <v>13.75</v>
      </c>
      <c r="BH55" s="180" t="e">
        <v>#VALUE!</v>
      </c>
      <c r="BI55" s="182">
        <v>49.25</v>
      </c>
      <c r="BJ55" s="183" t="e">
        <v>#VALUE!</v>
      </c>
      <c r="BK55" s="183">
        <v>6</v>
      </c>
      <c r="BL55" s="183">
        <v>23</v>
      </c>
      <c r="BM55" s="183" t="e">
        <v>#VALUE!</v>
      </c>
      <c r="BN55" s="183">
        <v>0</v>
      </c>
      <c r="BO55" s="183" t="e">
        <v>#VALUE!</v>
      </c>
      <c r="BP55" s="183">
        <v>8.25</v>
      </c>
      <c r="BQ55" s="184">
        <v>21.5</v>
      </c>
      <c r="BR55" s="184">
        <v>5</v>
      </c>
      <c r="BS55" s="184" t="e">
        <v>#VALUE!</v>
      </c>
      <c r="BT55" s="184">
        <v>1</v>
      </c>
      <c r="BU55" s="184" t="e">
        <v>#VALUE!</v>
      </c>
      <c r="BV55" s="184">
        <v>13.5</v>
      </c>
      <c r="BW55" s="185" t="e">
        <v>#VALUE!</v>
      </c>
      <c r="BX55" s="185" t="e">
        <v>#VALUE!</v>
      </c>
      <c r="BY55" s="185" t="e">
        <v>#VALUE!</v>
      </c>
      <c r="BZ55" s="185" t="e">
        <v>#VALUE!</v>
      </c>
      <c r="CA55" s="185" t="e">
        <v>#VALUE!</v>
      </c>
      <c r="CB55" s="185">
        <v>6.25</v>
      </c>
      <c r="CC55" s="186">
        <v>11</v>
      </c>
      <c r="CD55" s="187">
        <v>4756.5</v>
      </c>
    </row>
    <row r="56" spans="1:82" x14ac:dyDescent="0.25">
      <c r="A56" s="179" t="s">
        <v>152</v>
      </c>
      <c r="B56" s="179" t="s">
        <v>459</v>
      </c>
      <c r="C56" s="179" t="s">
        <v>126</v>
      </c>
      <c r="D56" s="179" t="s">
        <v>126</v>
      </c>
      <c r="E56" s="180">
        <v>831.5</v>
      </c>
      <c r="F56" s="181">
        <v>827.5</v>
      </c>
      <c r="G56" s="181">
        <v>3</v>
      </c>
      <c r="H56" s="181">
        <v>1</v>
      </c>
      <c r="I56" s="181">
        <v>426.75</v>
      </c>
      <c r="J56" s="181">
        <v>119.5</v>
      </c>
      <c r="K56" s="181">
        <v>66</v>
      </c>
      <c r="L56" s="181">
        <v>96.25</v>
      </c>
      <c r="M56" s="181">
        <v>94</v>
      </c>
      <c r="N56" s="181">
        <v>21</v>
      </c>
      <c r="O56" s="181">
        <v>8</v>
      </c>
      <c r="P56" s="180">
        <v>129</v>
      </c>
      <c r="Q56" s="181">
        <v>6</v>
      </c>
      <c r="R56" s="181">
        <v>1.5</v>
      </c>
      <c r="S56" s="180">
        <v>13.5</v>
      </c>
      <c r="T56" s="180">
        <v>158.25</v>
      </c>
      <c r="U56" s="180">
        <v>6</v>
      </c>
      <c r="V56" s="180">
        <v>55</v>
      </c>
      <c r="W56" s="181">
        <v>9</v>
      </c>
      <c r="X56" s="181">
        <v>9.25</v>
      </c>
      <c r="Y56" s="181">
        <v>8.75</v>
      </c>
      <c r="Z56" s="181">
        <v>4</v>
      </c>
      <c r="AA56" s="181">
        <v>1</v>
      </c>
      <c r="AB56" s="181">
        <v>2</v>
      </c>
      <c r="AC56" s="181">
        <v>1</v>
      </c>
      <c r="AD56" s="181">
        <v>12</v>
      </c>
      <c r="AE56" s="181">
        <v>8</v>
      </c>
      <c r="AF56" s="180">
        <v>130</v>
      </c>
      <c r="AG56" s="181">
        <v>48</v>
      </c>
      <c r="AH56" s="181">
        <v>10</v>
      </c>
      <c r="AI56" s="181">
        <v>10</v>
      </c>
      <c r="AJ56" s="181">
        <v>5.5</v>
      </c>
      <c r="AK56" s="181">
        <v>13</v>
      </c>
      <c r="AL56" s="181">
        <v>1</v>
      </c>
      <c r="AM56" s="181">
        <v>42.5</v>
      </c>
      <c r="AN56" s="180">
        <v>11.75</v>
      </c>
      <c r="AO56" s="180">
        <v>53.75</v>
      </c>
      <c r="AP56" s="181">
        <v>49</v>
      </c>
      <c r="AQ56" s="181">
        <v>1.75</v>
      </c>
      <c r="AR56" s="181">
        <v>2.5</v>
      </c>
      <c r="AS56" s="181">
        <v>0.5</v>
      </c>
      <c r="AT56" s="180">
        <v>13</v>
      </c>
      <c r="AU56" s="180">
        <v>3</v>
      </c>
      <c r="AV56" s="180">
        <v>3</v>
      </c>
      <c r="AW56" s="181">
        <v>1</v>
      </c>
      <c r="AX56" s="181">
        <v>2</v>
      </c>
      <c r="AY56" s="180">
        <v>7</v>
      </c>
      <c r="AZ56" s="180">
        <v>7</v>
      </c>
      <c r="BA56" s="180">
        <v>8</v>
      </c>
      <c r="BB56" s="180">
        <v>0</v>
      </c>
      <c r="BC56" s="180">
        <v>0.25</v>
      </c>
      <c r="BD56" s="180">
        <v>182.75</v>
      </c>
      <c r="BE56" s="180">
        <v>0</v>
      </c>
      <c r="BF56" s="180">
        <v>6.25</v>
      </c>
      <c r="BG56" s="180">
        <v>23</v>
      </c>
      <c r="BH56" s="180" t="e">
        <v>#VALUE!</v>
      </c>
      <c r="BI56" s="182">
        <v>159</v>
      </c>
      <c r="BJ56" s="183">
        <v>85</v>
      </c>
      <c r="BK56" s="183">
        <v>5</v>
      </c>
      <c r="BL56" s="183">
        <v>50</v>
      </c>
      <c r="BM56" s="183">
        <v>5</v>
      </c>
      <c r="BN56" s="183">
        <v>3</v>
      </c>
      <c r="BO56" s="183" t="e">
        <v>#VALUE!</v>
      </c>
      <c r="BP56" s="183">
        <v>11</v>
      </c>
      <c r="BQ56" s="184">
        <v>28.75</v>
      </c>
      <c r="BR56" s="184">
        <v>7</v>
      </c>
      <c r="BS56" s="184" t="e">
        <v>#VALUE!</v>
      </c>
      <c r="BT56" s="184" t="e">
        <v>#VALUE!</v>
      </c>
      <c r="BU56" s="184" t="e">
        <v>#VALUE!</v>
      </c>
      <c r="BV56" s="184">
        <v>20.75</v>
      </c>
      <c r="BW56" s="185" t="e">
        <v>#VALUE!</v>
      </c>
      <c r="BX56" s="185" t="e">
        <v>#VALUE!</v>
      </c>
      <c r="BY56" s="185" t="e">
        <v>#VALUE!</v>
      </c>
      <c r="BZ56" s="185" t="e">
        <v>#VALUE!</v>
      </c>
      <c r="CA56" s="185" t="e">
        <v>#VALUE!</v>
      </c>
      <c r="CB56" s="185">
        <v>12</v>
      </c>
      <c r="CC56" s="186">
        <v>1</v>
      </c>
      <c r="CD56" s="187">
        <v>9148.75</v>
      </c>
    </row>
    <row r="57" spans="1:82" x14ac:dyDescent="0.25">
      <c r="A57" s="179" t="s">
        <v>460</v>
      </c>
      <c r="B57" s="179" t="s">
        <v>461</v>
      </c>
      <c r="C57" s="179" t="s">
        <v>462</v>
      </c>
      <c r="D57" s="179" t="s">
        <v>120</v>
      </c>
      <c r="E57" s="180">
        <v>1585.5</v>
      </c>
      <c r="F57" s="181">
        <v>1581.5</v>
      </c>
      <c r="G57" s="181">
        <v>4</v>
      </c>
      <c r="H57" s="181">
        <v>0</v>
      </c>
      <c r="I57" s="181">
        <v>742</v>
      </c>
      <c r="J57" s="181">
        <v>228.25</v>
      </c>
      <c r="K57" s="181">
        <v>161.75</v>
      </c>
      <c r="L57" s="181">
        <v>174.5</v>
      </c>
      <c r="M57" s="181">
        <v>174</v>
      </c>
      <c r="N57" s="181">
        <v>66</v>
      </c>
      <c r="O57" s="181">
        <v>39</v>
      </c>
      <c r="P57" s="180">
        <v>133</v>
      </c>
      <c r="Q57" s="181">
        <v>11.25</v>
      </c>
      <c r="R57" s="181">
        <v>18.25</v>
      </c>
      <c r="S57" s="180">
        <v>41</v>
      </c>
      <c r="T57" s="180">
        <v>270</v>
      </c>
      <c r="U57" s="180">
        <v>28.5</v>
      </c>
      <c r="V57" s="180">
        <v>110.75</v>
      </c>
      <c r="W57" s="181">
        <v>28</v>
      </c>
      <c r="X57" s="181">
        <v>11.5</v>
      </c>
      <c r="Y57" s="181">
        <v>10</v>
      </c>
      <c r="Z57" s="181">
        <v>16</v>
      </c>
      <c r="AA57" s="181">
        <v>1</v>
      </c>
      <c r="AB57" s="181">
        <v>1</v>
      </c>
      <c r="AC57" s="181">
        <v>6</v>
      </c>
      <c r="AD57" s="181">
        <v>15</v>
      </c>
      <c r="AE57" s="181">
        <v>22.25</v>
      </c>
      <c r="AF57" s="180">
        <v>252</v>
      </c>
      <c r="AG57" s="181">
        <v>52.5</v>
      </c>
      <c r="AH57" s="181">
        <v>9</v>
      </c>
      <c r="AI57" s="181">
        <v>14.75</v>
      </c>
      <c r="AJ57" s="181">
        <v>36.25</v>
      </c>
      <c r="AK57" s="181">
        <v>8.5</v>
      </c>
      <c r="AL57" s="181">
        <v>5</v>
      </c>
      <c r="AM57" s="181">
        <v>126</v>
      </c>
      <c r="AN57" s="180">
        <v>28</v>
      </c>
      <c r="AO57" s="180">
        <v>177.5</v>
      </c>
      <c r="AP57" s="181">
        <v>116</v>
      </c>
      <c r="AQ57" s="181">
        <v>1.75</v>
      </c>
      <c r="AR57" s="181">
        <v>44</v>
      </c>
      <c r="AS57" s="181">
        <v>15.75</v>
      </c>
      <c r="AT57" s="180">
        <v>16.25</v>
      </c>
      <c r="AU57" s="180">
        <v>9</v>
      </c>
      <c r="AV57" s="180">
        <v>5</v>
      </c>
      <c r="AW57" s="181">
        <v>2</v>
      </c>
      <c r="AX57" s="181">
        <v>3</v>
      </c>
      <c r="AY57" s="180">
        <v>11.25</v>
      </c>
      <c r="AZ57" s="180">
        <v>13.25</v>
      </c>
      <c r="BA57" s="180">
        <v>15.25</v>
      </c>
      <c r="BB57" s="180">
        <v>4</v>
      </c>
      <c r="BC57" s="180">
        <v>0</v>
      </c>
      <c r="BD57" s="180">
        <v>368.75</v>
      </c>
      <c r="BE57" s="180">
        <v>8</v>
      </c>
      <c r="BF57" s="180">
        <v>4</v>
      </c>
      <c r="BG57" s="180">
        <v>81</v>
      </c>
      <c r="BH57" s="180" t="e">
        <v>#VALUE!</v>
      </c>
      <c r="BI57" s="182">
        <v>185</v>
      </c>
      <c r="BJ57" s="183" t="e">
        <v>#VALUE!</v>
      </c>
      <c r="BK57" s="183">
        <v>11</v>
      </c>
      <c r="BL57" s="183">
        <v>107.5</v>
      </c>
      <c r="BM57" s="183">
        <v>1</v>
      </c>
      <c r="BN57" s="183">
        <v>3.5</v>
      </c>
      <c r="BO57" s="183">
        <v>0</v>
      </c>
      <c r="BP57" s="183">
        <v>19</v>
      </c>
      <c r="BQ57" s="184">
        <v>95.25</v>
      </c>
      <c r="BR57" s="184">
        <v>24.75</v>
      </c>
      <c r="BS57" s="184" t="e">
        <v>#VALUE!</v>
      </c>
      <c r="BT57" s="184" t="e">
        <v>#VALUE!</v>
      </c>
      <c r="BU57" s="184" t="e">
        <v>#VALUE!</v>
      </c>
      <c r="BV57" s="184">
        <v>69.5</v>
      </c>
      <c r="BW57" s="185">
        <v>0</v>
      </c>
      <c r="BX57" s="185">
        <v>1</v>
      </c>
      <c r="BY57" s="185" t="e">
        <v>#VALUE!</v>
      </c>
      <c r="BZ57" s="185">
        <v>1</v>
      </c>
      <c r="CA57" s="185" t="e">
        <v>#VALUE!</v>
      </c>
      <c r="CB57" s="185">
        <v>44.75</v>
      </c>
      <c r="CC57" s="186">
        <v>11</v>
      </c>
      <c r="CD57" s="187">
        <v>16650</v>
      </c>
    </row>
    <row r="58" spans="1:82" x14ac:dyDescent="0.25">
      <c r="A58" s="179" t="s">
        <v>463</v>
      </c>
      <c r="B58" s="179" t="s">
        <v>464</v>
      </c>
      <c r="C58" s="179" t="s">
        <v>462</v>
      </c>
      <c r="D58" s="179" t="s">
        <v>120</v>
      </c>
      <c r="E58" s="180">
        <v>398.75</v>
      </c>
      <c r="F58" s="181">
        <v>397.75</v>
      </c>
      <c r="G58" s="181">
        <v>0</v>
      </c>
      <c r="H58" s="181">
        <v>1</v>
      </c>
      <c r="I58" s="181">
        <v>166</v>
      </c>
      <c r="J58" s="181">
        <v>53.75</v>
      </c>
      <c r="K58" s="181">
        <v>41.5</v>
      </c>
      <c r="L58" s="181">
        <v>70</v>
      </c>
      <c r="M58" s="181">
        <v>53.75</v>
      </c>
      <c r="N58" s="181">
        <v>9.75</v>
      </c>
      <c r="O58" s="181">
        <v>4</v>
      </c>
      <c r="P58" s="180">
        <v>32.5</v>
      </c>
      <c r="Q58" s="181">
        <v>1.5</v>
      </c>
      <c r="R58" s="181">
        <v>2.75</v>
      </c>
      <c r="S58" s="180">
        <v>12.25</v>
      </c>
      <c r="T58" s="180">
        <v>51</v>
      </c>
      <c r="U58" s="180">
        <v>13.75</v>
      </c>
      <c r="V58" s="180">
        <v>31.75</v>
      </c>
      <c r="W58" s="181">
        <v>2</v>
      </c>
      <c r="X58" s="181">
        <v>4</v>
      </c>
      <c r="Y58" s="181">
        <v>2</v>
      </c>
      <c r="Z58" s="181">
        <v>4</v>
      </c>
      <c r="AA58" s="181" t="e">
        <v>#VALUE!</v>
      </c>
      <c r="AB58" s="181">
        <v>4</v>
      </c>
      <c r="AC58" s="181">
        <v>1</v>
      </c>
      <c r="AD58" s="181">
        <v>11.25</v>
      </c>
      <c r="AE58" s="181">
        <v>3.5</v>
      </c>
      <c r="AF58" s="180">
        <v>100</v>
      </c>
      <c r="AG58" s="181">
        <v>34.75</v>
      </c>
      <c r="AH58" s="181" t="e">
        <v>#VALUE!</v>
      </c>
      <c r="AI58" s="181">
        <v>7</v>
      </c>
      <c r="AJ58" s="181">
        <v>11</v>
      </c>
      <c r="AK58" s="181">
        <v>9</v>
      </c>
      <c r="AL58" s="181">
        <v>2</v>
      </c>
      <c r="AM58" s="181">
        <v>36.25</v>
      </c>
      <c r="AN58" s="180">
        <v>6</v>
      </c>
      <c r="AO58" s="180">
        <v>28.25</v>
      </c>
      <c r="AP58" s="181">
        <v>17.5</v>
      </c>
      <c r="AQ58" s="181">
        <v>0.25</v>
      </c>
      <c r="AR58" s="181">
        <v>7.75</v>
      </c>
      <c r="AS58" s="181">
        <v>2.75</v>
      </c>
      <c r="AT58" s="180">
        <v>5.5</v>
      </c>
      <c r="AU58" s="180">
        <v>1</v>
      </c>
      <c r="AV58" s="180">
        <v>4.75</v>
      </c>
      <c r="AW58" s="181">
        <v>0.75</v>
      </c>
      <c r="AX58" s="181">
        <v>4</v>
      </c>
      <c r="AY58" s="180">
        <v>2</v>
      </c>
      <c r="AZ58" s="180">
        <v>4</v>
      </c>
      <c r="BA58" s="180">
        <v>3.75</v>
      </c>
      <c r="BB58" s="180">
        <v>2</v>
      </c>
      <c r="BC58" s="180">
        <v>0</v>
      </c>
      <c r="BD58" s="180">
        <v>76.5</v>
      </c>
      <c r="BE58" s="180" t="e">
        <v>#VALUE!</v>
      </c>
      <c r="BF58" s="180">
        <v>5</v>
      </c>
      <c r="BG58" s="180">
        <v>17.75</v>
      </c>
      <c r="BH58" s="180" t="e">
        <v>#VALUE!</v>
      </c>
      <c r="BI58" s="182">
        <v>60.75</v>
      </c>
      <c r="BJ58" s="183" t="e">
        <v>#VALUE!</v>
      </c>
      <c r="BK58" s="183">
        <v>3</v>
      </c>
      <c r="BL58" s="183">
        <v>27</v>
      </c>
      <c r="BM58" s="183" t="e">
        <v>#VALUE!</v>
      </c>
      <c r="BN58" s="183" t="e">
        <v>#VALUE!</v>
      </c>
      <c r="BO58" s="183">
        <v>0</v>
      </c>
      <c r="BP58" s="183">
        <v>6.75</v>
      </c>
      <c r="BQ58" s="184">
        <v>22.25</v>
      </c>
      <c r="BR58" s="184">
        <v>6</v>
      </c>
      <c r="BS58" s="184" t="e">
        <v>#VALUE!</v>
      </c>
      <c r="BT58" s="184" t="e">
        <v>#VALUE!</v>
      </c>
      <c r="BU58" s="184" t="e">
        <v>#VALUE!</v>
      </c>
      <c r="BV58" s="184">
        <v>15.25</v>
      </c>
      <c r="BW58" s="185" t="e">
        <v>#VALUE!</v>
      </c>
      <c r="BX58" s="185" t="e">
        <v>#VALUE!</v>
      </c>
      <c r="BY58" s="185" t="e">
        <v>#VALUE!</v>
      </c>
      <c r="BZ58" s="185" t="e">
        <v>#VALUE!</v>
      </c>
      <c r="CA58" s="185" t="e">
        <v>#VALUE!</v>
      </c>
      <c r="CB58" s="185">
        <v>11.25</v>
      </c>
      <c r="CC58" s="186">
        <v>2</v>
      </c>
      <c r="CD58" s="187">
        <v>4510</v>
      </c>
    </row>
    <row r="59" spans="1:82" x14ac:dyDescent="0.25">
      <c r="A59" s="179" t="s">
        <v>465</v>
      </c>
      <c r="B59" s="179" t="s">
        <v>466</v>
      </c>
      <c r="C59" s="179" t="s">
        <v>117</v>
      </c>
      <c r="D59" s="179" t="s">
        <v>117</v>
      </c>
      <c r="E59" s="180">
        <v>1953.75</v>
      </c>
      <c r="F59" s="181">
        <v>1951.75</v>
      </c>
      <c r="G59" s="181">
        <v>1</v>
      </c>
      <c r="H59" s="181" t="e">
        <v>#VALUE!</v>
      </c>
      <c r="I59" s="181">
        <v>1011.75</v>
      </c>
      <c r="J59" s="181">
        <v>359</v>
      </c>
      <c r="K59" s="181">
        <v>152</v>
      </c>
      <c r="L59" s="181">
        <v>178.25</v>
      </c>
      <c r="M59" s="181">
        <v>164.75</v>
      </c>
      <c r="N59" s="181">
        <v>65</v>
      </c>
      <c r="O59" s="181">
        <v>23</v>
      </c>
      <c r="P59" s="180">
        <v>437.5</v>
      </c>
      <c r="Q59" s="181">
        <v>32.25</v>
      </c>
      <c r="R59" s="181">
        <v>47.75</v>
      </c>
      <c r="S59" s="180">
        <v>59.75</v>
      </c>
      <c r="T59" s="180">
        <v>386.25</v>
      </c>
      <c r="U59" s="180">
        <v>37</v>
      </c>
      <c r="V59" s="180">
        <v>80.25</v>
      </c>
      <c r="W59" s="181">
        <v>22</v>
      </c>
      <c r="X59" s="181">
        <v>11</v>
      </c>
      <c r="Y59" s="181">
        <v>4</v>
      </c>
      <c r="Z59" s="181">
        <v>10</v>
      </c>
      <c r="AA59" s="181">
        <v>4</v>
      </c>
      <c r="AB59" s="181">
        <v>9</v>
      </c>
      <c r="AC59" s="181">
        <v>0</v>
      </c>
      <c r="AD59" s="181">
        <v>5.25</v>
      </c>
      <c r="AE59" s="181">
        <v>15</v>
      </c>
      <c r="AF59" s="180">
        <v>171.5</v>
      </c>
      <c r="AG59" s="181">
        <v>49.5</v>
      </c>
      <c r="AH59" s="181">
        <v>3</v>
      </c>
      <c r="AI59" s="181">
        <v>21</v>
      </c>
      <c r="AJ59" s="181">
        <v>22.5</v>
      </c>
      <c r="AK59" s="181">
        <v>16</v>
      </c>
      <c r="AL59" s="181">
        <v>0</v>
      </c>
      <c r="AM59" s="181">
        <v>59.5</v>
      </c>
      <c r="AN59" s="180">
        <v>22.75</v>
      </c>
      <c r="AO59" s="180">
        <v>169.75</v>
      </c>
      <c r="AP59" s="181">
        <v>124.75</v>
      </c>
      <c r="AQ59" s="181">
        <v>6</v>
      </c>
      <c r="AR59" s="181">
        <v>15.5</v>
      </c>
      <c r="AS59" s="181">
        <v>23.5</v>
      </c>
      <c r="AT59" s="180">
        <v>39.25</v>
      </c>
      <c r="AU59" s="180">
        <v>12.25</v>
      </c>
      <c r="AV59" s="180">
        <v>7</v>
      </c>
      <c r="AW59" s="181">
        <v>2</v>
      </c>
      <c r="AX59" s="181">
        <v>5</v>
      </c>
      <c r="AY59" s="180">
        <v>8</v>
      </c>
      <c r="AZ59" s="180">
        <v>13.75</v>
      </c>
      <c r="BA59" s="180">
        <v>21</v>
      </c>
      <c r="BB59" s="180">
        <v>1</v>
      </c>
      <c r="BC59" s="180">
        <v>1</v>
      </c>
      <c r="BD59" s="180">
        <v>389.5</v>
      </c>
      <c r="BE59" s="180">
        <v>1</v>
      </c>
      <c r="BF59" s="180">
        <v>5</v>
      </c>
      <c r="BG59" s="180">
        <v>54.25</v>
      </c>
      <c r="BH59" s="180" t="e">
        <v>#VALUE!</v>
      </c>
      <c r="BI59" s="182">
        <v>305</v>
      </c>
      <c r="BJ59" s="183">
        <v>56</v>
      </c>
      <c r="BK59" s="183">
        <v>42</v>
      </c>
      <c r="BL59" s="183">
        <v>161.75</v>
      </c>
      <c r="BM59" s="183">
        <v>10.5</v>
      </c>
      <c r="BN59" s="183">
        <v>5</v>
      </c>
      <c r="BO59" s="183" t="e">
        <v>#VALUE!</v>
      </c>
      <c r="BP59" s="183">
        <v>29.75</v>
      </c>
      <c r="BQ59" s="184">
        <v>98.25</v>
      </c>
      <c r="BR59" s="184">
        <v>17</v>
      </c>
      <c r="BS59" s="184" t="e">
        <v>#VALUE!</v>
      </c>
      <c r="BT59" s="184" t="e">
        <v>#VALUE!</v>
      </c>
      <c r="BU59" s="184" t="e">
        <v>#VALUE!</v>
      </c>
      <c r="BV59" s="184">
        <v>79.25</v>
      </c>
      <c r="BW59" s="185">
        <v>3</v>
      </c>
      <c r="BX59" s="185">
        <v>2</v>
      </c>
      <c r="BY59" s="185">
        <v>2</v>
      </c>
      <c r="BZ59" s="185">
        <v>14</v>
      </c>
      <c r="CA59" s="185">
        <v>1</v>
      </c>
      <c r="CB59" s="185">
        <v>27</v>
      </c>
      <c r="CC59" s="186">
        <v>6.5</v>
      </c>
      <c r="CD59" s="187">
        <v>23208.5</v>
      </c>
    </row>
    <row r="60" spans="1:82" x14ac:dyDescent="0.25">
      <c r="A60" s="179" t="s">
        <v>467</v>
      </c>
      <c r="B60" s="179" t="s">
        <v>468</v>
      </c>
      <c r="C60" s="179" t="s">
        <v>462</v>
      </c>
      <c r="D60" s="179" t="s">
        <v>120</v>
      </c>
      <c r="E60" s="180">
        <v>1631.5</v>
      </c>
      <c r="F60" s="181">
        <v>1625.5</v>
      </c>
      <c r="G60" s="181">
        <v>2</v>
      </c>
      <c r="H60" s="181">
        <v>4</v>
      </c>
      <c r="I60" s="181">
        <v>706.25</v>
      </c>
      <c r="J60" s="181">
        <v>239.25</v>
      </c>
      <c r="K60" s="181">
        <v>158</v>
      </c>
      <c r="L60" s="181">
        <v>172</v>
      </c>
      <c r="M60" s="181">
        <v>196</v>
      </c>
      <c r="N60" s="181">
        <v>112</v>
      </c>
      <c r="O60" s="181">
        <v>48</v>
      </c>
      <c r="P60" s="180">
        <v>214.25</v>
      </c>
      <c r="Q60" s="181">
        <v>102.25</v>
      </c>
      <c r="R60" s="181">
        <v>33.75</v>
      </c>
      <c r="S60" s="180">
        <v>53</v>
      </c>
      <c r="T60" s="180">
        <v>170.5</v>
      </c>
      <c r="U60" s="180">
        <v>26</v>
      </c>
      <c r="V60" s="180">
        <v>203.25</v>
      </c>
      <c r="W60" s="181">
        <v>80</v>
      </c>
      <c r="X60" s="181">
        <v>20</v>
      </c>
      <c r="Y60" s="181">
        <v>14</v>
      </c>
      <c r="Z60" s="181">
        <v>28.25</v>
      </c>
      <c r="AA60" s="181">
        <v>0</v>
      </c>
      <c r="AB60" s="181">
        <v>14</v>
      </c>
      <c r="AC60" s="181">
        <v>2</v>
      </c>
      <c r="AD60" s="181">
        <v>22</v>
      </c>
      <c r="AE60" s="181">
        <v>23</v>
      </c>
      <c r="AF60" s="180">
        <v>311.75</v>
      </c>
      <c r="AG60" s="181">
        <v>20</v>
      </c>
      <c r="AH60" s="181">
        <v>7</v>
      </c>
      <c r="AI60" s="181">
        <v>28.75</v>
      </c>
      <c r="AJ60" s="181">
        <v>113</v>
      </c>
      <c r="AK60" s="181">
        <v>19</v>
      </c>
      <c r="AL60" s="181">
        <v>10</v>
      </c>
      <c r="AM60" s="181">
        <v>114</v>
      </c>
      <c r="AN60" s="180">
        <v>27.25</v>
      </c>
      <c r="AO60" s="180">
        <v>133</v>
      </c>
      <c r="AP60" s="181">
        <v>89</v>
      </c>
      <c r="AQ60" s="181">
        <v>3</v>
      </c>
      <c r="AR60" s="181">
        <v>29</v>
      </c>
      <c r="AS60" s="181">
        <v>12</v>
      </c>
      <c r="AT60" s="180">
        <v>23.5</v>
      </c>
      <c r="AU60" s="180">
        <v>11</v>
      </c>
      <c r="AV60" s="180">
        <v>10.75</v>
      </c>
      <c r="AW60" s="181">
        <v>0.75</v>
      </c>
      <c r="AX60" s="181">
        <v>10</v>
      </c>
      <c r="AY60" s="180">
        <v>7</v>
      </c>
      <c r="AZ60" s="180">
        <v>7</v>
      </c>
      <c r="BA60" s="180">
        <v>23</v>
      </c>
      <c r="BB60" s="180">
        <v>3.75</v>
      </c>
      <c r="BC60" s="180">
        <v>1</v>
      </c>
      <c r="BD60" s="180">
        <v>331</v>
      </c>
      <c r="BE60" s="180">
        <v>2.5</v>
      </c>
      <c r="BF60" s="180" t="e">
        <v>#VALUE!</v>
      </c>
      <c r="BG60" s="180">
        <v>62</v>
      </c>
      <c r="BH60" s="180" t="e">
        <v>#VALUE!</v>
      </c>
      <c r="BI60" s="182">
        <v>273</v>
      </c>
      <c r="BJ60" s="183">
        <v>19</v>
      </c>
      <c r="BK60" s="183">
        <v>10.75</v>
      </c>
      <c r="BL60" s="183">
        <v>225.25</v>
      </c>
      <c r="BM60" s="183">
        <v>0</v>
      </c>
      <c r="BN60" s="183">
        <v>1</v>
      </c>
      <c r="BO60" s="183">
        <v>0</v>
      </c>
      <c r="BP60" s="183">
        <v>17</v>
      </c>
      <c r="BQ60" s="184">
        <v>65.75</v>
      </c>
      <c r="BR60" s="184">
        <v>20.25</v>
      </c>
      <c r="BS60" s="184" t="e">
        <v>#VALUE!</v>
      </c>
      <c r="BT60" s="184" t="e">
        <v>#VALUE!</v>
      </c>
      <c r="BU60" s="184">
        <v>1</v>
      </c>
      <c r="BV60" s="184">
        <v>42.5</v>
      </c>
      <c r="BW60" s="185" t="e">
        <v>#VALUE!</v>
      </c>
      <c r="BX60" s="185" t="e">
        <v>#VALUE!</v>
      </c>
      <c r="BY60" s="185" t="e">
        <v>#VALUE!</v>
      </c>
      <c r="BZ60" s="185" t="e">
        <v>#VALUE!</v>
      </c>
      <c r="CA60" s="185" t="e">
        <v>#VALUE!</v>
      </c>
      <c r="CB60" s="185">
        <v>30.75</v>
      </c>
      <c r="CC60" s="186">
        <v>24</v>
      </c>
      <c r="CD60" s="187">
        <v>23526</v>
      </c>
    </row>
    <row r="61" spans="1:82" x14ac:dyDescent="0.25">
      <c r="A61" s="179" t="s">
        <v>469</v>
      </c>
      <c r="B61" s="179" t="s">
        <v>470</v>
      </c>
      <c r="C61" s="179" t="s">
        <v>399</v>
      </c>
      <c r="D61" s="179" t="s">
        <v>116</v>
      </c>
      <c r="E61" s="180">
        <v>482.75</v>
      </c>
      <c r="F61" s="181">
        <v>480.75</v>
      </c>
      <c r="G61" s="181">
        <v>0</v>
      </c>
      <c r="H61" s="181">
        <v>2</v>
      </c>
      <c r="I61" s="181">
        <v>222</v>
      </c>
      <c r="J61" s="181">
        <v>56.75</v>
      </c>
      <c r="K61" s="181">
        <v>37</v>
      </c>
      <c r="L61" s="181">
        <v>70</v>
      </c>
      <c r="M61" s="181">
        <v>64</v>
      </c>
      <c r="N61" s="181">
        <v>30</v>
      </c>
      <c r="O61" s="181">
        <v>3</v>
      </c>
      <c r="P61" s="180">
        <v>29</v>
      </c>
      <c r="Q61" s="181">
        <v>1.75</v>
      </c>
      <c r="R61" s="181">
        <v>3.5</v>
      </c>
      <c r="S61" s="180">
        <v>11.5</v>
      </c>
      <c r="T61" s="180">
        <v>69</v>
      </c>
      <c r="U61" s="180">
        <v>11.75</v>
      </c>
      <c r="V61" s="180">
        <v>52</v>
      </c>
      <c r="W61" s="181">
        <v>9</v>
      </c>
      <c r="X61" s="181">
        <v>7</v>
      </c>
      <c r="Y61" s="181">
        <v>3</v>
      </c>
      <c r="Z61" s="181">
        <v>12</v>
      </c>
      <c r="AA61" s="181" t="e">
        <v>#VALUE!</v>
      </c>
      <c r="AB61" s="181">
        <v>5</v>
      </c>
      <c r="AC61" s="181">
        <v>2</v>
      </c>
      <c r="AD61" s="181">
        <v>5</v>
      </c>
      <c r="AE61" s="181">
        <v>9</v>
      </c>
      <c r="AF61" s="180">
        <v>91.25</v>
      </c>
      <c r="AG61" s="181">
        <v>23</v>
      </c>
      <c r="AH61" s="181">
        <v>10</v>
      </c>
      <c r="AI61" s="181">
        <v>8</v>
      </c>
      <c r="AJ61" s="181">
        <v>2</v>
      </c>
      <c r="AK61" s="181">
        <v>3</v>
      </c>
      <c r="AL61" s="181">
        <v>5</v>
      </c>
      <c r="AM61" s="181">
        <v>40.25</v>
      </c>
      <c r="AN61" s="180">
        <v>5.25</v>
      </c>
      <c r="AO61" s="180">
        <v>55.5</v>
      </c>
      <c r="AP61" s="181">
        <v>41</v>
      </c>
      <c r="AQ61" s="181">
        <v>1</v>
      </c>
      <c r="AR61" s="181">
        <v>7</v>
      </c>
      <c r="AS61" s="181">
        <v>6.5</v>
      </c>
      <c r="AT61" s="180">
        <v>3</v>
      </c>
      <c r="AU61" s="180">
        <v>3</v>
      </c>
      <c r="AV61" s="180">
        <v>7</v>
      </c>
      <c r="AW61" s="181">
        <v>2</v>
      </c>
      <c r="AX61" s="181">
        <v>5</v>
      </c>
      <c r="AY61" s="180">
        <v>5</v>
      </c>
      <c r="AZ61" s="180">
        <v>2</v>
      </c>
      <c r="BA61" s="180">
        <v>4.5</v>
      </c>
      <c r="BB61" s="180">
        <v>1.25</v>
      </c>
      <c r="BC61" s="180">
        <v>0</v>
      </c>
      <c r="BD61" s="180">
        <v>102</v>
      </c>
      <c r="BE61" s="180">
        <v>0</v>
      </c>
      <c r="BF61" s="180" t="e">
        <v>#VALUE!</v>
      </c>
      <c r="BG61" s="180">
        <v>14.75</v>
      </c>
      <c r="BH61" s="180" t="e">
        <v>#VALUE!</v>
      </c>
      <c r="BI61" s="182">
        <v>82</v>
      </c>
      <c r="BJ61" s="183" t="e">
        <v>#VALUE!</v>
      </c>
      <c r="BK61" s="183">
        <v>1</v>
      </c>
      <c r="BL61" s="183">
        <v>43</v>
      </c>
      <c r="BM61" s="183" t="e">
        <v>#VALUE!</v>
      </c>
      <c r="BN61" s="183">
        <v>1</v>
      </c>
      <c r="BO61" s="183" t="e">
        <v>#VALUE!</v>
      </c>
      <c r="BP61" s="183">
        <v>10</v>
      </c>
      <c r="BQ61" s="184">
        <v>36.75</v>
      </c>
      <c r="BR61" s="184">
        <v>6</v>
      </c>
      <c r="BS61" s="184" t="e">
        <v>#VALUE!</v>
      </c>
      <c r="BT61" s="184" t="e">
        <v>#VALUE!</v>
      </c>
      <c r="BU61" s="184" t="e">
        <v>#VALUE!</v>
      </c>
      <c r="BV61" s="184">
        <v>28.75</v>
      </c>
      <c r="BW61" s="185">
        <v>0</v>
      </c>
      <c r="BX61" s="185">
        <v>1</v>
      </c>
      <c r="BY61" s="185" t="e">
        <v>#VALUE!</v>
      </c>
      <c r="BZ61" s="185">
        <v>0</v>
      </c>
      <c r="CA61" s="185" t="e">
        <v>#VALUE!</v>
      </c>
      <c r="CB61" s="185">
        <v>13.75</v>
      </c>
      <c r="CC61" s="186">
        <v>2</v>
      </c>
      <c r="CD61" s="187">
        <v>5655.5</v>
      </c>
    </row>
    <row r="62" spans="1:82" x14ac:dyDescent="0.25">
      <c r="A62" s="179" t="s">
        <v>471</v>
      </c>
      <c r="B62" s="179" t="s">
        <v>472</v>
      </c>
      <c r="C62" s="179" t="s">
        <v>473</v>
      </c>
      <c r="D62" s="179" t="s">
        <v>121</v>
      </c>
      <c r="E62" s="180">
        <v>5041.75</v>
      </c>
      <c r="F62" s="181">
        <v>5018.75</v>
      </c>
      <c r="G62" s="181">
        <v>21</v>
      </c>
      <c r="H62" s="181">
        <v>2</v>
      </c>
      <c r="I62" s="181">
        <v>2256.75</v>
      </c>
      <c r="J62" s="181">
        <v>701.5</v>
      </c>
      <c r="K62" s="181">
        <v>507.5</v>
      </c>
      <c r="L62" s="181">
        <v>593.5</v>
      </c>
      <c r="M62" s="181">
        <v>595.5</v>
      </c>
      <c r="N62" s="181">
        <v>252</v>
      </c>
      <c r="O62" s="181">
        <v>135</v>
      </c>
      <c r="P62" s="180">
        <v>583.25</v>
      </c>
      <c r="Q62" s="181">
        <v>26.25</v>
      </c>
      <c r="R62" s="181">
        <v>64.75</v>
      </c>
      <c r="S62" s="180">
        <v>125.25</v>
      </c>
      <c r="T62" s="180">
        <v>915.25</v>
      </c>
      <c r="U62" s="180">
        <v>61.75</v>
      </c>
      <c r="V62" s="180">
        <v>476.25</v>
      </c>
      <c r="W62" s="181">
        <v>56.5</v>
      </c>
      <c r="X62" s="181">
        <v>60</v>
      </c>
      <c r="Y62" s="181">
        <v>34</v>
      </c>
      <c r="Z62" s="181">
        <v>93.5</v>
      </c>
      <c r="AA62" s="181">
        <v>8</v>
      </c>
      <c r="AB62" s="181">
        <v>36.75</v>
      </c>
      <c r="AC62" s="181">
        <v>6</v>
      </c>
      <c r="AD62" s="181">
        <v>81.5</v>
      </c>
      <c r="AE62" s="181">
        <v>100</v>
      </c>
      <c r="AF62" s="180">
        <v>803.5</v>
      </c>
      <c r="AG62" s="181">
        <v>95.75</v>
      </c>
      <c r="AH62" s="181">
        <v>29</v>
      </c>
      <c r="AI62" s="181">
        <v>72.5</v>
      </c>
      <c r="AJ62" s="181">
        <v>83.5</v>
      </c>
      <c r="AK62" s="181">
        <v>37</v>
      </c>
      <c r="AL62" s="181">
        <v>46</v>
      </c>
      <c r="AM62" s="181">
        <v>439.75</v>
      </c>
      <c r="AN62" s="180">
        <v>46.75</v>
      </c>
      <c r="AO62" s="180">
        <v>530.75</v>
      </c>
      <c r="AP62" s="181">
        <v>439.75</v>
      </c>
      <c r="AQ62" s="181">
        <v>17.5</v>
      </c>
      <c r="AR62" s="181">
        <v>32.75</v>
      </c>
      <c r="AS62" s="181">
        <v>40.75</v>
      </c>
      <c r="AT62" s="180">
        <v>29.75</v>
      </c>
      <c r="AU62" s="180">
        <v>6.75</v>
      </c>
      <c r="AV62" s="180">
        <v>22.75</v>
      </c>
      <c r="AW62" s="181">
        <v>7</v>
      </c>
      <c r="AX62" s="181">
        <v>15.75</v>
      </c>
      <c r="AY62" s="180">
        <v>28.5</v>
      </c>
      <c r="AZ62" s="180">
        <v>16.25</v>
      </c>
      <c r="BA62" s="180">
        <v>53.5</v>
      </c>
      <c r="BB62" s="180">
        <v>4.25</v>
      </c>
      <c r="BC62" s="180">
        <v>1</v>
      </c>
      <c r="BD62" s="180">
        <v>1089.75</v>
      </c>
      <c r="BE62" s="180">
        <v>8.75</v>
      </c>
      <c r="BF62" s="180">
        <v>15</v>
      </c>
      <c r="BG62" s="180">
        <v>199.75</v>
      </c>
      <c r="BH62" s="180" t="e">
        <v>#VALUE!</v>
      </c>
      <c r="BI62" s="182">
        <v>280</v>
      </c>
      <c r="BJ62" s="183">
        <v>80</v>
      </c>
      <c r="BK62" s="183">
        <v>50.5</v>
      </c>
      <c r="BL62" s="183">
        <v>94.5</v>
      </c>
      <c r="BM62" s="183">
        <v>0.5</v>
      </c>
      <c r="BN62" s="183">
        <v>3.25</v>
      </c>
      <c r="BO62" s="183">
        <v>0</v>
      </c>
      <c r="BP62" s="183">
        <v>51.25</v>
      </c>
      <c r="BQ62" s="184">
        <v>192.25</v>
      </c>
      <c r="BR62" s="184">
        <v>58.25</v>
      </c>
      <c r="BS62" s="184" t="e">
        <v>#VALUE!</v>
      </c>
      <c r="BT62" s="184" t="e">
        <v>#VALUE!</v>
      </c>
      <c r="BU62" s="184">
        <v>0</v>
      </c>
      <c r="BV62" s="184">
        <v>132</v>
      </c>
      <c r="BW62" s="185">
        <v>3</v>
      </c>
      <c r="BX62" s="185">
        <v>1</v>
      </c>
      <c r="BY62" s="185" t="e">
        <v>#VALUE!</v>
      </c>
      <c r="BZ62" s="185" t="e">
        <v>#VALUE!</v>
      </c>
      <c r="CA62" s="185" t="e">
        <v>#VALUE!</v>
      </c>
      <c r="CB62" s="185">
        <v>72.75</v>
      </c>
      <c r="CC62" s="186">
        <v>42.5</v>
      </c>
      <c r="CD62" s="187">
        <v>59525.75</v>
      </c>
    </row>
    <row r="63" spans="1:82" x14ac:dyDescent="0.25">
      <c r="A63" s="179" t="s">
        <v>474</v>
      </c>
      <c r="B63" s="179" t="s">
        <v>475</v>
      </c>
      <c r="C63" s="179" t="s">
        <v>357</v>
      </c>
      <c r="D63" s="179" t="s">
        <v>121</v>
      </c>
      <c r="E63" s="180">
        <v>1389.5</v>
      </c>
      <c r="F63" s="181">
        <v>1379.5</v>
      </c>
      <c r="G63" s="181">
        <v>0</v>
      </c>
      <c r="H63" s="181">
        <v>10</v>
      </c>
      <c r="I63" s="181">
        <v>731.5</v>
      </c>
      <c r="J63" s="181">
        <v>179.5</v>
      </c>
      <c r="K63" s="181">
        <v>110.75</v>
      </c>
      <c r="L63" s="181">
        <v>121.75</v>
      </c>
      <c r="M63" s="181">
        <v>144</v>
      </c>
      <c r="N63" s="181">
        <v>63</v>
      </c>
      <c r="O63" s="181">
        <v>39</v>
      </c>
      <c r="P63" s="180">
        <v>140.25</v>
      </c>
      <c r="Q63" s="181">
        <v>10.5</v>
      </c>
      <c r="R63" s="181">
        <v>31</v>
      </c>
      <c r="S63" s="180">
        <v>29.25</v>
      </c>
      <c r="T63" s="180">
        <v>364.5</v>
      </c>
      <c r="U63" s="180">
        <v>29</v>
      </c>
      <c r="V63" s="180">
        <v>104</v>
      </c>
      <c r="W63" s="181">
        <v>23.75</v>
      </c>
      <c r="X63" s="181">
        <v>14</v>
      </c>
      <c r="Y63" s="181">
        <v>6</v>
      </c>
      <c r="Z63" s="181">
        <v>25</v>
      </c>
      <c r="AA63" s="181">
        <v>3</v>
      </c>
      <c r="AB63" s="181">
        <v>7</v>
      </c>
      <c r="AC63" s="181">
        <v>1</v>
      </c>
      <c r="AD63" s="181">
        <v>16</v>
      </c>
      <c r="AE63" s="181">
        <v>8.25</v>
      </c>
      <c r="AF63" s="180">
        <v>188.75</v>
      </c>
      <c r="AG63" s="181">
        <v>34</v>
      </c>
      <c r="AH63" s="181">
        <v>5</v>
      </c>
      <c r="AI63" s="181">
        <v>18</v>
      </c>
      <c r="AJ63" s="181">
        <v>23.75</v>
      </c>
      <c r="AK63" s="181">
        <v>17</v>
      </c>
      <c r="AL63" s="181">
        <v>10.75</v>
      </c>
      <c r="AM63" s="181">
        <v>80.25</v>
      </c>
      <c r="AN63" s="180">
        <v>39.25</v>
      </c>
      <c r="AO63" s="180">
        <v>128.5</v>
      </c>
      <c r="AP63" s="181">
        <v>107.5</v>
      </c>
      <c r="AQ63" s="181">
        <v>2</v>
      </c>
      <c r="AR63" s="181">
        <v>9.75</v>
      </c>
      <c r="AS63" s="181">
        <v>9.25</v>
      </c>
      <c r="AT63" s="180">
        <v>17.5</v>
      </c>
      <c r="AU63" s="180">
        <v>2</v>
      </c>
      <c r="AV63" s="180">
        <v>6</v>
      </c>
      <c r="AW63" s="181">
        <v>1</v>
      </c>
      <c r="AX63" s="181">
        <v>5</v>
      </c>
      <c r="AY63" s="180">
        <v>2</v>
      </c>
      <c r="AZ63" s="180">
        <v>6</v>
      </c>
      <c r="BA63" s="180">
        <v>13.25</v>
      </c>
      <c r="BB63" s="180">
        <v>1</v>
      </c>
      <c r="BC63" s="180">
        <v>1</v>
      </c>
      <c r="BD63" s="180">
        <v>254.75</v>
      </c>
      <c r="BE63" s="180">
        <v>1</v>
      </c>
      <c r="BF63" s="180">
        <v>10</v>
      </c>
      <c r="BG63" s="180">
        <v>40.5</v>
      </c>
      <c r="BH63" s="180" t="e">
        <v>#VALUE!</v>
      </c>
      <c r="BI63" s="182">
        <v>52</v>
      </c>
      <c r="BJ63" s="183" t="e">
        <v>#VALUE!</v>
      </c>
      <c r="BK63" s="183">
        <v>7</v>
      </c>
      <c r="BL63" s="183">
        <v>10</v>
      </c>
      <c r="BM63" s="183">
        <v>0</v>
      </c>
      <c r="BN63" s="183" t="e">
        <v>#VALUE!</v>
      </c>
      <c r="BO63" s="183">
        <v>2</v>
      </c>
      <c r="BP63" s="183">
        <v>12</v>
      </c>
      <c r="BQ63" s="184">
        <v>46</v>
      </c>
      <c r="BR63" s="184">
        <v>18</v>
      </c>
      <c r="BS63" s="184" t="e">
        <v>#VALUE!</v>
      </c>
      <c r="BT63" s="184" t="e">
        <v>#VALUE!</v>
      </c>
      <c r="BU63" s="184" t="e">
        <v>#VALUE!</v>
      </c>
      <c r="BV63" s="184">
        <v>26</v>
      </c>
      <c r="BW63" s="185">
        <v>0</v>
      </c>
      <c r="BX63" s="185" t="e">
        <v>#VALUE!</v>
      </c>
      <c r="BY63" s="185" t="e">
        <v>#VALUE!</v>
      </c>
      <c r="BZ63" s="185" t="e">
        <v>#VALUE!</v>
      </c>
      <c r="CA63" s="185">
        <v>1</v>
      </c>
      <c r="CB63" s="185">
        <v>19</v>
      </c>
      <c r="CC63" s="186">
        <v>31.75</v>
      </c>
      <c r="CD63" s="187">
        <v>18627.5</v>
      </c>
    </row>
    <row r="64" spans="1:82" x14ac:dyDescent="0.25">
      <c r="A64" s="179" t="s">
        <v>476</v>
      </c>
      <c r="B64" s="179" t="s">
        <v>477</v>
      </c>
      <c r="C64" s="179" t="s">
        <v>382</v>
      </c>
      <c r="D64" s="179" t="s">
        <v>123</v>
      </c>
      <c r="E64" s="180">
        <v>680.25</v>
      </c>
      <c r="F64" s="181">
        <v>679.25</v>
      </c>
      <c r="G64" s="181">
        <v>1</v>
      </c>
      <c r="H64" s="181" t="e">
        <v>#VALUE!</v>
      </c>
      <c r="I64" s="181">
        <v>359.25</v>
      </c>
      <c r="J64" s="181">
        <v>85.75</v>
      </c>
      <c r="K64" s="181">
        <v>46.25</v>
      </c>
      <c r="L64" s="181">
        <v>66</v>
      </c>
      <c r="M64" s="181">
        <v>77</v>
      </c>
      <c r="N64" s="181">
        <v>38</v>
      </c>
      <c r="O64" s="181">
        <v>8</v>
      </c>
      <c r="P64" s="180">
        <v>96.5</v>
      </c>
      <c r="Q64" s="181">
        <v>6.5</v>
      </c>
      <c r="R64" s="181">
        <v>8</v>
      </c>
      <c r="S64" s="180">
        <v>19.25</v>
      </c>
      <c r="T64" s="180">
        <v>139</v>
      </c>
      <c r="U64" s="180">
        <v>10</v>
      </c>
      <c r="V64" s="180">
        <v>61.5</v>
      </c>
      <c r="W64" s="181">
        <v>18</v>
      </c>
      <c r="X64" s="181">
        <v>4</v>
      </c>
      <c r="Y64" s="181">
        <v>0</v>
      </c>
      <c r="Z64" s="181">
        <v>6</v>
      </c>
      <c r="AA64" s="181" t="e">
        <v>#VALUE!</v>
      </c>
      <c r="AB64" s="181">
        <v>5.75</v>
      </c>
      <c r="AC64" s="181">
        <v>1</v>
      </c>
      <c r="AD64" s="181">
        <v>8</v>
      </c>
      <c r="AE64" s="181">
        <v>18.75</v>
      </c>
      <c r="AF64" s="180">
        <v>90</v>
      </c>
      <c r="AG64" s="181">
        <v>30.75</v>
      </c>
      <c r="AH64" s="181">
        <v>2</v>
      </c>
      <c r="AI64" s="181">
        <v>3</v>
      </c>
      <c r="AJ64" s="181">
        <v>5</v>
      </c>
      <c r="AK64" s="181">
        <v>0</v>
      </c>
      <c r="AL64" s="181">
        <v>4</v>
      </c>
      <c r="AM64" s="181">
        <v>45.25</v>
      </c>
      <c r="AN64" s="180">
        <v>9.5</v>
      </c>
      <c r="AO64" s="180">
        <v>56</v>
      </c>
      <c r="AP64" s="181">
        <v>42</v>
      </c>
      <c r="AQ64" s="181">
        <v>1</v>
      </c>
      <c r="AR64" s="181">
        <v>4.75</v>
      </c>
      <c r="AS64" s="181">
        <v>8.25</v>
      </c>
      <c r="AT64" s="180">
        <v>6.5</v>
      </c>
      <c r="AU64" s="180">
        <v>11</v>
      </c>
      <c r="AV64" s="180">
        <v>3</v>
      </c>
      <c r="AW64" s="181">
        <v>1</v>
      </c>
      <c r="AX64" s="181">
        <v>2</v>
      </c>
      <c r="AY64" s="180">
        <v>2</v>
      </c>
      <c r="AZ64" s="180">
        <v>2.25</v>
      </c>
      <c r="BA64" s="180">
        <v>11.5</v>
      </c>
      <c r="BB64" s="180">
        <v>0</v>
      </c>
      <c r="BC64" s="180">
        <v>1</v>
      </c>
      <c r="BD64" s="180">
        <v>121</v>
      </c>
      <c r="BE64" s="180" t="e">
        <v>#VALUE!</v>
      </c>
      <c r="BF64" s="180">
        <v>7</v>
      </c>
      <c r="BG64" s="180">
        <v>20.25</v>
      </c>
      <c r="BH64" s="180" t="e">
        <v>#VALUE!</v>
      </c>
      <c r="BI64" s="182">
        <v>162.5</v>
      </c>
      <c r="BJ64" s="183" t="e">
        <v>#VALUE!</v>
      </c>
      <c r="BK64" s="183">
        <v>7.75</v>
      </c>
      <c r="BL64" s="183">
        <v>43.5</v>
      </c>
      <c r="BM64" s="183">
        <v>0</v>
      </c>
      <c r="BN64" s="183">
        <v>2</v>
      </c>
      <c r="BO64" s="183">
        <v>0</v>
      </c>
      <c r="BP64" s="183">
        <v>6.25</v>
      </c>
      <c r="BQ64" s="184">
        <v>43</v>
      </c>
      <c r="BR64" s="184">
        <v>9</v>
      </c>
      <c r="BS64" s="184" t="e">
        <v>#VALUE!</v>
      </c>
      <c r="BT64" s="184" t="e">
        <v>#VALUE!</v>
      </c>
      <c r="BU64" s="184" t="e">
        <v>#VALUE!</v>
      </c>
      <c r="BV64" s="184">
        <v>32</v>
      </c>
      <c r="BW64" s="185" t="e">
        <v>#VALUE!</v>
      </c>
      <c r="BX64" s="185">
        <v>0</v>
      </c>
      <c r="BY64" s="185" t="e">
        <v>#VALUE!</v>
      </c>
      <c r="BZ64" s="185">
        <v>1</v>
      </c>
      <c r="CA64" s="185" t="e">
        <v>#VALUE!</v>
      </c>
      <c r="CB64" s="185">
        <v>14.5</v>
      </c>
      <c r="CC64" s="186">
        <v>48.25</v>
      </c>
      <c r="CD64" s="187">
        <v>8595.75</v>
      </c>
    </row>
    <row r="65" spans="1:82" x14ac:dyDescent="0.25">
      <c r="A65" s="179" t="s">
        <v>478</v>
      </c>
      <c r="B65" s="179" t="s">
        <v>479</v>
      </c>
      <c r="C65" s="179" t="s">
        <v>473</v>
      </c>
      <c r="D65" s="179" t="s">
        <v>121</v>
      </c>
      <c r="E65" s="180">
        <v>2245</v>
      </c>
      <c r="F65" s="181">
        <v>2210</v>
      </c>
      <c r="G65" s="181">
        <v>21</v>
      </c>
      <c r="H65" s="181">
        <v>14</v>
      </c>
      <c r="I65" s="181">
        <v>1001.75</v>
      </c>
      <c r="J65" s="181">
        <v>279</v>
      </c>
      <c r="K65" s="181">
        <v>203.75</v>
      </c>
      <c r="L65" s="181">
        <v>250.75</v>
      </c>
      <c r="M65" s="181">
        <v>280.75</v>
      </c>
      <c r="N65" s="181">
        <v>163</v>
      </c>
      <c r="O65" s="181">
        <v>66</v>
      </c>
      <c r="P65" s="180">
        <v>233.25</v>
      </c>
      <c r="Q65" s="181">
        <v>8.75</v>
      </c>
      <c r="R65" s="181">
        <v>20</v>
      </c>
      <c r="S65" s="180">
        <v>71.75</v>
      </c>
      <c r="T65" s="180">
        <v>413.25</v>
      </c>
      <c r="U65" s="180">
        <v>32.25</v>
      </c>
      <c r="V65" s="180">
        <v>234.75</v>
      </c>
      <c r="W65" s="181">
        <v>46.25</v>
      </c>
      <c r="X65" s="181">
        <v>38</v>
      </c>
      <c r="Y65" s="181">
        <v>14</v>
      </c>
      <c r="Z65" s="181">
        <v>53.75</v>
      </c>
      <c r="AA65" s="181">
        <v>0</v>
      </c>
      <c r="AB65" s="181">
        <v>14</v>
      </c>
      <c r="AC65" s="181">
        <v>5</v>
      </c>
      <c r="AD65" s="181">
        <v>23.25</v>
      </c>
      <c r="AE65" s="181">
        <v>40.5</v>
      </c>
      <c r="AF65" s="180">
        <v>389.5</v>
      </c>
      <c r="AG65" s="181">
        <v>89.5</v>
      </c>
      <c r="AH65" s="181">
        <v>25</v>
      </c>
      <c r="AI65" s="181">
        <v>45</v>
      </c>
      <c r="AJ65" s="181">
        <v>25.25</v>
      </c>
      <c r="AK65" s="181">
        <v>24</v>
      </c>
      <c r="AL65" s="181">
        <v>8.5</v>
      </c>
      <c r="AM65" s="181">
        <v>172.25</v>
      </c>
      <c r="AN65" s="180">
        <v>33.75</v>
      </c>
      <c r="AO65" s="180">
        <v>172.25</v>
      </c>
      <c r="AP65" s="181">
        <v>142</v>
      </c>
      <c r="AQ65" s="181">
        <v>5.75</v>
      </c>
      <c r="AR65" s="181">
        <v>12.75</v>
      </c>
      <c r="AS65" s="181">
        <v>11.75</v>
      </c>
      <c r="AT65" s="180">
        <v>25.25</v>
      </c>
      <c r="AU65" s="180">
        <v>6.75</v>
      </c>
      <c r="AV65" s="180">
        <v>8.5</v>
      </c>
      <c r="AW65" s="181">
        <v>0</v>
      </c>
      <c r="AX65" s="181">
        <v>8.5</v>
      </c>
      <c r="AY65" s="180">
        <v>12.5</v>
      </c>
      <c r="AZ65" s="180">
        <v>12.25</v>
      </c>
      <c r="BA65" s="180">
        <v>13.5</v>
      </c>
      <c r="BB65" s="180">
        <v>2.5</v>
      </c>
      <c r="BC65" s="180">
        <v>2.25</v>
      </c>
      <c r="BD65" s="180">
        <v>431.25</v>
      </c>
      <c r="BE65" s="180">
        <v>1</v>
      </c>
      <c r="BF65" s="180">
        <v>11</v>
      </c>
      <c r="BG65" s="180">
        <v>113.5</v>
      </c>
      <c r="BH65" s="180" t="e">
        <v>#VALUE!</v>
      </c>
      <c r="BI65" s="182">
        <v>220.25</v>
      </c>
      <c r="BJ65" s="183">
        <v>95</v>
      </c>
      <c r="BK65" s="183">
        <v>55</v>
      </c>
      <c r="BL65" s="183">
        <v>41.25</v>
      </c>
      <c r="BM65" s="183">
        <v>0</v>
      </c>
      <c r="BN65" s="183">
        <v>5</v>
      </c>
      <c r="BO65" s="183">
        <v>1</v>
      </c>
      <c r="BP65" s="183">
        <v>23</v>
      </c>
      <c r="BQ65" s="184">
        <v>110</v>
      </c>
      <c r="BR65" s="184">
        <v>31</v>
      </c>
      <c r="BS65" s="184" t="e">
        <v>#VALUE!</v>
      </c>
      <c r="BT65" s="184" t="e">
        <v>#VALUE!</v>
      </c>
      <c r="BU65" s="184">
        <v>1</v>
      </c>
      <c r="BV65" s="184">
        <v>76</v>
      </c>
      <c r="BW65" s="185">
        <v>1</v>
      </c>
      <c r="BX65" s="185" t="e">
        <v>#VALUE!</v>
      </c>
      <c r="BY65" s="185" t="e">
        <v>#VALUE!</v>
      </c>
      <c r="BZ65" s="185">
        <v>1</v>
      </c>
      <c r="CA65" s="185" t="e">
        <v>#VALUE!</v>
      </c>
      <c r="CB65" s="185">
        <v>38</v>
      </c>
      <c r="CC65" s="186">
        <v>18</v>
      </c>
      <c r="CD65" s="187">
        <v>31636.75</v>
      </c>
    </row>
    <row r="66" spans="1:82" x14ac:dyDescent="0.25">
      <c r="A66" s="179" t="s">
        <v>480</v>
      </c>
      <c r="B66" s="179" t="s">
        <v>481</v>
      </c>
      <c r="C66" s="179" t="s">
        <v>359</v>
      </c>
      <c r="D66" s="179" t="s">
        <v>55</v>
      </c>
      <c r="E66" s="180">
        <v>1553.25</v>
      </c>
      <c r="F66" s="181">
        <v>1540.25</v>
      </c>
      <c r="G66" s="181">
        <v>9</v>
      </c>
      <c r="H66" s="181">
        <v>4</v>
      </c>
      <c r="I66" s="181">
        <v>829.75</v>
      </c>
      <c r="J66" s="181">
        <v>219.5</v>
      </c>
      <c r="K66" s="181">
        <v>139</v>
      </c>
      <c r="L66" s="181">
        <v>146.25</v>
      </c>
      <c r="M66" s="181">
        <v>137.75</v>
      </c>
      <c r="N66" s="181">
        <v>60</v>
      </c>
      <c r="O66" s="181">
        <v>21</v>
      </c>
      <c r="P66" s="180">
        <v>147</v>
      </c>
      <c r="Q66" s="181">
        <v>11.5</v>
      </c>
      <c r="R66" s="181">
        <v>27.5</v>
      </c>
      <c r="S66" s="180">
        <v>42.75</v>
      </c>
      <c r="T66" s="180">
        <v>266.25</v>
      </c>
      <c r="U66" s="180">
        <v>35.75</v>
      </c>
      <c r="V66" s="180">
        <v>97.25</v>
      </c>
      <c r="W66" s="181">
        <v>9.75</v>
      </c>
      <c r="X66" s="181">
        <v>16</v>
      </c>
      <c r="Y66" s="181">
        <v>10</v>
      </c>
      <c r="Z66" s="181">
        <v>23</v>
      </c>
      <c r="AA66" s="181">
        <v>0</v>
      </c>
      <c r="AB66" s="181">
        <v>5.25</v>
      </c>
      <c r="AC66" s="181">
        <v>1</v>
      </c>
      <c r="AD66" s="181">
        <v>17</v>
      </c>
      <c r="AE66" s="181">
        <v>15.25</v>
      </c>
      <c r="AF66" s="180">
        <v>193.25</v>
      </c>
      <c r="AG66" s="181">
        <v>33.25</v>
      </c>
      <c r="AH66" s="181">
        <v>21.5</v>
      </c>
      <c r="AI66" s="181">
        <v>25</v>
      </c>
      <c r="AJ66" s="181">
        <v>21</v>
      </c>
      <c r="AK66" s="181">
        <v>9</v>
      </c>
      <c r="AL66" s="181">
        <v>4</v>
      </c>
      <c r="AM66" s="181">
        <v>79.5</v>
      </c>
      <c r="AN66" s="180">
        <v>36</v>
      </c>
      <c r="AO66" s="180">
        <v>169.5</v>
      </c>
      <c r="AP66" s="181">
        <v>148</v>
      </c>
      <c r="AQ66" s="181">
        <v>4.75</v>
      </c>
      <c r="AR66" s="181">
        <v>10</v>
      </c>
      <c r="AS66" s="181">
        <v>6.75</v>
      </c>
      <c r="AT66" s="180">
        <v>30.25</v>
      </c>
      <c r="AU66" s="180">
        <v>9</v>
      </c>
      <c r="AV66" s="180">
        <v>13.25</v>
      </c>
      <c r="AW66" s="181">
        <v>1</v>
      </c>
      <c r="AX66" s="181">
        <v>12.25</v>
      </c>
      <c r="AY66" s="180">
        <v>7.75</v>
      </c>
      <c r="AZ66" s="180">
        <v>16</v>
      </c>
      <c r="BA66" s="180">
        <v>5</v>
      </c>
      <c r="BB66" s="180">
        <v>0</v>
      </c>
      <c r="BC66" s="180">
        <v>1</v>
      </c>
      <c r="BD66" s="180">
        <v>404.25</v>
      </c>
      <c r="BE66" s="180">
        <v>4.25</v>
      </c>
      <c r="BF66" s="180">
        <v>8</v>
      </c>
      <c r="BG66" s="180">
        <v>57.75</v>
      </c>
      <c r="BH66" s="180" t="e">
        <v>#VALUE!</v>
      </c>
      <c r="BI66" s="182">
        <v>186.5</v>
      </c>
      <c r="BJ66" s="183" t="e">
        <v>#VALUE!</v>
      </c>
      <c r="BK66" s="183">
        <v>17.5</v>
      </c>
      <c r="BL66" s="183">
        <v>89.75</v>
      </c>
      <c r="BM66" s="183">
        <v>0</v>
      </c>
      <c r="BN66" s="183">
        <v>4</v>
      </c>
      <c r="BO66" s="183">
        <v>1</v>
      </c>
      <c r="BP66" s="183">
        <v>29.25</v>
      </c>
      <c r="BQ66" s="184">
        <v>93.75</v>
      </c>
      <c r="BR66" s="184">
        <v>23</v>
      </c>
      <c r="BS66" s="184">
        <v>1</v>
      </c>
      <c r="BT66" s="184" t="e">
        <v>#VALUE!</v>
      </c>
      <c r="BU66" s="184">
        <v>1</v>
      </c>
      <c r="BV66" s="184">
        <v>67.75</v>
      </c>
      <c r="BW66" s="185" t="e">
        <v>#VALUE!</v>
      </c>
      <c r="BX66" s="185">
        <v>2</v>
      </c>
      <c r="BY66" s="185" t="e">
        <v>#VALUE!</v>
      </c>
      <c r="BZ66" s="185">
        <v>2</v>
      </c>
      <c r="CA66" s="185">
        <v>1</v>
      </c>
      <c r="CB66" s="185">
        <v>38.25</v>
      </c>
      <c r="CC66" s="186">
        <v>16</v>
      </c>
      <c r="CD66" s="187">
        <v>18413.5</v>
      </c>
    </row>
    <row r="67" spans="1:82" x14ac:dyDescent="0.25">
      <c r="A67" s="179" t="s">
        <v>482</v>
      </c>
      <c r="B67" s="179" t="s">
        <v>483</v>
      </c>
      <c r="C67" s="179" t="s">
        <v>405</v>
      </c>
      <c r="D67" s="179" t="s">
        <v>124</v>
      </c>
      <c r="E67" s="180">
        <v>1993.25</v>
      </c>
      <c r="F67" s="181">
        <v>1987</v>
      </c>
      <c r="G67" s="181">
        <v>2.25</v>
      </c>
      <c r="H67" s="181">
        <v>4</v>
      </c>
      <c r="I67" s="181">
        <v>1033.25</v>
      </c>
      <c r="J67" s="181">
        <v>305</v>
      </c>
      <c r="K67" s="181">
        <v>181</v>
      </c>
      <c r="L67" s="181">
        <v>190</v>
      </c>
      <c r="M67" s="181">
        <v>183.5</v>
      </c>
      <c r="N67" s="181">
        <v>70.5</v>
      </c>
      <c r="O67" s="181">
        <v>30</v>
      </c>
      <c r="P67" s="180">
        <v>304.25</v>
      </c>
      <c r="Q67" s="181">
        <v>31</v>
      </c>
      <c r="R67" s="181">
        <v>44.25</v>
      </c>
      <c r="S67" s="180">
        <v>40.5</v>
      </c>
      <c r="T67" s="180">
        <v>371.75</v>
      </c>
      <c r="U67" s="180">
        <v>34.5</v>
      </c>
      <c r="V67" s="180">
        <v>133.25</v>
      </c>
      <c r="W67" s="181">
        <v>45</v>
      </c>
      <c r="X67" s="181">
        <v>17</v>
      </c>
      <c r="Y67" s="181">
        <v>5</v>
      </c>
      <c r="Z67" s="181">
        <v>15</v>
      </c>
      <c r="AA67" s="181">
        <v>1</v>
      </c>
      <c r="AB67" s="181">
        <v>14</v>
      </c>
      <c r="AC67" s="181">
        <v>4</v>
      </c>
      <c r="AD67" s="181">
        <v>19.5</v>
      </c>
      <c r="AE67" s="181">
        <v>12.75</v>
      </c>
      <c r="AF67" s="180">
        <v>279.25</v>
      </c>
      <c r="AG67" s="181">
        <v>32.75</v>
      </c>
      <c r="AH67" s="181">
        <v>9.75</v>
      </c>
      <c r="AI67" s="181">
        <v>27</v>
      </c>
      <c r="AJ67" s="181">
        <v>51.5</v>
      </c>
      <c r="AK67" s="181">
        <v>18</v>
      </c>
      <c r="AL67" s="181">
        <v>13</v>
      </c>
      <c r="AM67" s="181">
        <v>127.25</v>
      </c>
      <c r="AN67" s="180">
        <v>48.75</v>
      </c>
      <c r="AO67" s="180">
        <v>198.25</v>
      </c>
      <c r="AP67" s="181">
        <v>139.75</v>
      </c>
      <c r="AQ67" s="181">
        <v>3.75</v>
      </c>
      <c r="AR67" s="181">
        <v>18</v>
      </c>
      <c r="AS67" s="181">
        <v>36.75</v>
      </c>
      <c r="AT67" s="180">
        <v>33.75</v>
      </c>
      <c r="AU67" s="180">
        <v>5.75</v>
      </c>
      <c r="AV67" s="180">
        <v>9</v>
      </c>
      <c r="AW67" s="181">
        <v>3</v>
      </c>
      <c r="AX67" s="181">
        <v>6</v>
      </c>
      <c r="AY67" s="180">
        <v>8.25</v>
      </c>
      <c r="AZ67" s="180">
        <v>25</v>
      </c>
      <c r="BA67" s="180">
        <v>25.25</v>
      </c>
      <c r="BB67" s="180">
        <v>5</v>
      </c>
      <c r="BC67" s="180">
        <v>2</v>
      </c>
      <c r="BD67" s="180">
        <v>357.5</v>
      </c>
      <c r="BE67" s="180">
        <v>10.5</v>
      </c>
      <c r="BF67" s="180">
        <v>17</v>
      </c>
      <c r="BG67" s="180">
        <v>73.75</v>
      </c>
      <c r="BH67" s="180" t="e">
        <v>#VALUE!</v>
      </c>
      <c r="BI67" s="182">
        <v>278.75</v>
      </c>
      <c r="BJ67" s="183" t="e">
        <v>#VALUE!</v>
      </c>
      <c r="BK67" s="183">
        <v>28</v>
      </c>
      <c r="BL67" s="183">
        <v>98.75</v>
      </c>
      <c r="BM67" s="183">
        <v>1</v>
      </c>
      <c r="BN67" s="183">
        <v>5</v>
      </c>
      <c r="BO67" s="183" t="e">
        <v>#VALUE!</v>
      </c>
      <c r="BP67" s="183">
        <v>28</v>
      </c>
      <c r="BQ67" s="184">
        <v>70.5</v>
      </c>
      <c r="BR67" s="184">
        <v>28</v>
      </c>
      <c r="BS67" s="184" t="e">
        <v>#VALUE!</v>
      </c>
      <c r="BT67" s="184" t="e">
        <v>#VALUE!</v>
      </c>
      <c r="BU67" s="184">
        <v>0</v>
      </c>
      <c r="BV67" s="184">
        <v>40.5</v>
      </c>
      <c r="BW67" s="185" t="e">
        <v>#VALUE!</v>
      </c>
      <c r="BX67" s="185" t="e">
        <v>#VALUE!</v>
      </c>
      <c r="BY67" s="185" t="e">
        <v>#VALUE!</v>
      </c>
      <c r="BZ67" s="185" t="e">
        <v>#VALUE!</v>
      </c>
      <c r="CA67" s="185" t="e">
        <v>#VALUE!</v>
      </c>
      <c r="CB67" s="185">
        <v>26.5</v>
      </c>
      <c r="CC67" s="186">
        <v>13</v>
      </c>
      <c r="CD67" s="187">
        <v>24499.25</v>
      </c>
    </row>
    <row r="68" spans="1:82" x14ac:dyDescent="0.25">
      <c r="A68" s="179" t="s">
        <v>484</v>
      </c>
      <c r="B68" s="179" t="s">
        <v>485</v>
      </c>
      <c r="C68" s="179" t="s">
        <v>371</v>
      </c>
      <c r="D68" s="179" t="s">
        <v>125</v>
      </c>
      <c r="E68" s="180">
        <v>649.25</v>
      </c>
      <c r="F68" s="181">
        <v>646.25</v>
      </c>
      <c r="G68" s="181">
        <v>0</v>
      </c>
      <c r="H68" s="181">
        <v>3</v>
      </c>
      <c r="I68" s="181">
        <v>328.75</v>
      </c>
      <c r="J68" s="181">
        <v>100.5</v>
      </c>
      <c r="K68" s="181">
        <v>60</v>
      </c>
      <c r="L68" s="181">
        <v>57</v>
      </c>
      <c r="M68" s="181">
        <v>65</v>
      </c>
      <c r="N68" s="181">
        <v>33</v>
      </c>
      <c r="O68" s="181">
        <v>5</v>
      </c>
      <c r="P68" s="180">
        <v>60.75</v>
      </c>
      <c r="Q68" s="181">
        <v>7.75</v>
      </c>
      <c r="R68" s="181">
        <v>12.75</v>
      </c>
      <c r="S68" s="180">
        <v>20</v>
      </c>
      <c r="T68" s="180">
        <v>91.75</v>
      </c>
      <c r="U68" s="180">
        <v>17</v>
      </c>
      <c r="V68" s="180">
        <v>53</v>
      </c>
      <c r="W68" s="181">
        <v>12</v>
      </c>
      <c r="X68" s="181">
        <v>10</v>
      </c>
      <c r="Y68" s="181">
        <v>6</v>
      </c>
      <c r="Z68" s="181">
        <v>7</v>
      </c>
      <c r="AA68" s="181">
        <v>1</v>
      </c>
      <c r="AB68" s="181">
        <v>3</v>
      </c>
      <c r="AC68" s="181">
        <v>1</v>
      </c>
      <c r="AD68" s="181">
        <v>5</v>
      </c>
      <c r="AE68" s="181">
        <v>8</v>
      </c>
      <c r="AF68" s="180">
        <v>93.5</v>
      </c>
      <c r="AG68" s="181">
        <v>30</v>
      </c>
      <c r="AH68" s="181" t="e">
        <v>#VALUE!</v>
      </c>
      <c r="AI68" s="181">
        <v>5</v>
      </c>
      <c r="AJ68" s="181">
        <v>21</v>
      </c>
      <c r="AK68" s="181">
        <v>1</v>
      </c>
      <c r="AL68" s="181">
        <v>3.25</v>
      </c>
      <c r="AM68" s="181">
        <v>33.25</v>
      </c>
      <c r="AN68" s="180">
        <v>13</v>
      </c>
      <c r="AO68" s="180">
        <v>51.75</v>
      </c>
      <c r="AP68" s="181">
        <v>42.25</v>
      </c>
      <c r="AQ68" s="181">
        <v>0</v>
      </c>
      <c r="AR68" s="181">
        <v>3.25</v>
      </c>
      <c r="AS68" s="181">
        <v>6.25</v>
      </c>
      <c r="AT68" s="180">
        <v>23.75</v>
      </c>
      <c r="AU68" s="180">
        <v>3.5</v>
      </c>
      <c r="AV68" s="180">
        <v>5</v>
      </c>
      <c r="AW68" s="181">
        <v>0</v>
      </c>
      <c r="AX68" s="181">
        <v>5</v>
      </c>
      <c r="AY68" s="180">
        <v>4.5</v>
      </c>
      <c r="AZ68" s="180">
        <v>5.25</v>
      </c>
      <c r="BA68" s="180">
        <v>17.5</v>
      </c>
      <c r="BB68" s="180">
        <v>0</v>
      </c>
      <c r="BC68" s="180">
        <v>2</v>
      </c>
      <c r="BD68" s="180">
        <v>156.25</v>
      </c>
      <c r="BE68" s="180" t="e">
        <v>#VALUE!</v>
      </c>
      <c r="BF68" s="180">
        <v>5</v>
      </c>
      <c r="BG68" s="180">
        <v>19.75</v>
      </c>
      <c r="BH68" s="180" t="e">
        <v>#VALUE!</v>
      </c>
      <c r="BI68" s="182">
        <v>70.75</v>
      </c>
      <c r="BJ68" s="183">
        <v>31.5</v>
      </c>
      <c r="BK68" s="183">
        <v>5.25</v>
      </c>
      <c r="BL68" s="183">
        <v>21</v>
      </c>
      <c r="BM68" s="183">
        <v>0</v>
      </c>
      <c r="BN68" s="183">
        <v>1</v>
      </c>
      <c r="BO68" s="183" t="e">
        <v>#VALUE!</v>
      </c>
      <c r="BP68" s="183">
        <v>12</v>
      </c>
      <c r="BQ68" s="184">
        <v>33.5</v>
      </c>
      <c r="BR68" s="184">
        <v>7</v>
      </c>
      <c r="BS68" s="184" t="e">
        <v>#VALUE!</v>
      </c>
      <c r="BT68" s="184" t="e">
        <v>#VALUE!</v>
      </c>
      <c r="BU68" s="184">
        <v>0</v>
      </c>
      <c r="BV68" s="184">
        <v>25.5</v>
      </c>
      <c r="BW68" s="185">
        <v>1</v>
      </c>
      <c r="BX68" s="185">
        <v>0</v>
      </c>
      <c r="BY68" s="185" t="e">
        <v>#VALUE!</v>
      </c>
      <c r="BZ68" s="185" t="e">
        <v>#VALUE!</v>
      </c>
      <c r="CA68" s="185">
        <v>1</v>
      </c>
      <c r="CB68" s="185">
        <v>21.5</v>
      </c>
      <c r="CC68" s="186">
        <v>3</v>
      </c>
      <c r="CD68" s="187">
        <v>7024.75</v>
      </c>
    </row>
    <row r="69" spans="1:82" x14ac:dyDescent="0.25">
      <c r="A69" s="179" t="s">
        <v>486</v>
      </c>
      <c r="B69" s="179" t="s">
        <v>487</v>
      </c>
      <c r="C69" s="179" t="s">
        <v>375</v>
      </c>
      <c r="D69" s="179" t="s">
        <v>125</v>
      </c>
      <c r="E69" s="180">
        <v>1032</v>
      </c>
      <c r="F69" s="181">
        <v>1027</v>
      </c>
      <c r="G69" s="181">
        <v>1</v>
      </c>
      <c r="H69" s="181">
        <v>4</v>
      </c>
      <c r="I69" s="181">
        <v>609.25</v>
      </c>
      <c r="J69" s="181">
        <v>110</v>
      </c>
      <c r="K69" s="181">
        <v>71.75</v>
      </c>
      <c r="L69" s="181">
        <v>94</v>
      </c>
      <c r="M69" s="181">
        <v>89</v>
      </c>
      <c r="N69" s="181">
        <v>48</v>
      </c>
      <c r="O69" s="181">
        <v>10</v>
      </c>
      <c r="P69" s="180">
        <v>79.75</v>
      </c>
      <c r="Q69" s="181">
        <v>12.5</v>
      </c>
      <c r="R69" s="181">
        <v>19</v>
      </c>
      <c r="S69" s="180">
        <v>25.25</v>
      </c>
      <c r="T69" s="180">
        <v>251.75</v>
      </c>
      <c r="U69" s="180">
        <v>13.75</v>
      </c>
      <c r="V69" s="180">
        <v>58</v>
      </c>
      <c r="W69" s="181">
        <v>13</v>
      </c>
      <c r="X69" s="181">
        <v>2</v>
      </c>
      <c r="Y69" s="181">
        <v>6</v>
      </c>
      <c r="Z69" s="181">
        <v>4</v>
      </c>
      <c r="AA69" s="181" t="e">
        <v>#VALUE!</v>
      </c>
      <c r="AB69" s="181">
        <v>11</v>
      </c>
      <c r="AC69" s="181" t="e">
        <v>#VALUE!</v>
      </c>
      <c r="AD69" s="181">
        <v>4</v>
      </c>
      <c r="AE69" s="181">
        <v>12</v>
      </c>
      <c r="AF69" s="180">
        <v>148</v>
      </c>
      <c r="AG69" s="181">
        <v>36.25</v>
      </c>
      <c r="AH69" s="181">
        <v>11</v>
      </c>
      <c r="AI69" s="181">
        <v>8</v>
      </c>
      <c r="AJ69" s="181">
        <v>9.75</v>
      </c>
      <c r="AK69" s="181">
        <v>7</v>
      </c>
      <c r="AL69" s="181">
        <v>3</v>
      </c>
      <c r="AM69" s="181">
        <v>73</v>
      </c>
      <c r="AN69" s="180">
        <v>14.25</v>
      </c>
      <c r="AO69" s="180">
        <v>91.75</v>
      </c>
      <c r="AP69" s="181">
        <v>74.5</v>
      </c>
      <c r="AQ69" s="181">
        <v>4</v>
      </c>
      <c r="AR69" s="181">
        <v>3.75</v>
      </c>
      <c r="AS69" s="181">
        <v>9.5</v>
      </c>
      <c r="AT69" s="180">
        <v>23.25</v>
      </c>
      <c r="AU69" s="180">
        <v>1.5</v>
      </c>
      <c r="AV69" s="180">
        <v>6</v>
      </c>
      <c r="AW69" s="181">
        <v>2</v>
      </c>
      <c r="AX69" s="181">
        <v>4</v>
      </c>
      <c r="AY69" s="180">
        <v>4.25</v>
      </c>
      <c r="AZ69" s="180">
        <v>9</v>
      </c>
      <c r="BA69" s="180">
        <v>15.25</v>
      </c>
      <c r="BB69" s="180">
        <v>2</v>
      </c>
      <c r="BC69" s="180">
        <v>1</v>
      </c>
      <c r="BD69" s="180">
        <v>233</v>
      </c>
      <c r="BE69" s="180">
        <v>0</v>
      </c>
      <c r="BF69" s="180">
        <v>25</v>
      </c>
      <c r="BG69" s="180">
        <v>25.25</v>
      </c>
      <c r="BH69" s="180" t="e">
        <v>#VALUE!</v>
      </c>
      <c r="BI69" s="182">
        <v>166.75</v>
      </c>
      <c r="BJ69" s="183">
        <v>51.75</v>
      </c>
      <c r="BK69" s="183">
        <v>5</v>
      </c>
      <c r="BL69" s="183">
        <v>82.25</v>
      </c>
      <c r="BM69" s="183" t="e">
        <v>#VALUE!</v>
      </c>
      <c r="BN69" s="183">
        <v>1</v>
      </c>
      <c r="BO69" s="183" t="e">
        <v>#VALUE!</v>
      </c>
      <c r="BP69" s="183">
        <v>26.75</v>
      </c>
      <c r="BQ69" s="184">
        <v>53</v>
      </c>
      <c r="BR69" s="184">
        <v>9</v>
      </c>
      <c r="BS69" s="184" t="e">
        <v>#VALUE!</v>
      </c>
      <c r="BT69" s="184" t="e">
        <v>#VALUE!</v>
      </c>
      <c r="BU69" s="184" t="e">
        <v>#VALUE!</v>
      </c>
      <c r="BV69" s="184">
        <v>28</v>
      </c>
      <c r="BW69" s="185">
        <v>1</v>
      </c>
      <c r="BX69" s="185" t="e">
        <v>#VALUE!</v>
      </c>
      <c r="BY69" s="185" t="e">
        <v>#VALUE!</v>
      </c>
      <c r="BZ69" s="185" t="e">
        <v>#VALUE!</v>
      </c>
      <c r="CA69" s="185" t="e">
        <v>#VALUE!</v>
      </c>
      <c r="CB69" s="185">
        <v>15</v>
      </c>
      <c r="CC69" s="186">
        <v>8.5</v>
      </c>
      <c r="CD69" s="187">
        <v>15620</v>
      </c>
    </row>
    <row r="70" spans="1:82" x14ac:dyDescent="0.25">
      <c r="A70" s="179" t="s">
        <v>488</v>
      </c>
      <c r="B70" s="179" t="s">
        <v>489</v>
      </c>
      <c r="C70" s="179" t="s">
        <v>490</v>
      </c>
      <c r="D70" s="179" t="s">
        <v>120</v>
      </c>
      <c r="E70" s="180">
        <v>2382.75</v>
      </c>
      <c r="F70" s="181">
        <v>2366</v>
      </c>
      <c r="G70" s="181">
        <v>8.75</v>
      </c>
      <c r="H70" s="181">
        <v>8</v>
      </c>
      <c r="I70" s="181">
        <v>1183.5</v>
      </c>
      <c r="J70" s="181">
        <v>372.75</v>
      </c>
      <c r="K70" s="181">
        <v>224.25</v>
      </c>
      <c r="L70" s="181">
        <v>255.75</v>
      </c>
      <c r="M70" s="181">
        <v>210.75</v>
      </c>
      <c r="N70" s="181">
        <v>99.75</v>
      </c>
      <c r="O70" s="181">
        <v>36</v>
      </c>
      <c r="P70" s="180">
        <v>366.75</v>
      </c>
      <c r="Q70" s="181">
        <v>212.25</v>
      </c>
      <c r="R70" s="181">
        <v>28.75</v>
      </c>
      <c r="S70" s="180">
        <v>65.5</v>
      </c>
      <c r="T70" s="180">
        <v>147.75</v>
      </c>
      <c r="U70" s="180">
        <v>30</v>
      </c>
      <c r="V70" s="180">
        <v>164.25</v>
      </c>
      <c r="W70" s="181">
        <v>24</v>
      </c>
      <c r="X70" s="181">
        <v>14</v>
      </c>
      <c r="Y70" s="181">
        <v>9.5</v>
      </c>
      <c r="Z70" s="181">
        <v>28</v>
      </c>
      <c r="AA70" s="181">
        <v>2</v>
      </c>
      <c r="AB70" s="181">
        <v>28.5</v>
      </c>
      <c r="AC70" s="181">
        <v>6</v>
      </c>
      <c r="AD70" s="181">
        <v>17.75</v>
      </c>
      <c r="AE70" s="181">
        <v>34.5</v>
      </c>
      <c r="AF70" s="180">
        <v>403.5</v>
      </c>
      <c r="AG70" s="181">
        <v>22.25</v>
      </c>
      <c r="AH70" s="181">
        <v>9</v>
      </c>
      <c r="AI70" s="181">
        <v>28.25</v>
      </c>
      <c r="AJ70" s="181">
        <v>168.75</v>
      </c>
      <c r="AK70" s="181">
        <v>6</v>
      </c>
      <c r="AL70" s="181">
        <v>35</v>
      </c>
      <c r="AM70" s="181">
        <v>134.25</v>
      </c>
      <c r="AN70" s="180">
        <v>20.25</v>
      </c>
      <c r="AO70" s="180">
        <v>290</v>
      </c>
      <c r="AP70" s="181">
        <v>230.75</v>
      </c>
      <c r="AQ70" s="181">
        <v>11.5</v>
      </c>
      <c r="AR70" s="181">
        <v>24.5</v>
      </c>
      <c r="AS70" s="181">
        <v>23.25</v>
      </c>
      <c r="AT70" s="180">
        <v>27.25</v>
      </c>
      <c r="AU70" s="180">
        <v>19.75</v>
      </c>
      <c r="AV70" s="180">
        <v>15.25</v>
      </c>
      <c r="AW70" s="181">
        <v>1.25</v>
      </c>
      <c r="AX70" s="181">
        <v>14</v>
      </c>
      <c r="AY70" s="180">
        <v>18.75</v>
      </c>
      <c r="AZ70" s="180">
        <v>13</v>
      </c>
      <c r="BA70" s="180">
        <v>43</v>
      </c>
      <c r="BB70" s="180">
        <v>4.25</v>
      </c>
      <c r="BC70" s="180">
        <v>1</v>
      </c>
      <c r="BD70" s="180">
        <v>647.25</v>
      </c>
      <c r="BE70" s="180">
        <v>18</v>
      </c>
      <c r="BF70" s="180">
        <v>7</v>
      </c>
      <c r="BG70" s="180">
        <v>77.25</v>
      </c>
      <c r="BH70" s="180" t="e">
        <v>#VALUE!</v>
      </c>
      <c r="BI70" s="182">
        <v>419.75</v>
      </c>
      <c r="BJ70" s="183">
        <v>57</v>
      </c>
      <c r="BK70" s="183">
        <v>23.25</v>
      </c>
      <c r="BL70" s="183">
        <v>300</v>
      </c>
      <c r="BM70" s="183">
        <v>2</v>
      </c>
      <c r="BN70" s="183">
        <v>3</v>
      </c>
      <c r="BO70" s="183">
        <v>0</v>
      </c>
      <c r="BP70" s="183">
        <v>34.5</v>
      </c>
      <c r="BQ70" s="184">
        <v>71.5</v>
      </c>
      <c r="BR70" s="184">
        <v>24.5</v>
      </c>
      <c r="BS70" s="184">
        <v>2</v>
      </c>
      <c r="BT70" s="184" t="e">
        <v>#VALUE!</v>
      </c>
      <c r="BU70" s="184">
        <v>0</v>
      </c>
      <c r="BV70" s="184">
        <v>44</v>
      </c>
      <c r="BW70" s="185">
        <v>0</v>
      </c>
      <c r="BX70" s="185" t="e">
        <v>#VALUE!</v>
      </c>
      <c r="BY70" s="185" t="e">
        <v>#VALUE!</v>
      </c>
      <c r="BZ70" s="185" t="e">
        <v>#VALUE!</v>
      </c>
      <c r="CA70" s="185" t="e">
        <v>#VALUE!</v>
      </c>
      <c r="CB70" s="185">
        <v>29.75</v>
      </c>
      <c r="CC70" s="186">
        <v>71</v>
      </c>
      <c r="CD70" s="187">
        <v>35272</v>
      </c>
    </row>
    <row r="71" spans="1:82" x14ac:dyDescent="0.25">
      <c r="A71" s="179" t="s">
        <v>491</v>
      </c>
      <c r="B71" s="179" t="s">
        <v>492</v>
      </c>
      <c r="C71" s="179" t="s">
        <v>490</v>
      </c>
      <c r="D71" s="179" t="s">
        <v>120</v>
      </c>
      <c r="E71" s="180">
        <v>1408.25</v>
      </c>
      <c r="F71" s="181">
        <v>1394.25</v>
      </c>
      <c r="G71" s="181">
        <v>7</v>
      </c>
      <c r="H71" s="181">
        <v>7</v>
      </c>
      <c r="I71" s="181">
        <v>618.5</v>
      </c>
      <c r="J71" s="181">
        <v>214.25</v>
      </c>
      <c r="K71" s="181">
        <v>122</v>
      </c>
      <c r="L71" s="181">
        <v>190.25</v>
      </c>
      <c r="M71" s="181">
        <v>155.25</v>
      </c>
      <c r="N71" s="181">
        <v>76</v>
      </c>
      <c r="O71" s="181">
        <v>32</v>
      </c>
      <c r="P71" s="180">
        <v>276.75</v>
      </c>
      <c r="Q71" s="181">
        <v>163.75</v>
      </c>
      <c r="R71" s="181">
        <v>34.75</v>
      </c>
      <c r="S71" s="180">
        <v>52.5</v>
      </c>
      <c r="T71" s="180">
        <v>85</v>
      </c>
      <c r="U71" s="180">
        <v>28.25</v>
      </c>
      <c r="V71" s="180">
        <v>119.5</v>
      </c>
      <c r="W71" s="181">
        <v>16.5</v>
      </c>
      <c r="X71" s="181">
        <v>18</v>
      </c>
      <c r="Y71" s="181">
        <v>2</v>
      </c>
      <c r="Z71" s="181">
        <v>32</v>
      </c>
      <c r="AA71" s="181" t="e">
        <v>#VALUE!</v>
      </c>
      <c r="AB71" s="181">
        <v>9</v>
      </c>
      <c r="AC71" s="181">
        <v>1</v>
      </c>
      <c r="AD71" s="181">
        <v>11</v>
      </c>
      <c r="AE71" s="181">
        <v>30</v>
      </c>
      <c r="AF71" s="180">
        <v>231.25</v>
      </c>
      <c r="AG71" s="181">
        <v>17.25</v>
      </c>
      <c r="AH71" s="181">
        <v>11</v>
      </c>
      <c r="AI71" s="181">
        <v>15.75</v>
      </c>
      <c r="AJ71" s="181">
        <v>82.75</v>
      </c>
      <c r="AK71" s="181">
        <v>6.25</v>
      </c>
      <c r="AL71" s="181">
        <v>4</v>
      </c>
      <c r="AM71" s="181">
        <v>94.25</v>
      </c>
      <c r="AN71" s="180">
        <v>26.25</v>
      </c>
      <c r="AO71" s="180">
        <v>99</v>
      </c>
      <c r="AP71" s="181">
        <v>61.75</v>
      </c>
      <c r="AQ71" s="181">
        <v>1.75</v>
      </c>
      <c r="AR71" s="181">
        <v>25.25</v>
      </c>
      <c r="AS71" s="181">
        <v>10.25</v>
      </c>
      <c r="AT71" s="180">
        <v>19.5</v>
      </c>
      <c r="AU71" s="180">
        <v>6</v>
      </c>
      <c r="AV71" s="180">
        <v>13.5</v>
      </c>
      <c r="AW71" s="181">
        <v>4</v>
      </c>
      <c r="AX71" s="181">
        <v>9.5</v>
      </c>
      <c r="AY71" s="180">
        <v>11.25</v>
      </c>
      <c r="AZ71" s="180">
        <v>13</v>
      </c>
      <c r="BA71" s="180">
        <v>16.25</v>
      </c>
      <c r="BB71" s="180">
        <v>1.75</v>
      </c>
      <c r="BC71" s="180">
        <v>0</v>
      </c>
      <c r="BD71" s="180">
        <v>342.75</v>
      </c>
      <c r="BE71" s="180">
        <v>6.25</v>
      </c>
      <c r="BF71" s="180" t="e">
        <v>#VALUE!</v>
      </c>
      <c r="BG71" s="180">
        <v>45.5</v>
      </c>
      <c r="BH71" s="180" t="e">
        <v>#VALUE!</v>
      </c>
      <c r="BI71" s="182">
        <v>277</v>
      </c>
      <c r="BJ71" s="183">
        <v>27.25</v>
      </c>
      <c r="BK71" s="183">
        <v>13.25</v>
      </c>
      <c r="BL71" s="183">
        <v>216.5</v>
      </c>
      <c r="BM71" s="183">
        <v>1</v>
      </c>
      <c r="BN71" s="183">
        <v>2</v>
      </c>
      <c r="BO71" s="183">
        <v>1</v>
      </c>
      <c r="BP71" s="183">
        <v>16</v>
      </c>
      <c r="BQ71" s="184">
        <v>45.75</v>
      </c>
      <c r="BR71" s="184">
        <v>20.75</v>
      </c>
      <c r="BS71" s="184" t="e">
        <v>#VALUE!</v>
      </c>
      <c r="BT71" s="184" t="e">
        <v>#VALUE!</v>
      </c>
      <c r="BU71" s="184" t="e">
        <v>#VALUE!</v>
      </c>
      <c r="BV71" s="184">
        <v>23</v>
      </c>
      <c r="BW71" s="185">
        <v>1</v>
      </c>
      <c r="BX71" s="185" t="e">
        <v>#VALUE!</v>
      </c>
      <c r="BY71" s="185" t="e">
        <v>#VALUE!</v>
      </c>
      <c r="BZ71" s="185">
        <v>1</v>
      </c>
      <c r="CA71" s="185" t="e">
        <v>#VALUE!</v>
      </c>
      <c r="CB71" s="185">
        <v>13</v>
      </c>
      <c r="CC71" s="186">
        <v>31</v>
      </c>
      <c r="CD71" s="187">
        <v>21344.25</v>
      </c>
    </row>
    <row r="72" spans="1:82" x14ac:dyDescent="0.25">
      <c r="A72" s="179" t="s">
        <v>493</v>
      </c>
      <c r="B72" s="179" t="s">
        <v>494</v>
      </c>
      <c r="C72" s="179" t="s">
        <v>355</v>
      </c>
      <c r="D72" s="179" t="s">
        <v>55</v>
      </c>
      <c r="E72" s="180">
        <v>4999.75</v>
      </c>
      <c r="F72" s="181">
        <v>4991.5</v>
      </c>
      <c r="G72" s="181">
        <v>2</v>
      </c>
      <c r="H72" s="181">
        <v>6.25</v>
      </c>
      <c r="I72" s="181">
        <v>2506.25</v>
      </c>
      <c r="J72" s="181">
        <v>712.75</v>
      </c>
      <c r="K72" s="181">
        <v>435.5</v>
      </c>
      <c r="L72" s="181">
        <v>571.5</v>
      </c>
      <c r="M72" s="181">
        <v>505</v>
      </c>
      <c r="N72" s="181">
        <v>186.75</v>
      </c>
      <c r="O72" s="181">
        <v>82</v>
      </c>
      <c r="P72" s="180">
        <v>575.5</v>
      </c>
      <c r="Q72" s="181">
        <v>37</v>
      </c>
      <c r="R72" s="181">
        <v>83.5</v>
      </c>
      <c r="S72" s="180">
        <v>90</v>
      </c>
      <c r="T72" s="180">
        <v>773</v>
      </c>
      <c r="U72" s="180">
        <v>69.75</v>
      </c>
      <c r="V72" s="180">
        <v>305</v>
      </c>
      <c r="W72" s="181">
        <v>61</v>
      </c>
      <c r="X72" s="181">
        <v>27</v>
      </c>
      <c r="Y72" s="181">
        <v>18</v>
      </c>
      <c r="Z72" s="181">
        <v>60.25</v>
      </c>
      <c r="AA72" s="181">
        <v>3</v>
      </c>
      <c r="AB72" s="181">
        <v>21</v>
      </c>
      <c r="AC72" s="181">
        <v>7</v>
      </c>
      <c r="AD72" s="181">
        <v>63</v>
      </c>
      <c r="AE72" s="181">
        <v>44.75</v>
      </c>
      <c r="AF72" s="180">
        <v>639</v>
      </c>
      <c r="AG72" s="181">
        <v>89.25</v>
      </c>
      <c r="AH72" s="181">
        <v>25</v>
      </c>
      <c r="AI72" s="181">
        <v>39</v>
      </c>
      <c r="AJ72" s="181">
        <v>231.75</v>
      </c>
      <c r="AK72" s="181">
        <v>26</v>
      </c>
      <c r="AL72" s="181">
        <v>15.25</v>
      </c>
      <c r="AM72" s="181">
        <v>212.75</v>
      </c>
      <c r="AN72" s="180">
        <v>70.5</v>
      </c>
      <c r="AO72" s="180">
        <v>807.25</v>
      </c>
      <c r="AP72" s="181">
        <v>683</v>
      </c>
      <c r="AQ72" s="181">
        <v>16</v>
      </c>
      <c r="AR72" s="181">
        <v>41.5</v>
      </c>
      <c r="AS72" s="181">
        <v>66.75</v>
      </c>
      <c r="AT72" s="180">
        <v>39</v>
      </c>
      <c r="AU72" s="180">
        <v>51.75</v>
      </c>
      <c r="AV72" s="180">
        <v>15</v>
      </c>
      <c r="AW72" s="181">
        <v>10</v>
      </c>
      <c r="AX72" s="181">
        <v>5</v>
      </c>
      <c r="AY72" s="180">
        <v>23</v>
      </c>
      <c r="AZ72" s="180">
        <v>31.5</v>
      </c>
      <c r="BA72" s="180">
        <v>90.75</v>
      </c>
      <c r="BB72" s="180">
        <v>6</v>
      </c>
      <c r="BC72" s="180">
        <v>2.75</v>
      </c>
      <c r="BD72" s="180">
        <v>1195</v>
      </c>
      <c r="BE72" s="180">
        <v>24.75</v>
      </c>
      <c r="BF72" s="180">
        <v>10</v>
      </c>
      <c r="BG72" s="180">
        <v>172.25</v>
      </c>
      <c r="BH72" s="180" t="e">
        <v>#VALUE!</v>
      </c>
      <c r="BI72" s="182">
        <v>473.5</v>
      </c>
      <c r="BJ72" s="183">
        <v>58</v>
      </c>
      <c r="BK72" s="183">
        <v>60.25</v>
      </c>
      <c r="BL72" s="183">
        <v>245.75</v>
      </c>
      <c r="BM72" s="183">
        <v>1</v>
      </c>
      <c r="BN72" s="183">
        <v>4</v>
      </c>
      <c r="BO72" s="183">
        <v>0</v>
      </c>
      <c r="BP72" s="183">
        <v>104.5</v>
      </c>
      <c r="BQ72" s="184">
        <v>199.5</v>
      </c>
      <c r="BR72" s="184">
        <v>61.25</v>
      </c>
      <c r="BS72" s="184" t="e">
        <v>#VALUE!</v>
      </c>
      <c r="BT72" s="184">
        <v>1</v>
      </c>
      <c r="BU72" s="184">
        <v>1</v>
      </c>
      <c r="BV72" s="184">
        <v>134.25</v>
      </c>
      <c r="BW72" s="185">
        <v>3.75</v>
      </c>
      <c r="BX72" s="185" t="e">
        <v>#VALUE!</v>
      </c>
      <c r="BY72" s="185" t="e">
        <v>#VALUE!</v>
      </c>
      <c r="BZ72" s="185">
        <v>1</v>
      </c>
      <c r="CA72" s="185">
        <v>1</v>
      </c>
      <c r="CB72" s="185">
        <v>71.5</v>
      </c>
      <c r="CC72" s="186">
        <v>177.75</v>
      </c>
      <c r="CD72" s="187">
        <v>67079.5</v>
      </c>
    </row>
    <row r="73" spans="1:82" x14ac:dyDescent="0.25">
      <c r="A73" s="179" t="s">
        <v>495</v>
      </c>
      <c r="B73" s="179" t="s">
        <v>496</v>
      </c>
      <c r="C73" s="179" t="s">
        <v>408</v>
      </c>
      <c r="D73" s="179" t="s">
        <v>116</v>
      </c>
      <c r="E73" s="180">
        <v>449.75</v>
      </c>
      <c r="F73" s="181">
        <v>445.25</v>
      </c>
      <c r="G73" s="181">
        <v>4.5</v>
      </c>
      <c r="H73" s="181">
        <v>0</v>
      </c>
      <c r="I73" s="181">
        <v>181.75</v>
      </c>
      <c r="J73" s="181">
        <v>41.5</v>
      </c>
      <c r="K73" s="181">
        <v>41.5</v>
      </c>
      <c r="L73" s="181">
        <v>83</v>
      </c>
      <c r="M73" s="181">
        <v>63</v>
      </c>
      <c r="N73" s="181">
        <v>30</v>
      </c>
      <c r="O73" s="181">
        <v>9</v>
      </c>
      <c r="P73" s="180">
        <v>27</v>
      </c>
      <c r="Q73" s="181">
        <v>2.25</v>
      </c>
      <c r="R73" s="181">
        <v>1.75</v>
      </c>
      <c r="S73" s="180">
        <v>35.75</v>
      </c>
      <c r="T73" s="180">
        <v>66.5</v>
      </c>
      <c r="U73" s="180">
        <v>11</v>
      </c>
      <c r="V73" s="180">
        <v>44</v>
      </c>
      <c r="W73" s="181">
        <v>8</v>
      </c>
      <c r="X73" s="181">
        <v>4</v>
      </c>
      <c r="Y73" s="181">
        <v>5</v>
      </c>
      <c r="Z73" s="181">
        <v>6</v>
      </c>
      <c r="AA73" s="181">
        <v>0</v>
      </c>
      <c r="AB73" s="181" t="e">
        <v>#VALUE!</v>
      </c>
      <c r="AC73" s="181">
        <v>0</v>
      </c>
      <c r="AD73" s="181">
        <v>10</v>
      </c>
      <c r="AE73" s="181">
        <v>9</v>
      </c>
      <c r="AF73" s="180">
        <v>100.5</v>
      </c>
      <c r="AG73" s="181">
        <v>57.75</v>
      </c>
      <c r="AH73" s="181">
        <v>3</v>
      </c>
      <c r="AI73" s="181">
        <v>7</v>
      </c>
      <c r="AJ73" s="181">
        <v>3</v>
      </c>
      <c r="AK73" s="181">
        <v>7</v>
      </c>
      <c r="AL73" s="181">
        <v>5</v>
      </c>
      <c r="AM73" s="181">
        <v>17.75</v>
      </c>
      <c r="AN73" s="180">
        <v>6.25</v>
      </c>
      <c r="AO73" s="180">
        <v>21</v>
      </c>
      <c r="AP73" s="181">
        <v>13.75</v>
      </c>
      <c r="AQ73" s="181">
        <v>2</v>
      </c>
      <c r="AR73" s="181">
        <v>3.25</v>
      </c>
      <c r="AS73" s="181">
        <v>2</v>
      </c>
      <c r="AT73" s="180">
        <v>7.75</v>
      </c>
      <c r="AU73" s="180">
        <v>2</v>
      </c>
      <c r="AV73" s="180">
        <v>1</v>
      </c>
      <c r="AW73" s="181">
        <v>0</v>
      </c>
      <c r="AX73" s="181">
        <v>1</v>
      </c>
      <c r="AY73" s="180">
        <v>4</v>
      </c>
      <c r="AZ73" s="180">
        <v>6</v>
      </c>
      <c r="BA73" s="180">
        <v>6</v>
      </c>
      <c r="BB73" s="180">
        <v>0</v>
      </c>
      <c r="BC73" s="180">
        <v>0</v>
      </c>
      <c r="BD73" s="180">
        <v>83.5</v>
      </c>
      <c r="BE73" s="180">
        <v>1</v>
      </c>
      <c r="BF73" s="180" t="e">
        <v>#VALUE!</v>
      </c>
      <c r="BG73" s="180">
        <v>17.5</v>
      </c>
      <c r="BH73" s="180" t="e">
        <v>#VALUE!</v>
      </c>
      <c r="BI73" s="182">
        <v>66</v>
      </c>
      <c r="BJ73" s="183">
        <v>24</v>
      </c>
      <c r="BK73" s="183">
        <v>2</v>
      </c>
      <c r="BL73" s="183">
        <v>36</v>
      </c>
      <c r="BM73" s="183" t="e">
        <v>#VALUE!</v>
      </c>
      <c r="BN73" s="183">
        <v>0</v>
      </c>
      <c r="BO73" s="183" t="e">
        <v>#VALUE!</v>
      </c>
      <c r="BP73" s="183">
        <v>4</v>
      </c>
      <c r="BQ73" s="184">
        <v>26</v>
      </c>
      <c r="BR73" s="184">
        <v>5</v>
      </c>
      <c r="BS73" s="184" t="e">
        <v>#VALUE!</v>
      </c>
      <c r="BT73" s="184" t="e">
        <v>#VALUE!</v>
      </c>
      <c r="BU73" s="184" t="e">
        <v>#VALUE!</v>
      </c>
      <c r="BV73" s="184">
        <v>20</v>
      </c>
      <c r="BW73" s="185">
        <v>1</v>
      </c>
      <c r="BX73" s="185" t="e">
        <v>#VALUE!</v>
      </c>
      <c r="BY73" s="185" t="e">
        <v>#VALUE!</v>
      </c>
      <c r="BZ73" s="185">
        <v>0</v>
      </c>
      <c r="CA73" s="185" t="e">
        <v>#VALUE!</v>
      </c>
      <c r="CB73" s="185">
        <v>9</v>
      </c>
      <c r="CC73" s="186">
        <v>4</v>
      </c>
      <c r="CD73" s="187">
        <v>5647.25</v>
      </c>
    </row>
    <row r="74" spans="1:82" x14ac:dyDescent="0.25">
      <c r="A74" s="179" t="s">
        <v>497</v>
      </c>
      <c r="B74" s="179" t="s">
        <v>498</v>
      </c>
      <c r="C74" s="179" t="s">
        <v>399</v>
      </c>
      <c r="D74" s="179" t="s">
        <v>116</v>
      </c>
      <c r="E74" s="180">
        <v>1226</v>
      </c>
      <c r="F74" s="181">
        <v>1214.5</v>
      </c>
      <c r="G74" s="181">
        <v>4</v>
      </c>
      <c r="H74" s="181">
        <v>7.5</v>
      </c>
      <c r="I74" s="181">
        <v>707.25</v>
      </c>
      <c r="J74" s="181">
        <v>152.25</v>
      </c>
      <c r="K74" s="181">
        <v>99</v>
      </c>
      <c r="L74" s="181">
        <v>80.5</v>
      </c>
      <c r="M74" s="181">
        <v>129</v>
      </c>
      <c r="N74" s="181">
        <v>42</v>
      </c>
      <c r="O74" s="181">
        <v>16</v>
      </c>
      <c r="P74" s="180">
        <v>81.75</v>
      </c>
      <c r="Q74" s="181">
        <v>5.25</v>
      </c>
      <c r="R74" s="181">
        <v>16.5</v>
      </c>
      <c r="S74" s="180">
        <v>43.75</v>
      </c>
      <c r="T74" s="180">
        <v>233.75</v>
      </c>
      <c r="U74" s="180">
        <v>23.75</v>
      </c>
      <c r="V74" s="180">
        <v>100.25</v>
      </c>
      <c r="W74" s="181">
        <v>11</v>
      </c>
      <c r="X74" s="181">
        <v>11</v>
      </c>
      <c r="Y74" s="181">
        <v>12</v>
      </c>
      <c r="Z74" s="181">
        <v>20.75</v>
      </c>
      <c r="AA74" s="181">
        <v>2</v>
      </c>
      <c r="AB74" s="181">
        <v>7.5</v>
      </c>
      <c r="AC74" s="181">
        <v>4</v>
      </c>
      <c r="AD74" s="181">
        <v>12.75</v>
      </c>
      <c r="AE74" s="181">
        <v>19.25</v>
      </c>
      <c r="AF74" s="180">
        <v>158.75</v>
      </c>
      <c r="AG74" s="181">
        <v>42.75</v>
      </c>
      <c r="AH74" s="181">
        <v>15.75</v>
      </c>
      <c r="AI74" s="181">
        <v>12</v>
      </c>
      <c r="AJ74" s="181">
        <v>12.25</v>
      </c>
      <c r="AK74" s="181">
        <v>10</v>
      </c>
      <c r="AL74" s="181">
        <v>2</v>
      </c>
      <c r="AM74" s="181">
        <v>64</v>
      </c>
      <c r="AN74" s="180">
        <v>23.75</v>
      </c>
      <c r="AO74" s="180">
        <v>154</v>
      </c>
      <c r="AP74" s="181">
        <v>125</v>
      </c>
      <c r="AQ74" s="181">
        <v>1.5</v>
      </c>
      <c r="AR74" s="181">
        <v>16.5</v>
      </c>
      <c r="AS74" s="181">
        <v>11</v>
      </c>
      <c r="AT74" s="180">
        <v>10</v>
      </c>
      <c r="AU74" s="180">
        <v>59.25</v>
      </c>
      <c r="AV74" s="180">
        <v>12.75</v>
      </c>
      <c r="AW74" s="181">
        <v>4</v>
      </c>
      <c r="AX74" s="181">
        <v>8.75</v>
      </c>
      <c r="AY74" s="180">
        <v>9</v>
      </c>
      <c r="AZ74" s="180">
        <v>14</v>
      </c>
      <c r="BA74" s="180">
        <v>16.5</v>
      </c>
      <c r="BB74" s="180">
        <v>1.5</v>
      </c>
      <c r="BC74" s="180">
        <v>0</v>
      </c>
      <c r="BD74" s="180">
        <v>226</v>
      </c>
      <c r="BE74" s="180">
        <v>1</v>
      </c>
      <c r="BF74" s="180">
        <v>2</v>
      </c>
      <c r="BG74" s="180">
        <v>35.25</v>
      </c>
      <c r="BH74" s="180" t="e">
        <v>#VALUE!</v>
      </c>
      <c r="BI74" s="182">
        <v>214.75</v>
      </c>
      <c r="BJ74" s="183">
        <v>96.25</v>
      </c>
      <c r="BK74" s="183">
        <v>14.25</v>
      </c>
      <c r="BL74" s="183">
        <v>84.25</v>
      </c>
      <c r="BM74" s="183">
        <v>0</v>
      </c>
      <c r="BN74" s="183">
        <v>4</v>
      </c>
      <c r="BO74" s="183">
        <v>0</v>
      </c>
      <c r="BP74" s="183">
        <v>16</v>
      </c>
      <c r="BQ74" s="184">
        <v>87.75</v>
      </c>
      <c r="BR74" s="184">
        <v>13</v>
      </c>
      <c r="BS74" s="184" t="e">
        <v>#VALUE!</v>
      </c>
      <c r="BT74" s="184">
        <v>1</v>
      </c>
      <c r="BU74" s="184" t="e">
        <v>#VALUE!</v>
      </c>
      <c r="BV74" s="184">
        <v>72.75</v>
      </c>
      <c r="BW74" s="185" t="e">
        <v>#VALUE!</v>
      </c>
      <c r="BX74" s="185">
        <v>2</v>
      </c>
      <c r="BY74" s="185">
        <v>2</v>
      </c>
      <c r="BZ74" s="185">
        <v>0</v>
      </c>
      <c r="CA74" s="185" t="e">
        <v>#VALUE!</v>
      </c>
      <c r="CB74" s="185">
        <v>38.25</v>
      </c>
      <c r="CC74" s="186">
        <v>4.25</v>
      </c>
      <c r="CD74" s="187">
        <v>16351</v>
      </c>
    </row>
    <row r="75" spans="1:82" x14ac:dyDescent="0.25">
      <c r="A75" s="179" t="s">
        <v>499</v>
      </c>
      <c r="B75" s="179" t="s">
        <v>500</v>
      </c>
      <c r="C75" s="179" t="s">
        <v>126</v>
      </c>
      <c r="D75" s="179" t="s">
        <v>126</v>
      </c>
      <c r="E75" s="180">
        <v>1253</v>
      </c>
      <c r="F75" s="181">
        <v>1244</v>
      </c>
      <c r="G75" s="181">
        <v>3</v>
      </c>
      <c r="H75" s="181">
        <v>6</v>
      </c>
      <c r="I75" s="181">
        <v>664.25</v>
      </c>
      <c r="J75" s="181">
        <v>175</v>
      </c>
      <c r="K75" s="181">
        <v>93</v>
      </c>
      <c r="L75" s="181">
        <v>131.75</v>
      </c>
      <c r="M75" s="181">
        <v>133</v>
      </c>
      <c r="N75" s="181">
        <v>39</v>
      </c>
      <c r="O75" s="181">
        <v>17</v>
      </c>
      <c r="P75" s="180">
        <v>148.5</v>
      </c>
      <c r="Q75" s="181">
        <v>9.5</v>
      </c>
      <c r="R75" s="181">
        <v>19.75</v>
      </c>
      <c r="S75" s="180">
        <v>29.25</v>
      </c>
      <c r="T75" s="180">
        <v>258.5</v>
      </c>
      <c r="U75" s="180">
        <v>19</v>
      </c>
      <c r="V75" s="180">
        <v>107.75</v>
      </c>
      <c r="W75" s="181">
        <v>9</v>
      </c>
      <c r="X75" s="181">
        <v>10</v>
      </c>
      <c r="Y75" s="181">
        <v>11</v>
      </c>
      <c r="Z75" s="181">
        <v>31</v>
      </c>
      <c r="AA75" s="181">
        <v>1</v>
      </c>
      <c r="AB75" s="181">
        <v>5.25</v>
      </c>
      <c r="AC75" s="181">
        <v>2</v>
      </c>
      <c r="AD75" s="181">
        <v>17.25</v>
      </c>
      <c r="AE75" s="181">
        <v>21.25</v>
      </c>
      <c r="AF75" s="180">
        <v>166.25</v>
      </c>
      <c r="AG75" s="181">
        <v>17</v>
      </c>
      <c r="AH75" s="181">
        <v>14</v>
      </c>
      <c r="AI75" s="181">
        <v>21</v>
      </c>
      <c r="AJ75" s="181">
        <v>10</v>
      </c>
      <c r="AK75" s="181">
        <v>16</v>
      </c>
      <c r="AL75" s="181">
        <v>2.5</v>
      </c>
      <c r="AM75" s="181">
        <v>85.75</v>
      </c>
      <c r="AN75" s="180">
        <v>9.75</v>
      </c>
      <c r="AO75" s="180">
        <v>126.25</v>
      </c>
      <c r="AP75" s="181">
        <v>98.25</v>
      </c>
      <c r="AQ75" s="181">
        <v>3.25</v>
      </c>
      <c r="AR75" s="181">
        <v>13.25</v>
      </c>
      <c r="AS75" s="181">
        <v>11.5</v>
      </c>
      <c r="AT75" s="180">
        <v>8.25</v>
      </c>
      <c r="AU75" s="180">
        <v>17.5</v>
      </c>
      <c r="AV75" s="180">
        <v>8</v>
      </c>
      <c r="AW75" s="181">
        <v>0</v>
      </c>
      <c r="AX75" s="181">
        <v>8</v>
      </c>
      <c r="AY75" s="180">
        <v>1</v>
      </c>
      <c r="AZ75" s="180">
        <v>7</v>
      </c>
      <c r="BA75" s="180">
        <v>12</v>
      </c>
      <c r="BB75" s="180">
        <v>0</v>
      </c>
      <c r="BC75" s="180">
        <v>1</v>
      </c>
      <c r="BD75" s="180">
        <v>274.75</v>
      </c>
      <c r="BE75" s="180">
        <v>1</v>
      </c>
      <c r="BF75" s="180">
        <v>5</v>
      </c>
      <c r="BG75" s="180">
        <v>30.25</v>
      </c>
      <c r="BH75" s="180" t="e">
        <v>#VALUE!</v>
      </c>
      <c r="BI75" s="182">
        <v>232.25</v>
      </c>
      <c r="BJ75" s="183" t="e">
        <v>#VALUE!</v>
      </c>
      <c r="BK75" s="183">
        <v>18</v>
      </c>
      <c r="BL75" s="183">
        <v>101.5</v>
      </c>
      <c r="BM75" s="183">
        <v>0</v>
      </c>
      <c r="BN75" s="183">
        <v>3.5</v>
      </c>
      <c r="BO75" s="183">
        <v>1</v>
      </c>
      <c r="BP75" s="183">
        <v>10.25</v>
      </c>
      <c r="BQ75" s="184">
        <v>56.25</v>
      </c>
      <c r="BR75" s="184">
        <v>17.5</v>
      </c>
      <c r="BS75" s="184" t="e">
        <v>#VALUE!</v>
      </c>
      <c r="BT75" s="184">
        <v>0</v>
      </c>
      <c r="BU75" s="184" t="e">
        <v>#VALUE!</v>
      </c>
      <c r="BV75" s="184">
        <v>37.75</v>
      </c>
      <c r="BW75" s="185" t="e">
        <v>#VALUE!</v>
      </c>
      <c r="BX75" s="185" t="e">
        <v>#VALUE!</v>
      </c>
      <c r="BY75" s="185" t="e">
        <v>#VALUE!</v>
      </c>
      <c r="BZ75" s="185" t="e">
        <v>#VALUE!</v>
      </c>
      <c r="CA75" s="185" t="e">
        <v>#VALUE!</v>
      </c>
      <c r="CB75" s="185">
        <v>19.75</v>
      </c>
      <c r="CC75" s="186">
        <v>22</v>
      </c>
      <c r="CD75" s="187">
        <v>14153</v>
      </c>
    </row>
    <row r="76" spans="1:82" x14ac:dyDescent="0.25">
      <c r="A76" s="179" t="s">
        <v>501</v>
      </c>
      <c r="B76" s="179" t="s">
        <v>502</v>
      </c>
      <c r="C76" s="179" t="s">
        <v>355</v>
      </c>
      <c r="D76" s="179" t="s">
        <v>55</v>
      </c>
      <c r="E76" s="180">
        <v>1201</v>
      </c>
      <c r="F76" s="181">
        <v>1201</v>
      </c>
      <c r="G76" s="181">
        <v>0</v>
      </c>
      <c r="H76" s="181" t="e">
        <v>#VALUE!</v>
      </c>
      <c r="I76" s="181">
        <v>607.5</v>
      </c>
      <c r="J76" s="181">
        <v>176.25</v>
      </c>
      <c r="K76" s="181">
        <v>135.75</v>
      </c>
      <c r="L76" s="181">
        <v>132.75</v>
      </c>
      <c r="M76" s="181">
        <v>109.75</v>
      </c>
      <c r="N76" s="181">
        <v>31</v>
      </c>
      <c r="O76" s="181">
        <v>8</v>
      </c>
      <c r="P76" s="180">
        <v>86.25</v>
      </c>
      <c r="Q76" s="181">
        <v>10.75</v>
      </c>
      <c r="R76" s="181">
        <v>9.25</v>
      </c>
      <c r="S76" s="180">
        <v>32.75</v>
      </c>
      <c r="T76" s="180">
        <v>273.5</v>
      </c>
      <c r="U76" s="180">
        <v>14.75</v>
      </c>
      <c r="V76" s="180">
        <v>68.25</v>
      </c>
      <c r="W76" s="181">
        <v>5</v>
      </c>
      <c r="X76" s="181">
        <v>5</v>
      </c>
      <c r="Y76" s="181">
        <v>8</v>
      </c>
      <c r="Z76" s="181">
        <v>21</v>
      </c>
      <c r="AA76" s="181" t="e">
        <v>#VALUE!</v>
      </c>
      <c r="AB76" s="181">
        <v>1</v>
      </c>
      <c r="AC76" s="181">
        <v>1</v>
      </c>
      <c r="AD76" s="181">
        <v>10</v>
      </c>
      <c r="AE76" s="181">
        <v>17.25</v>
      </c>
      <c r="AF76" s="180">
        <v>138.5</v>
      </c>
      <c r="AG76" s="181">
        <v>19</v>
      </c>
      <c r="AH76" s="181">
        <v>14</v>
      </c>
      <c r="AI76" s="181">
        <v>10</v>
      </c>
      <c r="AJ76" s="181">
        <v>28.5</v>
      </c>
      <c r="AK76" s="181">
        <v>10</v>
      </c>
      <c r="AL76" s="181">
        <v>1</v>
      </c>
      <c r="AM76" s="181">
        <v>56</v>
      </c>
      <c r="AN76" s="180">
        <v>16.5</v>
      </c>
      <c r="AO76" s="180">
        <v>111.25</v>
      </c>
      <c r="AP76" s="181">
        <v>91.25</v>
      </c>
      <c r="AQ76" s="181">
        <v>1</v>
      </c>
      <c r="AR76" s="181">
        <v>3.25</v>
      </c>
      <c r="AS76" s="181">
        <v>15.75</v>
      </c>
      <c r="AT76" s="180">
        <v>60.5</v>
      </c>
      <c r="AU76" s="180">
        <v>2.25</v>
      </c>
      <c r="AV76" s="180">
        <v>33.75</v>
      </c>
      <c r="AW76" s="181">
        <v>6.75</v>
      </c>
      <c r="AX76" s="181">
        <v>27</v>
      </c>
      <c r="AY76" s="180">
        <v>8.25</v>
      </c>
      <c r="AZ76" s="180">
        <v>14</v>
      </c>
      <c r="BA76" s="180">
        <v>23.75</v>
      </c>
      <c r="BB76" s="180">
        <v>1</v>
      </c>
      <c r="BC76" s="180">
        <v>1</v>
      </c>
      <c r="BD76" s="180">
        <v>235.5</v>
      </c>
      <c r="BE76" s="180">
        <v>1</v>
      </c>
      <c r="BF76" s="180">
        <v>19</v>
      </c>
      <c r="BG76" s="180">
        <v>55.25</v>
      </c>
      <c r="BH76" s="180" t="e">
        <v>#VALUE!</v>
      </c>
      <c r="BI76" s="182">
        <v>161.5</v>
      </c>
      <c r="BJ76" s="183">
        <v>47</v>
      </c>
      <c r="BK76" s="183">
        <v>20</v>
      </c>
      <c r="BL76" s="183">
        <v>65.5</v>
      </c>
      <c r="BM76" s="183">
        <v>2</v>
      </c>
      <c r="BN76" s="183">
        <v>1</v>
      </c>
      <c r="BO76" s="183">
        <v>3</v>
      </c>
      <c r="BP76" s="183">
        <v>23</v>
      </c>
      <c r="BQ76" s="184">
        <v>51</v>
      </c>
      <c r="BR76" s="184">
        <v>9</v>
      </c>
      <c r="BS76" s="184" t="e">
        <v>#VALUE!</v>
      </c>
      <c r="BT76" s="184" t="e">
        <v>#VALUE!</v>
      </c>
      <c r="BU76" s="184">
        <v>0</v>
      </c>
      <c r="BV76" s="184">
        <v>40</v>
      </c>
      <c r="BW76" s="185" t="e">
        <v>#VALUE!</v>
      </c>
      <c r="BX76" s="185" t="e">
        <v>#VALUE!</v>
      </c>
      <c r="BY76" s="185" t="e">
        <v>#VALUE!</v>
      </c>
      <c r="BZ76" s="185" t="e">
        <v>#VALUE!</v>
      </c>
      <c r="CA76" s="185" t="e">
        <v>#VALUE!</v>
      </c>
      <c r="CB76" s="185">
        <v>26</v>
      </c>
      <c r="CC76" s="186">
        <v>14</v>
      </c>
      <c r="CD76" s="187">
        <v>17638.75</v>
      </c>
    </row>
    <row r="77" spans="1:82" x14ac:dyDescent="0.25">
      <c r="A77" s="179" t="s">
        <v>503</v>
      </c>
      <c r="B77" s="179" t="s">
        <v>504</v>
      </c>
      <c r="C77" s="179" t="s">
        <v>355</v>
      </c>
      <c r="D77" s="179" t="s">
        <v>55</v>
      </c>
      <c r="E77" s="180">
        <v>1689.25</v>
      </c>
      <c r="F77" s="181">
        <v>1687</v>
      </c>
      <c r="G77" s="181">
        <v>0</v>
      </c>
      <c r="H77" s="181">
        <v>2.25</v>
      </c>
      <c r="I77" s="181">
        <v>822.75</v>
      </c>
      <c r="J77" s="181">
        <v>227.25</v>
      </c>
      <c r="K77" s="181">
        <v>166.25</v>
      </c>
      <c r="L77" s="181">
        <v>218</v>
      </c>
      <c r="M77" s="181">
        <v>193</v>
      </c>
      <c r="N77" s="181">
        <v>48</v>
      </c>
      <c r="O77" s="181">
        <v>14</v>
      </c>
      <c r="P77" s="180">
        <v>188.75</v>
      </c>
      <c r="Q77" s="181">
        <v>22</v>
      </c>
      <c r="R77" s="181">
        <v>37.25</v>
      </c>
      <c r="S77" s="180">
        <v>39</v>
      </c>
      <c r="T77" s="180">
        <v>385.5</v>
      </c>
      <c r="U77" s="180">
        <v>21.25</v>
      </c>
      <c r="V77" s="180">
        <v>92.25</v>
      </c>
      <c r="W77" s="181">
        <v>5</v>
      </c>
      <c r="X77" s="181">
        <v>12</v>
      </c>
      <c r="Y77" s="181">
        <v>5</v>
      </c>
      <c r="Z77" s="181">
        <v>21</v>
      </c>
      <c r="AA77" s="181">
        <v>5</v>
      </c>
      <c r="AB77" s="181">
        <v>5.25</v>
      </c>
      <c r="AC77" s="181">
        <v>6</v>
      </c>
      <c r="AD77" s="181">
        <v>8</v>
      </c>
      <c r="AE77" s="181">
        <v>25</v>
      </c>
      <c r="AF77" s="180">
        <v>225.25</v>
      </c>
      <c r="AG77" s="181">
        <v>52.5</v>
      </c>
      <c r="AH77" s="181">
        <v>10</v>
      </c>
      <c r="AI77" s="181">
        <v>28</v>
      </c>
      <c r="AJ77" s="181">
        <v>61.25</v>
      </c>
      <c r="AK77" s="181">
        <v>15</v>
      </c>
      <c r="AL77" s="181">
        <v>6</v>
      </c>
      <c r="AM77" s="181">
        <v>52.5</v>
      </c>
      <c r="AN77" s="180">
        <v>23.5</v>
      </c>
      <c r="AO77" s="180">
        <v>145.5</v>
      </c>
      <c r="AP77" s="181">
        <v>97.75</v>
      </c>
      <c r="AQ77" s="181">
        <v>6.75</v>
      </c>
      <c r="AR77" s="181">
        <v>24.5</v>
      </c>
      <c r="AS77" s="181">
        <v>16.5</v>
      </c>
      <c r="AT77" s="180">
        <v>66.5</v>
      </c>
      <c r="AU77" s="180">
        <v>17.25</v>
      </c>
      <c r="AV77" s="180">
        <v>26.25</v>
      </c>
      <c r="AW77" s="181">
        <v>3.25</v>
      </c>
      <c r="AX77" s="181">
        <v>23</v>
      </c>
      <c r="AY77" s="180">
        <v>9</v>
      </c>
      <c r="AZ77" s="180">
        <v>8.5</v>
      </c>
      <c r="BA77" s="180">
        <v>22.5</v>
      </c>
      <c r="BB77" s="180">
        <v>2</v>
      </c>
      <c r="BC77" s="180">
        <v>0</v>
      </c>
      <c r="BD77" s="180">
        <v>338</v>
      </c>
      <c r="BE77" s="180">
        <v>5</v>
      </c>
      <c r="BF77" s="180">
        <v>7</v>
      </c>
      <c r="BG77" s="180">
        <v>53.25</v>
      </c>
      <c r="BH77" s="180" t="e">
        <v>#VALUE!</v>
      </c>
      <c r="BI77" s="182">
        <v>195.5</v>
      </c>
      <c r="BJ77" s="183">
        <v>22</v>
      </c>
      <c r="BK77" s="183">
        <v>10.75</v>
      </c>
      <c r="BL77" s="183">
        <v>125</v>
      </c>
      <c r="BM77" s="183">
        <v>2</v>
      </c>
      <c r="BN77" s="183">
        <v>7</v>
      </c>
      <c r="BO77" s="183">
        <v>0</v>
      </c>
      <c r="BP77" s="183">
        <v>28.75</v>
      </c>
      <c r="BQ77" s="184">
        <v>88.5</v>
      </c>
      <c r="BR77" s="184">
        <v>18</v>
      </c>
      <c r="BS77" s="184" t="e">
        <v>#VALUE!</v>
      </c>
      <c r="BT77" s="184" t="e">
        <v>#VALUE!</v>
      </c>
      <c r="BU77" s="184">
        <v>0</v>
      </c>
      <c r="BV77" s="184">
        <v>68.5</v>
      </c>
      <c r="BW77" s="185">
        <v>1</v>
      </c>
      <c r="BX77" s="185">
        <v>0</v>
      </c>
      <c r="BY77" s="185" t="e">
        <v>#VALUE!</v>
      </c>
      <c r="BZ77" s="185" t="e">
        <v>#VALUE!</v>
      </c>
      <c r="CA77" s="185" t="e">
        <v>#VALUE!</v>
      </c>
      <c r="CB77" s="185">
        <v>34.75</v>
      </c>
      <c r="CC77" s="186">
        <v>27.5</v>
      </c>
      <c r="CD77" s="187">
        <v>26844</v>
      </c>
    </row>
    <row r="78" spans="1:82" x14ac:dyDescent="0.25">
      <c r="A78" s="179" t="s">
        <v>159</v>
      </c>
      <c r="B78" s="179" t="s">
        <v>505</v>
      </c>
      <c r="C78" s="179" t="s">
        <v>122</v>
      </c>
      <c r="D78" s="179" t="s">
        <v>122</v>
      </c>
      <c r="E78" s="180">
        <v>10714.75</v>
      </c>
      <c r="F78" s="181">
        <v>10700</v>
      </c>
      <c r="G78" s="181">
        <v>8.25</v>
      </c>
      <c r="H78" s="181">
        <v>6.5</v>
      </c>
      <c r="I78" s="181">
        <v>5519.25</v>
      </c>
      <c r="J78" s="181">
        <v>1960.25</v>
      </c>
      <c r="K78" s="181">
        <v>1001.5</v>
      </c>
      <c r="L78" s="181">
        <v>1038.25</v>
      </c>
      <c r="M78" s="181">
        <v>779</v>
      </c>
      <c r="N78" s="181">
        <v>258.5</v>
      </c>
      <c r="O78" s="181">
        <v>158</v>
      </c>
      <c r="P78" s="180">
        <v>838.75</v>
      </c>
      <c r="Q78" s="181">
        <v>42.25</v>
      </c>
      <c r="R78" s="181">
        <v>90.5</v>
      </c>
      <c r="S78" s="180">
        <v>303</v>
      </c>
      <c r="T78" s="180">
        <v>467.5</v>
      </c>
      <c r="U78" s="180">
        <v>37.25</v>
      </c>
      <c r="V78" s="180">
        <v>310.5</v>
      </c>
      <c r="W78" s="181">
        <v>28</v>
      </c>
      <c r="X78" s="181">
        <v>16</v>
      </c>
      <c r="Y78" s="181">
        <v>12</v>
      </c>
      <c r="Z78" s="181">
        <v>45</v>
      </c>
      <c r="AA78" s="181">
        <v>12.25</v>
      </c>
      <c r="AB78" s="181">
        <v>18.75</v>
      </c>
      <c r="AC78" s="181">
        <v>5</v>
      </c>
      <c r="AD78" s="181">
        <v>54.25</v>
      </c>
      <c r="AE78" s="181">
        <v>119.25</v>
      </c>
      <c r="AF78" s="180">
        <v>929.25</v>
      </c>
      <c r="AG78" s="181">
        <v>41.75</v>
      </c>
      <c r="AH78" s="181">
        <v>29.5</v>
      </c>
      <c r="AI78" s="181">
        <v>56.25</v>
      </c>
      <c r="AJ78" s="181">
        <v>242.75</v>
      </c>
      <c r="AK78" s="181">
        <v>34</v>
      </c>
      <c r="AL78" s="181">
        <v>43</v>
      </c>
      <c r="AM78" s="181">
        <v>482</v>
      </c>
      <c r="AN78" s="180">
        <v>75.75</v>
      </c>
      <c r="AO78" s="180">
        <v>1771.5</v>
      </c>
      <c r="AP78" s="181">
        <v>1514.5</v>
      </c>
      <c r="AQ78" s="181">
        <v>48.25</v>
      </c>
      <c r="AR78" s="181">
        <v>58.25</v>
      </c>
      <c r="AS78" s="181">
        <v>150.5</v>
      </c>
      <c r="AT78" s="180">
        <v>92.75</v>
      </c>
      <c r="AU78" s="180">
        <v>67.25</v>
      </c>
      <c r="AV78" s="180">
        <v>28.75</v>
      </c>
      <c r="AW78" s="181">
        <v>14.75</v>
      </c>
      <c r="AX78" s="181">
        <v>14</v>
      </c>
      <c r="AY78" s="180">
        <v>199.75</v>
      </c>
      <c r="AZ78" s="180">
        <v>154.5</v>
      </c>
      <c r="BA78" s="180">
        <v>166.5</v>
      </c>
      <c r="BB78" s="180">
        <v>29.5</v>
      </c>
      <c r="BC78" s="180">
        <v>28</v>
      </c>
      <c r="BD78" s="180">
        <v>4476.25</v>
      </c>
      <c r="BE78" s="180">
        <v>156.75</v>
      </c>
      <c r="BF78" s="180">
        <v>8</v>
      </c>
      <c r="BG78" s="180">
        <v>568.25</v>
      </c>
      <c r="BH78" s="180" t="e">
        <v>#VALUE!</v>
      </c>
      <c r="BI78" s="182">
        <v>482.75</v>
      </c>
      <c r="BJ78" s="183">
        <v>14</v>
      </c>
      <c r="BK78" s="183">
        <v>67.25</v>
      </c>
      <c r="BL78" s="183">
        <v>258</v>
      </c>
      <c r="BM78" s="183">
        <v>2</v>
      </c>
      <c r="BN78" s="183">
        <v>2</v>
      </c>
      <c r="BO78" s="183">
        <v>4</v>
      </c>
      <c r="BP78" s="183">
        <v>135.5</v>
      </c>
      <c r="BQ78" s="184">
        <v>281.75</v>
      </c>
      <c r="BR78" s="184">
        <v>87.75</v>
      </c>
      <c r="BS78" s="184">
        <v>0</v>
      </c>
      <c r="BT78" s="184">
        <v>0</v>
      </c>
      <c r="BU78" s="184">
        <v>2</v>
      </c>
      <c r="BV78" s="184">
        <v>192</v>
      </c>
      <c r="BW78" s="185">
        <v>8</v>
      </c>
      <c r="BX78" s="185">
        <v>0.75</v>
      </c>
      <c r="BY78" s="185" t="e">
        <v>#VALUE!</v>
      </c>
      <c r="BZ78" s="185">
        <v>1</v>
      </c>
      <c r="CA78" s="185" t="e">
        <v>#VALUE!</v>
      </c>
      <c r="CB78" s="185">
        <v>139.25</v>
      </c>
      <c r="CC78" s="186">
        <v>408</v>
      </c>
      <c r="CD78" s="187">
        <v>161862.75</v>
      </c>
    </row>
    <row r="79" spans="1:82" x14ac:dyDescent="0.25">
      <c r="A79" s="179" t="s">
        <v>160</v>
      </c>
      <c r="B79" s="179" t="s">
        <v>506</v>
      </c>
      <c r="C79" s="179" t="s">
        <v>412</v>
      </c>
      <c r="D79" s="179" t="s">
        <v>123</v>
      </c>
      <c r="E79" s="180">
        <v>2554</v>
      </c>
      <c r="F79" s="181">
        <v>2539</v>
      </c>
      <c r="G79" s="181">
        <v>6</v>
      </c>
      <c r="H79" s="181">
        <v>9</v>
      </c>
      <c r="I79" s="181">
        <v>1300.25</v>
      </c>
      <c r="J79" s="181">
        <v>360.75</v>
      </c>
      <c r="K79" s="181">
        <v>218.75</v>
      </c>
      <c r="L79" s="181">
        <v>290</v>
      </c>
      <c r="M79" s="181">
        <v>246.5</v>
      </c>
      <c r="N79" s="181">
        <v>99</v>
      </c>
      <c r="O79" s="181">
        <v>38.75</v>
      </c>
      <c r="P79" s="180">
        <v>255.75</v>
      </c>
      <c r="Q79" s="181">
        <v>31.25</v>
      </c>
      <c r="R79" s="181">
        <v>39.5</v>
      </c>
      <c r="S79" s="180">
        <v>77</v>
      </c>
      <c r="T79" s="180">
        <v>594.5</v>
      </c>
      <c r="U79" s="180">
        <v>36</v>
      </c>
      <c r="V79" s="180">
        <v>166</v>
      </c>
      <c r="W79" s="181">
        <v>21</v>
      </c>
      <c r="X79" s="181">
        <v>22.25</v>
      </c>
      <c r="Y79" s="181">
        <v>22</v>
      </c>
      <c r="Z79" s="181">
        <v>35</v>
      </c>
      <c r="AA79" s="181">
        <v>2</v>
      </c>
      <c r="AB79" s="181">
        <v>5.5</v>
      </c>
      <c r="AC79" s="181">
        <v>2</v>
      </c>
      <c r="AD79" s="181">
        <v>12.25</v>
      </c>
      <c r="AE79" s="181">
        <v>44</v>
      </c>
      <c r="AF79" s="180">
        <v>349.5</v>
      </c>
      <c r="AG79" s="181">
        <v>56.25</v>
      </c>
      <c r="AH79" s="181">
        <v>14</v>
      </c>
      <c r="AI79" s="181">
        <v>30</v>
      </c>
      <c r="AJ79" s="181">
        <v>62</v>
      </c>
      <c r="AK79" s="181">
        <v>19</v>
      </c>
      <c r="AL79" s="181">
        <v>18</v>
      </c>
      <c r="AM79" s="181">
        <v>150.25</v>
      </c>
      <c r="AN79" s="180">
        <v>35</v>
      </c>
      <c r="AO79" s="180">
        <v>275.25</v>
      </c>
      <c r="AP79" s="181">
        <v>227.75</v>
      </c>
      <c r="AQ79" s="181">
        <v>4.5</v>
      </c>
      <c r="AR79" s="181">
        <v>21</v>
      </c>
      <c r="AS79" s="181">
        <v>22</v>
      </c>
      <c r="AT79" s="180">
        <v>13.25</v>
      </c>
      <c r="AU79" s="180">
        <v>4</v>
      </c>
      <c r="AV79" s="180">
        <v>7.25</v>
      </c>
      <c r="AW79" s="181">
        <v>2.5</v>
      </c>
      <c r="AX79" s="181">
        <v>4.75</v>
      </c>
      <c r="AY79" s="180">
        <v>11.75</v>
      </c>
      <c r="AZ79" s="180">
        <v>14.75</v>
      </c>
      <c r="BA79" s="180">
        <v>31.25</v>
      </c>
      <c r="BB79" s="180">
        <v>1</v>
      </c>
      <c r="BC79" s="180">
        <v>1</v>
      </c>
      <c r="BD79" s="180">
        <v>558.5</v>
      </c>
      <c r="BE79" s="180">
        <v>7.25</v>
      </c>
      <c r="BF79" s="180">
        <v>7.25</v>
      </c>
      <c r="BG79" s="180">
        <v>84.75</v>
      </c>
      <c r="BH79" s="180" t="e">
        <v>#VALUE!</v>
      </c>
      <c r="BI79" s="182">
        <v>316.25</v>
      </c>
      <c r="BJ79" s="183">
        <v>80</v>
      </c>
      <c r="BK79" s="183">
        <v>23.25</v>
      </c>
      <c r="BL79" s="183">
        <v>176.75</v>
      </c>
      <c r="BM79" s="183">
        <v>7.5</v>
      </c>
      <c r="BN79" s="183">
        <v>5</v>
      </c>
      <c r="BO79" s="183" t="e">
        <v>#VALUE!</v>
      </c>
      <c r="BP79" s="183">
        <v>23.75</v>
      </c>
      <c r="BQ79" s="184">
        <v>156.25</v>
      </c>
      <c r="BR79" s="184">
        <v>55</v>
      </c>
      <c r="BS79" s="184" t="e">
        <v>#VALUE!</v>
      </c>
      <c r="BT79" s="184" t="e">
        <v>#VALUE!</v>
      </c>
      <c r="BU79" s="184">
        <v>2</v>
      </c>
      <c r="BV79" s="184">
        <v>98.25</v>
      </c>
      <c r="BW79" s="185">
        <v>2</v>
      </c>
      <c r="BX79" s="185" t="e">
        <v>#VALUE!</v>
      </c>
      <c r="BY79" s="185" t="e">
        <v>#VALUE!</v>
      </c>
      <c r="BZ79" s="185">
        <v>3</v>
      </c>
      <c r="CA79" s="185" t="e">
        <v>#VALUE!</v>
      </c>
      <c r="CB79" s="185">
        <v>38</v>
      </c>
      <c r="CC79" s="186">
        <v>39.75</v>
      </c>
      <c r="CD79" s="187">
        <v>31298.25</v>
      </c>
    </row>
    <row r="80" spans="1:82" x14ac:dyDescent="0.25">
      <c r="A80" s="179" t="s">
        <v>507</v>
      </c>
      <c r="B80" s="179" t="s">
        <v>508</v>
      </c>
      <c r="C80" s="179" t="s">
        <v>122</v>
      </c>
      <c r="D80" s="179" t="s">
        <v>122</v>
      </c>
      <c r="E80" s="180">
        <v>2087.5</v>
      </c>
      <c r="F80" s="181">
        <v>2087</v>
      </c>
      <c r="G80" s="181">
        <v>0.5</v>
      </c>
      <c r="H80" s="181">
        <v>0</v>
      </c>
      <c r="I80" s="181">
        <v>1130.75</v>
      </c>
      <c r="J80" s="181">
        <v>283.25</v>
      </c>
      <c r="K80" s="181">
        <v>179.25</v>
      </c>
      <c r="L80" s="181">
        <v>201.5</v>
      </c>
      <c r="M80" s="181">
        <v>194.5</v>
      </c>
      <c r="N80" s="181">
        <v>71.5</v>
      </c>
      <c r="O80" s="181">
        <v>26.75</v>
      </c>
      <c r="P80" s="180">
        <v>198.5</v>
      </c>
      <c r="Q80" s="181">
        <v>27</v>
      </c>
      <c r="R80" s="181">
        <v>55.75</v>
      </c>
      <c r="S80" s="180">
        <v>65</v>
      </c>
      <c r="T80" s="180">
        <v>622</v>
      </c>
      <c r="U80" s="180">
        <v>19</v>
      </c>
      <c r="V80" s="180">
        <v>167.25</v>
      </c>
      <c r="W80" s="181">
        <v>25</v>
      </c>
      <c r="X80" s="181">
        <v>7</v>
      </c>
      <c r="Y80" s="181">
        <v>22</v>
      </c>
      <c r="Z80" s="181">
        <v>40.25</v>
      </c>
      <c r="AA80" s="181">
        <v>1</v>
      </c>
      <c r="AB80" s="181">
        <v>9</v>
      </c>
      <c r="AC80" s="181">
        <v>4</v>
      </c>
      <c r="AD80" s="181">
        <v>24</v>
      </c>
      <c r="AE80" s="181">
        <v>35</v>
      </c>
      <c r="AF80" s="180">
        <v>247</v>
      </c>
      <c r="AG80" s="181">
        <v>35.25</v>
      </c>
      <c r="AH80" s="181">
        <v>14</v>
      </c>
      <c r="AI80" s="181">
        <v>19</v>
      </c>
      <c r="AJ80" s="181">
        <v>33.75</v>
      </c>
      <c r="AK80" s="181">
        <v>16</v>
      </c>
      <c r="AL80" s="181">
        <v>6</v>
      </c>
      <c r="AM80" s="181">
        <v>123</v>
      </c>
      <c r="AN80" s="180">
        <v>22</v>
      </c>
      <c r="AO80" s="180">
        <v>203.5</v>
      </c>
      <c r="AP80" s="181">
        <v>174.5</v>
      </c>
      <c r="AQ80" s="181">
        <v>4.5</v>
      </c>
      <c r="AR80" s="181">
        <v>17.75</v>
      </c>
      <c r="AS80" s="181">
        <v>6.75</v>
      </c>
      <c r="AT80" s="180">
        <v>16.5</v>
      </c>
      <c r="AU80" s="180">
        <v>4.75</v>
      </c>
      <c r="AV80" s="180">
        <v>7</v>
      </c>
      <c r="AW80" s="181">
        <v>2</v>
      </c>
      <c r="AX80" s="181">
        <v>5</v>
      </c>
      <c r="AY80" s="180">
        <v>7</v>
      </c>
      <c r="AZ80" s="180">
        <v>5</v>
      </c>
      <c r="BA80" s="180">
        <v>42.5</v>
      </c>
      <c r="BB80" s="180">
        <v>0</v>
      </c>
      <c r="BC80" s="180">
        <v>2</v>
      </c>
      <c r="BD80" s="180">
        <v>401.25</v>
      </c>
      <c r="BE80" s="180">
        <v>2.75</v>
      </c>
      <c r="BF80" s="180">
        <v>5</v>
      </c>
      <c r="BG80" s="180">
        <v>38.5</v>
      </c>
      <c r="BH80" s="180" t="e">
        <v>#VALUE!</v>
      </c>
      <c r="BI80" s="182">
        <v>185.5</v>
      </c>
      <c r="BJ80" s="183" t="e">
        <v>#VALUE!</v>
      </c>
      <c r="BK80" s="183">
        <v>14.5</v>
      </c>
      <c r="BL80" s="183">
        <v>126</v>
      </c>
      <c r="BM80" s="183">
        <v>0</v>
      </c>
      <c r="BN80" s="183">
        <v>0</v>
      </c>
      <c r="BO80" s="183">
        <v>1</v>
      </c>
      <c r="BP80" s="183">
        <v>19</v>
      </c>
      <c r="BQ80" s="184">
        <v>55</v>
      </c>
      <c r="BR80" s="184">
        <v>32</v>
      </c>
      <c r="BS80" s="184" t="e">
        <v>#VALUE!</v>
      </c>
      <c r="BT80" s="184" t="e">
        <v>#VALUE!</v>
      </c>
      <c r="BU80" s="184">
        <v>0</v>
      </c>
      <c r="BV80" s="184">
        <v>23</v>
      </c>
      <c r="BW80" s="185">
        <v>1</v>
      </c>
      <c r="BX80" s="185" t="e">
        <v>#VALUE!</v>
      </c>
      <c r="BY80" s="185">
        <v>2</v>
      </c>
      <c r="BZ80" s="185">
        <v>0</v>
      </c>
      <c r="CA80" s="185">
        <v>1</v>
      </c>
      <c r="CB80" s="185">
        <v>17</v>
      </c>
      <c r="CC80" s="186">
        <v>54.75</v>
      </c>
      <c r="CD80" s="187">
        <v>34455.75</v>
      </c>
    </row>
    <row r="81" spans="1:82" x14ac:dyDescent="0.25">
      <c r="A81" s="179" t="s">
        <v>509</v>
      </c>
      <c r="B81" s="179" t="s">
        <v>510</v>
      </c>
      <c r="C81" s="179" t="s">
        <v>122</v>
      </c>
      <c r="D81" s="179" t="s">
        <v>122</v>
      </c>
      <c r="E81" s="180">
        <v>2349.5</v>
      </c>
      <c r="F81" s="181">
        <v>2345.5</v>
      </c>
      <c r="G81" s="181">
        <v>1</v>
      </c>
      <c r="H81" s="181">
        <v>3</v>
      </c>
      <c r="I81" s="181">
        <v>1145.5</v>
      </c>
      <c r="J81" s="181">
        <v>344.5</v>
      </c>
      <c r="K81" s="181">
        <v>230</v>
      </c>
      <c r="L81" s="181">
        <v>278</v>
      </c>
      <c r="M81" s="181">
        <v>234</v>
      </c>
      <c r="N81" s="181">
        <v>87.5</v>
      </c>
      <c r="O81" s="181">
        <v>30</v>
      </c>
      <c r="P81" s="180">
        <v>276.25</v>
      </c>
      <c r="Q81" s="181">
        <v>31.25</v>
      </c>
      <c r="R81" s="181">
        <v>51.5</v>
      </c>
      <c r="S81" s="180">
        <v>37.5</v>
      </c>
      <c r="T81" s="180">
        <v>603.5</v>
      </c>
      <c r="U81" s="180">
        <v>10</v>
      </c>
      <c r="V81" s="180">
        <v>172.75</v>
      </c>
      <c r="W81" s="181">
        <v>17</v>
      </c>
      <c r="X81" s="181">
        <v>22</v>
      </c>
      <c r="Y81" s="181">
        <v>15</v>
      </c>
      <c r="Z81" s="181">
        <v>38.25</v>
      </c>
      <c r="AA81" s="181">
        <v>2</v>
      </c>
      <c r="AB81" s="181">
        <v>9</v>
      </c>
      <c r="AC81" s="181">
        <v>14</v>
      </c>
      <c r="AD81" s="181">
        <v>23.5</v>
      </c>
      <c r="AE81" s="181">
        <v>32</v>
      </c>
      <c r="AF81" s="180">
        <v>283</v>
      </c>
      <c r="AG81" s="181">
        <v>37.5</v>
      </c>
      <c r="AH81" s="181">
        <v>16</v>
      </c>
      <c r="AI81" s="181">
        <v>35</v>
      </c>
      <c r="AJ81" s="181">
        <v>49.25</v>
      </c>
      <c r="AK81" s="181">
        <v>32</v>
      </c>
      <c r="AL81" s="181">
        <v>6</v>
      </c>
      <c r="AM81" s="181">
        <v>107.25</v>
      </c>
      <c r="AN81" s="180">
        <v>26.5</v>
      </c>
      <c r="AO81" s="180">
        <v>221</v>
      </c>
      <c r="AP81" s="181">
        <v>189</v>
      </c>
      <c r="AQ81" s="181">
        <v>7</v>
      </c>
      <c r="AR81" s="181">
        <v>15</v>
      </c>
      <c r="AS81" s="181">
        <v>10</v>
      </c>
      <c r="AT81" s="180">
        <v>11</v>
      </c>
      <c r="AU81" s="180">
        <v>4</v>
      </c>
      <c r="AV81" s="180">
        <v>7</v>
      </c>
      <c r="AW81" s="181">
        <v>3</v>
      </c>
      <c r="AX81" s="181">
        <v>4</v>
      </c>
      <c r="AY81" s="180">
        <v>7</v>
      </c>
      <c r="AZ81" s="180">
        <v>5.25</v>
      </c>
      <c r="BA81" s="180">
        <v>44</v>
      </c>
      <c r="BB81" s="180">
        <v>3.25</v>
      </c>
      <c r="BC81" s="180">
        <v>1</v>
      </c>
      <c r="BD81" s="180">
        <v>545.25</v>
      </c>
      <c r="BE81" s="180">
        <v>5</v>
      </c>
      <c r="BF81" s="180">
        <v>5</v>
      </c>
      <c r="BG81" s="180">
        <v>69.25</v>
      </c>
      <c r="BH81" s="180" t="e">
        <v>#VALUE!</v>
      </c>
      <c r="BI81" s="182">
        <v>212.75</v>
      </c>
      <c r="BJ81" s="183" t="e">
        <v>#VALUE!</v>
      </c>
      <c r="BK81" s="183">
        <v>18</v>
      </c>
      <c r="BL81" s="183">
        <v>163.75</v>
      </c>
      <c r="BM81" s="183">
        <v>0</v>
      </c>
      <c r="BN81" s="183">
        <v>1</v>
      </c>
      <c r="BO81" s="183" t="e">
        <v>#VALUE!</v>
      </c>
      <c r="BP81" s="183">
        <v>22</v>
      </c>
      <c r="BQ81" s="184">
        <v>57</v>
      </c>
      <c r="BR81" s="184">
        <v>35.25</v>
      </c>
      <c r="BS81" s="184" t="e">
        <v>#VALUE!</v>
      </c>
      <c r="BT81" s="184" t="e">
        <v>#VALUE!</v>
      </c>
      <c r="BU81" s="184" t="e">
        <v>#VALUE!</v>
      </c>
      <c r="BV81" s="184">
        <v>21.75</v>
      </c>
      <c r="BW81" s="185">
        <v>2</v>
      </c>
      <c r="BX81" s="185" t="e">
        <v>#VALUE!</v>
      </c>
      <c r="BY81" s="185">
        <v>1</v>
      </c>
      <c r="BZ81" s="185">
        <v>1</v>
      </c>
      <c r="CA81" s="185">
        <v>0</v>
      </c>
      <c r="CB81" s="185">
        <v>12.75</v>
      </c>
      <c r="CC81" s="186">
        <v>44.25</v>
      </c>
      <c r="CD81" s="187">
        <v>35429</v>
      </c>
    </row>
    <row r="82" spans="1:82" x14ac:dyDescent="0.25">
      <c r="A82" s="179" t="s">
        <v>511</v>
      </c>
      <c r="B82" s="179" t="s">
        <v>512</v>
      </c>
      <c r="C82" s="179" t="s">
        <v>387</v>
      </c>
      <c r="D82" s="179" t="s">
        <v>124</v>
      </c>
      <c r="E82" s="180">
        <v>996</v>
      </c>
      <c r="F82" s="181">
        <v>991</v>
      </c>
      <c r="G82" s="181">
        <v>2</v>
      </c>
      <c r="H82" s="181">
        <v>3</v>
      </c>
      <c r="I82" s="181">
        <v>534.75</v>
      </c>
      <c r="J82" s="181">
        <v>161.75</v>
      </c>
      <c r="K82" s="181">
        <v>87.5</v>
      </c>
      <c r="L82" s="181">
        <v>103</v>
      </c>
      <c r="M82" s="181">
        <v>66</v>
      </c>
      <c r="N82" s="181">
        <v>27</v>
      </c>
      <c r="O82" s="181">
        <v>16</v>
      </c>
      <c r="P82" s="180">
        <v>116.75</v>
      </c>
      <c r="Q82" s="181">
        <v>8.75</v>
      </c>
      <c r="R82" s="181">
        <v>16.5</v>
      </c>
      <c r="S82" s="180">
        <v>15</v>
      </c>
      <c r="T82" s="180">
        <v>239.5</v>
      </c>
      <c r="U82" s="180">
        <v>27</v>
      </c>
      <c r="V82" s="180">
        <v>52.25</v>
      </c>
      <c r="W82" s="181">
        <v>6</v>
      </c>
      <c r="X82" s="181">
        <v>6</v>
      </c>
      <c r="Y82" s="181">
        <v>3</v>
      </c>
      <c r="Z82" s="181">
        <v>9</v>
      </c>
      <c r="AA82" s="181" t="e">
        <v>#VALUE!</v>
      </c>
      <c r="AB82" s="181">
        <v>6</v>
      </c>
      <c r="AC82" s="181">
        <v>3</v>
      </c>
      <c r="AD82" s="181">
        <v>9</v>
      </c>
      <c r="AE82" s="181">
        <v>10.25</v>
      </c>
      <c r="AF82" s="180">
        <v>103</v>
      </c>
      <c r="AG82" s="181">
        <v>28.25</v>
      </c>
      <c r="AH82" s="181">
        <v>4</v>
      </c>
      <c r="AI82" s="181">
        <v>10</v>
      </c>
      <c r="AJ82" s="181">
        <v>17</v>
      </c>
      <c r="AK82" s="181">
        <v>0</v>
      </c>
      <c r="AL82" s="181">
        <v>4.75</v>
      </c>
      <c r="AM82" s="181">
        <v>39</v>
      </c>
      <c r="AN82" s="180">
        <v>16</v>
      </c>
      <c r="AO82" s="180">
        <v>95.75</v>
      </c>
      <c r="AP82" s="181">
        <v>78.25</v>
      </c>
      <c r="AQ82" s="181">
        <v>3</v>
      </c>
      <c r="AR82" s="181">
        <v>6</v>
      </c>
      <c r="AS82" s="181">
        <v>8.5</v>
      </c>
      <c r="AT82" s="180">
        <v>5.25</v>
      </c>
      <c r="AU82" s="180">
        <v>9</v>
      </c>
      <c r="AV82" s="180">
        <v>2.25</v>
      </c>
      <c r="AW82" s="181">
        <v>0</v>
      </c>
      <c r="AX82" s="181">
        <v>2.25</v>
      </c>
      <c r="AY82" s="180">
        <v>6</v>
      </c>
      <c r="AZ82" s="180">
        <v>50.25</v>
      </c>
      <c r="BA82" s="180">
        <v>4.5</v>
      </c>
      <c r="BB82" s="180">
        <v>1</v>
      </c>
      <c r="BC82" s="180">
        <v>1</v>
      </c>
      <c r="BD82" s="180">
        <v>199.5</v>
      </c>
      <c r="BE82" s="180" t="e">
        <v>#VALUE!</v>
      </c>
      <c r="BF82" s="180">
        <v>11</v>
      </c>
      <c r="BG82" s="180">
        <v>28</v>
      </c>
      <c r="BH82" s="180" t="e">
        <v>#VALUE!</v>
      </c>
      <c r="BI82" s="182">
        <v>176</v>
      </c>
      <c r="BJ82" s="183" t="e">
        <v>#VALUE!</v>
      </c>
      <c r="BK82" s="183">
        <v>22.5</v>
      </c>
      <c r="BL82" s="183">
        <v>71.5</v>
      </c>
      <c r="BM82" s="183">
        <v>4</v>
      </c>
      <c r="BN82" s="183">
        <v>2</v>
      </c>
      <c r="BO82" s="183">
        <v>1</v>
      </c>
      <c r="BP82" s="183">
        <v>27</v>
      </c>
      <c r="BQ82" s="184">
        <v>54</v>
      </c>
      <c r="BR82" s="184">
        <v>27</v>
      </c>
      <c r="BS82" s="184" t="e">
        <v>#VALUE!</v>
      </c>
      <c r="BT82" s="184" t="e">
        <v>#VALUE!</v>
      </c>
      <c r="BU82" s="184" t="e">
        <v>#VALUE!</v>
      </c>
      <c r="BV82" s="184">
        <v>24</v>
      </c>
      <c r="BW82" s="185" t="e">
        <v>#VALUE!</v>
      </c>
      <c r="BX82" s="185" t="e">
        <v>#VALUE!</v>
      </c>
      <c r="BY82" s="185" t="e">
        <v>#VALUE!</v>
      </c>
      <c r="BZ82" s="185" t="e">
        <v>#VALUE!</v>
      </c>
      <c r="CA82" s="185" t="e">
        <v>#VALUE!</v>
      </c>
      <c r="CB82" s="185">
        <v>13</v>
      </c>
      <c r="CC82" s="186">
        <v>3</v>
      </c>
      <c r="CD82" s="187">
        <v>10228.5</v>
      </c>
    </row>
    <row r="83" spans="1:82" x14ac:dyDescent="0.25">
      <c r="A83" s="179" t="s">
        <v>513</v>
      </c>
      <c r="B83" s="179" t="s">
        <v>514</v>
      </c>
      <c r="C83" s="179" t="s">
        <v>357</v>
      </c>
      <c r="D83" s="179" t="s">
        <v>121</v>
      </c>
      <c r="E83" s="180">
        <v>1179.5</v>
      </c>
      <c r="F83" s="181">
        <v>1173.5</v>
      </c>
      <c r="G83" s="181">
        <v>3</v>
      </c>
      <c r="H83" s="181">
        <v>3</v>
      </c>
      <c r="I83" s="181">
        <v>579.25</v>
      </c>
      <c r="J83" s="181">
        <v>156.5</v>
      </c>
      <c r="K83" s="181">
        <v>111.25</v>
      </c>
      <c r="L83" s="181">
        <v>135.5</v>
      </c>
      <c r="M83" s="181">
        <v>117</v>
      </c>
      <c r="N83" s="181">
        <v>62</v>
      </c>
      <c r="O83" s="181">
        <v>18</v>
      </c>
      <c r="P83" s="180">
        <v>113</v>
      </c>
      <c r="Q83" s="181">
        <v>9.5</v>
      </c>
      <c r="R83" s="181">
        <v>15</v>
      </c>
      <c r="S83" s="180">
        <v>27.5</v>
      </c>
      <c r="T83" s="180">
        <v>232.75</v>
      </c>
      <c r="U83" s="180">
        <v>23.5</v>
      </c>
      <c r="V83" s="180">
        <v>98</v>
      </c>
      <c r="W83" s="181">
        <v>7</v>
      </c>
      <c r="X83" s="181">
        <v>22</v>
      </c>
      <c r="Y83" s="181">
        <v>5</v>
      </c>
      <c r="Z83" s="181">
        <v>27</v>
      </c>
      <c r="AA83" s="181">
        <v>1</v>
      </c>
      <c r="AB83" s="181">
        <v>7</v>
      </c>
      <c r="AC83" s="181">
        <v>1</v>
      </c>
      <c r="AD83" s="181">
        <v>7</v>
      </c>
      <c r="AE83" s="181">
        <v>21</v>
      </c>
      <c r="AF83" s="180">
        <v>151.5</v>
      </c>
      <c r="AG83" s="181">
        <v>20</v>
      </c>
      <c r="AH83" s="181">
        <v>6.25</v>
      </c>
      <c r="AI83" s="181">
        <v>20.25</v>
      </c>
      <c r="AJ83" s="181">
        <v>31</v>
      </c>
      <c r="AK83" s="181">
        <v>9</v>
      </c>
      <c r="AL83" s="181">
        <v>9</v>
      </c>
      <c r="AM83" s="181">
        <v>56</v>
      </c>
      <c r="AN83" s="180">
        <v>16.25</v>
      </c>
      <c r="AO83" s="180">
        <v>124</v>
      </c>
      <c r="AP83" s="181">
        <v>96.75</v>
      </c>
      <c r="AQ83" s="181">
        <v>2</v>
      </c>
      <c r="AR83" s="181">
        <v>13</v>
      </c>
      <c r="AS83" s="181">
        <v>12.25</v>
      </c>
      <c r="AT83" s="180">
        <v>8.75</v>
      </c>
      <c r="AU83" s="180">
        <v>1.25</v>
      </c>
      <c r="AV83" s="180">
        <v>4</v>
      </c>
      <c r="AW83" s="181">
        <v>0</v>
      </c>
      <c r="AX83" s="181">
        <v>4</v>
      </c>
      <c r="AY83" s="180">
        <v>8</v>
      </c>
      <c r="AZ83" s="180">
        <v>12</v>
      </c>
      <c r="BA83" s="180">
        <v>21.75</v>
      </c>
      <c r="BB83" s="180">
        <v>0.5</v>
      </c>
      <c r="BC83" s="180">
        <v>1</v>
      </c>
      <c r="BD83" s="180">
        <v>265.75</v>
      </c>
      <c r="BE83" s="180">
        <v>4</v>
      </c>
      <c r="BF83" s="180">
        <v>6</v>
      </c>
      <c r="BG83" s="180">
        <v>43</v>
      </c>
      <c r="BH83" s="180" t="e">
        <v>#VALUE!</v>
      </c>
      <c r="BI83" s="182">
        <v>85</v>
      </c>
      <c r="BJ83" s="183">
        <v>52</v>
      </c>
      <c r="BK83" s="183">
        <v>11</v>
      </c>
      <c r="BL83" s="183">
        <v>14</v>
      </c>
      <c r="BM83" s="183">
        <v>2</v>
      </c>
      <c r="BN83" s="183">
        <v>1</v>
      </c>
      <c r="BO83" s="183" t="e">
        <v>#VALUE!</v>
      </c>
      <c r="BP83" s="183">
        <v>5</v>
      </c>
      <c r="BQ83" s="184">
        <v>60.75</v>
      </c>
      <c r="BR83" s="184">
        <v>20.5</v>
      </c>
      <c r="BS83" s="184" t="e">
        <v>#VALUE!</v>
      </c>
      <c r="BT83" s="184" t="e">
        <v>#VALUE!</v>
      </c>
      <c r="BU83" s="184" t="e">
        <v>#VALUE!</v>
      </c>
      <c r="BV83" s="184">
        <v>36.25</v>
      </c>
      <c r="BW83" s="185" t="e">
        <v>#VALUE!</v>
      </c>
      <c r="BX83" s="185" t="e">
        <v>#VALUE!</v>
      </c>
      <c r="BY83" s="185" t="e">
        <v>#VALUE!</v>
      </c>
      <c r="BZ83" s="185">
        <v>0</v>
      </c>
      <c r="CA83" s="185">
        <v>0</v>
      </c>
      <c r="CB83" s="185">
        <v>26.25</v>
      </c>
      <c r="CC83" s="186">
        <v>5.75</v>
      </c>
      <c r="CD83" s="187">
        <v>14037.25</v>
      </c>
    </row>
    <row r="84" spans="1:82" x14ac:dyDescent="0.25">
      <c r="A84" s="179" t="s">
        <v>515</v>
      </c>
      <c r="B84" s="179" t="s">
        <v>516</v>
      </c>
      <c r="C84" s="179" t="s">
        <v>371</v>
      </c>
      <c r="D84" s="179" t="s">
        <v>125</v>
      </c>
      <c r="E84" s="180">
        <v>1067.75</v>
      </c>
      <c r="F84" s="181">
        <v>1063.75</v>
      </c>
      <c r="G84" s="181">
        <v>1</v>
      </c>
      <c r="H84" s="181">
        <v>3</v>
      </c>
      <c r="I84" s="181">
        <v>533.75</v>
      </c>
      <c r="J84" s="181">
        <v>160.75</v>
      </c>
      <c r="K84" s="181">
        <v>96.25</v>
      </c>
      <c r="L84" s="181">
        <v>118</v>
      </c>
      <c r="M84" s="181">
        <v>95</v>
      </c>
      <c r="N84" s="181">
        <v>49</v>
      </c>
      <c r="O84" s="181">
        <v>15</v>
      </c>
      <c r="P84" s="180">
        <v>97.25</v>
      </c>
      <c r="Q84" s="181">
        <v>10</v>
      </c>
      <c r="R84" s="181">
        <v>12.5</v>
      </c>
      <c r="S84" s="180">
        <v>15</v>
      </c>
      <c r="T84" s="180">
        <v>195.25</v>
      </c>
      <c r="U84" s="180">
        <v>17</v>
      </c>
      <c r="V84" s="180">
        <v>89.25</v>
      </c>
      <c r="W84" s="181">
        <v>18</v>
      </c>
      <c r="X84" s="181">
        <v>10.75</v>
      </c>
      <c r="Y84" s="181">
        <v>3</v>
      </c>
      <c r="Z84" s="181">
        <v>19</v>
      </c>
      <c r="AA84" s="181">
        <v>1</v>
      </c>
      <c r="AB84" s="181">
        <v>12</v>
      </c>
      <c r="AC84" s="181">
        <v>1</v>
      </c>
      <c r="AD84" s="181">
        <v>15.5</v>
      </c>
      <c r="AE84" s="181">
        <v>9</v>
      </c>
      <c r="AF84" s="180">
        <v>175</v>
      </c>
      <c r="AG84" s="181">
        <v>64</v>
      </c>
      <c r="AH84" s="181">
        <v>2</v>
      </c>
      <c r="AI84" s="181">
        <v>10</v>
      </c>
      <c r="AJ84" s="181">
        <v>41</v>
      </c>
      <c r="AK84" s="181">
        <v>2</v>
      </c>
      <c r="AL84" s="181">
        <v>8</v>
      </c>
      <c r="AM84" s="181">
        <v>48</v>
      </c>
      <c r="AN84" s="180">
        <v>32.25</v>
      </c>
      <c r="AO84" s="180">
        <v>107.25</v>
      </c>
      <c r="AP84" s="181">
        <v>85.75</v>
      </c>
      <c r="AQ84" s="181">
        <v>3</v>
      </c>
      <c r="AR84" s="181">
        <v>8.75</v>
      </c>
      <c r="AS84" s="181">
        <v>9.75</v>
      </c>
      <c r="AT84" s="180">
        <v>9.75</v>
      </c>
      <c r="AU84" s="180">
        <v>0.5</v>
      </c>
      <c r="AV84" s="180">
        <v>5</v>
      </c>
      <c r="AW84" s="181">
        <v>0</v>
      </c>
      <c r="AX84" s="181">
        <v>5</v>
      </c>
      <c r="AY84" s="180">
        <v>6.75</v>
      </c>
      <c r="AZ84" s="180">
        <v>13.5</v>
      </c>
      <c r="BA84" s="180">
        <v>33.75</v>
      </c>
      <c r="BB84" s="180">
        <v>0</v>
      </c>
      <c r="BC84" s="180">
        <v>0.25</v>
      </c>
      <c r="BD84" s="180">
        <v>213.25</v>
      </c>
      <c r="BE84" s="180">
        <v>2</v>
      </c>
      <c r="BF84" s="180">
        <v>3</v>
      </c>
      <c r="BG84" s="180">
        <v>46.75</v>
      </c>
      <c r="BH84" s="180" t="e">
        <v>#VALUE!</v>
      </c>
      <c r="BI84" s="182">
        <v>175</v>
      </c>
      <c r="BJ84" s="183">
        <v>72</v>
      </c>
      <c r="BK84" s="183">
        <v>35.5</v>
      </c>
      <c r="BL84" s="183">
        <v>42.25</v>
      </c>
      <c r="BM84" s="183">
        <v>5</v>
      </c>
      <c r="BN84" s="183">
        <v>2</v>
      </c>
      <c r="BO84" s="183">
        <v>1</v>
      </c>
      <c r="BP84" s="183">
        <v>17.25</v>
      </c>
      <c r="BQ84" s="184">
        <v>87</v>
      </c>
      <c r="BR84" s="184">
        <v>12.5</v>
      </c>
      <c r="BS84" s="184" t="e">
        <v>#VALUE!</v>
      </c>
      <c r="BT84" s="184" t="e">
        <v>#VALUE!</v>
      </c>
      <c r="BU84" s="184" t="e">
        <v>#VALUE!</v>
      </c>
      <c r="BV84" s="184">
        <v>72.5</v>
      </c>
      <c r="BW84" s="185">
        <v>2</v>
      </c>
      <c r="BX84" s="185">
        <v>2</v>
      </c>
      <c r="BY84" s="185" t="e">
        <v>#VALUE!</v>
      </c>
      <c r="BZ84" s="185">
        <v>0</v>
      </c>
      <c r="CA84" s="185">
        <v>1</v>
      </c>
      <c r="CB84" s="185">
        <v>23</v>
      </c>
      <c r="CC84" s="186">
        <v>4</v>
      </c>
      <c r="CD84" s="187">
        <v>11665.75</v>
      </c>
    </row>
    <row r="85" spans="1:82" x14ac:dyDescent="0.25">
      <c r="A85" s="179" t="s">
        <v>517</v>
      </c>
      <c r="B85" s="179" t="s">
        <v>518</v>
      </c>
      <c r="C85" s="179" t="s">
        <v>371</v>
      </c>
      <c r="D85" s="179" t="s">
        <v>125</v>
      </c>
      <c r="E85" s="180">
        <v>581.5</v>
      </c>
      <c r="F85" s="181">
        <v>579.5</v>
      </c>
      <c r="G85" s="181">
        <v>0</v>
      </c>
      <c r="H85" s="181">
        <v>2</v>
      </c>
      <c r="I85" s="181">
        <v>304.25</v>
      </c>
      <c r="J85" s="181">
        <v>88.25</v>
      </c>
      <c r="K85" s="181">
        <v>53</v>
      </c>
      <c r="L85" s="181">
        <v>51</v>
      </c>
      <c r="M85" s="181">
        <v>51</v>
      </c>
      <c r="N85" s="181">
        <v>26</v>
      </c>
      <c r="O85" s="181">
        <v>8</v>
      </c>
      <c r="P85" s="180">
        <v>53.5</v>
      </c>
      <c r="Q85" s="181">
        <v>6.25</v>
      </c>
      <c r="R85" s="181">
        <v>7.75</v>
      </c>
      <c r="S85" s="180">
        <v>6.75</v>
      </c>
      <c r="T85" s="180">
        <v>113.75</v>
      </c>
      <c r="U85" s="180">
        <v>10</v>
      </c>
      <c r="V85" s="180">
        <v>50.75</v>
      </c>
      <c r="W85" s="181">
        <v>7</v>
      </c>
      <c r="X85" s="181">
        <v>6.75</v>
      </c>
      <c r="Y85" s="181">
        <v>4</v>
      </c>
      <c r="Z85" s="181">
        <v>10</v>
      </c>
      <c r="AA85" s="181" t="e">
        <v>#VALUE!</v>
      </c>
      <c r="AB85" s="181">
        <v>6</v>
      </c>
      <c r="AC85" s="181">
        <v>1</v>
      </c>
      <c r="AD85" s="181">
        <v>4</v>
      </c>
      <c r="AE85" s="181">
        <v>12</v>
      </c>
      <c r="AF85" s="180">
        <v>88.75</v>
      </c>
      <c r="AG85" s="181">
        <v>17</v>
      </c>
      <c r="AH85" s="181">
        <v>5.75</v>
      </c>
      <c r="AI85" s="181">
        <v>7</v>
      </c>
      <c r="AJ85" s="181">
        <v>20.25</v>
      </c>
      <c r="AK85" s="181">
        <v>4</v>
      </c>
      <c r="AL85" s="181">
        <v>1</v>
      </c>
      <c r="AM85" s="181">
        <v>33.75</v>
      </c>
      <c r="AN85" s="180">
        <v>13.25</v>
      </c>
      <c r="AO85" s="180">
        <v>47.75</v>
      </c>
      <c r="AP85" s="181">
        <v>33.75</v>
      </c>
      <c r="AQ85" s="181">
        <v>2</v>
      </c>
      <c r="AR85" s="181">
        <v>3.75</v>
      </c>
      <c r="AS85" s="181">
        <v>8.25</v>
      </c>
      <c r="AT85" s="180">
        <v>4</v>
      </c>
      <c r="AU85" s="180">
        <v>1.75</v>
      </c>
      <c r="AV85" s="180">
        <v>3</v>
      </c>
      <c r="AW85" s="181">
        <v>0</v>
      </c>
      <c r="AX85" s="181">
        <v>3</v>
      </c>
      <c r="AY85" s="180">
        <v>3</v>
      </c>
      <c r="AZ85" s="180">
        <v>5</v>
      </c>
      <c r="BA85" s="180">
        <v>12.5</v>
      </c>
      <c r="BB85" s="180">
        <v>0</v>
      </c>
      <c r="BC85" s="180" t="e">
        <v>#VALUE!</v>
      </c>
      <c r="BD85" s="180">
        <v>139.25</v>
      </c>
      <c r="BE85" s="180">
        <v>0</v>
      </c>
      <c r="BF85" s="180" t="e">
        <v>#VALUE!</v>
      </c>
      <c r="BG85" s="180">
        <v>19.5</v>
      </c>
      <c r="BH85" s="180" t="e">
        <v>#VALUE!</v>
      </c>
      <c r="BI85" s="182">
        <v>112.75</v>
      </c>
      <c r="BJ85" s="183">
        <v>68</v>
      </c>
      <c r="BK85" s="183">
        <v>13.75</v>
      </c>
      <c r="BL85" s="183">
        <v>24</v>
      </c>
      <c r="BM85" s="183">
        <v>2</v>
      </c>
      <c r="BN85" s="183">
        <v>0</v>
      </c>
      <c r="BO85" s="183" t="e">
        <v>#VALUE!</v>
      </c>
      <c r="BP85" s="183">
        <v>5</v>
      </c>
      <c r="BQ85" s="184">
        <v>41</v>
      </c>
      <c r="BR85" s="184">
        <v>10</v>
      </c>
      <c r="BS85" s="184" t="e">
        <v>#VALUE!</v>
      </c>
      <c r="BT85" s="184" t="e">
        <v>#VALUE!</v>
      </c>
      <c r="BU85" s="184" t="e">
        <v>#VALUE!</v>
      </c>
      <c r="BV85" s="184">
        <v>28</v>
      </c>
      <c r="BW85" s="185" t="e">
        <v>#VALUE!</v>
      </c>
      <c r="BX85" s="185">
        <v>3</v>
      </c>
      <c r="BY85" s="185" t="e">
        <v>#VALUE!</v>
      </c>
      <c r="BZ85" s="185">
        <v>1</v>
      </c>
      <c r="CA85" s="185">
        <v>2</v>
      </c>
      <c r="CB85" s="185">
        <v>13</v>
      </c>
      <c r="CC85" s="186">
        <v>2</v>
      </c>
      <c r="CD85" s="187">
        <v>7855.75</v>
      </c>
    </row>
    <row r="86" spans="1:82" x14ac:dyDescent="0.25">
      <c r="A86" s="179" t="s">
        <v>519</v>
      </c>
      <c r="B86" s="179" t="s">
        <v>520</v>
      </c>
      <c r="C86" s="179" t="s">
        <v>127</v>
      </c>
      <c r="D86" s="179" t="s">
        <v>127</v>
      </c>
      <c r="E86" s="180">
        <v>1985.5</v>
      </c>
      <c r="F86" s="181">
        <v>1973.5</v>
      </c>
      <c r="G86" s="181">
        <v>11</v>
      </c>
      <c r="H86" s="181">
        <v>1</v>
      </c>
      <c r="I86" s="181">
        <v>1040.5</v>
      </c>
      <c r="J86" s="181">
        <v>253.25</v>
      </c>
      <c r="K86" s="181">
        <v>210</v>
      </c>
      <c r="L86" s="181">
        <v>230.25</v>
      </c>
      <c r="M86" s="181">
        <v>165.5</v>
      </c>
      <c r="N86" s="181">
        <v>71</v>
      </c>
      <c r="O86" s="181">
        <v>15</v>
      </c>
      <c r="P86" s="180">
        <v>158.25</v>
      </c>
      <c r="Q86" s="181">
        <v>33.25</v>
      </c>
      <c r="R86" s="181">
        <v>26.75</v>
      </c>
      <c r="S86" s="180">
        <v>51.5</v>
      </c>
      <c r="T86" s="180">
        <v>347</v>
      </c>
      <c r="U86" s="180">
        <v>22</v>
      </c>
      <c r="V86" s="180">
        <v>149</v>
      </c>
      <c r="W86" s="181">
        <v>19</v>
      </c>
      <c r="X86" s="181">
        <v>12</v>
      </c>
      <c r="Y86" s="181">
        <v>7.5</v>
      </c>
      <c r="Z86" s="181">
        <v>27</v>
      </c>
      <c r="AA86" s="181" t="e">
        <v>#VALUE!</v>
      </c>
      <c r="AB86" s="181">
        <v>5</v>
      </c>
      <c r="AC86" s="181">
        <v>7</v>
      </c>
      <c r="AD86" s="181">
        <v>31.5</v>
      </c>
      <c r="AE86" s="181">
        <v>40</v>
      </c>
      <c r="AF86" s="180">
        <v>307.75</v>
      </c>
      <c r="AG86" s="181">
        <v>53.75</v>
      </c>
      <c r="AH86" s="181">
        <v>15.25</v>
      </c>
      <c r="AI86" s="181">
        <v>34</v>
      </c>
      <c r="AJ86" s="181">
        <v>98.25</v>
      </c>
      <c r="AK86" s="181">
        <v>9</v>
      </c>
      <c r="AL86" s="181">
        <v>16</v>
      </c>
      <c r="AM86" s="181">
        <v>81.5</v>
      </c>
      <c r="AN86" s="180">
        <v>27.25</v>
      </c>
      <c r="AO86" s="180">
        <v>188</v>
      </c>
      <c r="AP86" s="181">
        <v>150.5</v>
      </c>
      <c r="AQ86" s="181">
        <v>7</v>
      </c>
      <c r="AR86" s="181">
        <v>13.75</v>
      </c>
      <c r="AS86" s="181">
        <v>16.75</v>
      </c>
      <c r="AT86" s="180">
        <v>79</v>
      </c>
      <c r="AU86" s="180">
        <v>14.5</v>
      </c>
      <c r="AV86" s="180">
        <v>6.5</v>
      </c>
      <c r="AW86" s="181">
        <v>2</v>
      </c>
      <c r="AX86" s="181">
        <v>4.5</v>
      </c>
      <c r="AY86" s="180">
        <v>11.25</v>
      </c>
      <c r="AZ86" s="180">
        <v>7</v>
      </c>
      <c r="BA86" s="180">
        <v>23.25</v>
      </c>
      <c r="BB86" s="180">
        <v>3.25</v>
      </c>
      <c r="BC86" s="180">
        <v>0</v>
      </c>
      <c r="BD86" s="180">
        <v>481.25</v>
      </c>
      <c r="BE86" s="180">
        <v>6.5</v>
      </c>
      <c r="BF86" s="180" t="e">
        <v>#VALUE!</v>
      </c>
      <c r="BG86" s="180">
        <v>69.25</v>
      </c>
      <c r="BH86" s="180" t="e">
        <v>#VALUE!</v>
      </c>
      <c r="BI86" s="182">
        <v>248.5</v>
      </c>
      <c r="BJ86" s="183">
        <v>76.5</v>
      </c>
      <c r="BK86" s="183">
        <v>13.25</v>
      </c>
      <c r="BL86" s="183">
        <v>134</v>
      </c>
      <c r="BM86" s="183">
        <v>3</v>
      </c>
      <c r="BN86" s="183">
        <v>1.25</v>
      </c>
      <c r="BO86" s="183" t="e">
        <v>#VALUE!</v>
      </c>
      <c r="BP86" s="183">
        <v>20.5</v>
      </c>
      <c r="BQ86" s="184">
        <v>98</v>
      </c>
      <c r="BR86" s="184">
        <v>24.25</v>
      </c>
      <c r="BS86" s="184" t="e">
        <v>#VALUE!</v>
      </c>
      <c r="BT86" s="184" t="e">
        <v>#VALUE!</v>
      </c>
      <c r="BU86" s="184" t="e">
        <v>#VALUE!</v>
      </c>
      <c r="BV86" s="184">
        <v>71.75</v>
      </c>
      <c r="BW86" s="185">
        <v>2</v>
      </c>
      <c r="BX86" s="185" t="e">
        <v>#VALUE!</v>
      </c>
      <c r="BY86" s="185">
        <v>1</v>
      </c>
      <c r="BZ86" s="185">
        <v>2</v>
      </c>
      <c r="CA86" s="185" t="e">
        <v>#VALUE!</v>
      </c>
      <c r="CB86" s="185">
        <v>33</v>
      </c>
      <c r="CC86" s="186">
        <v>13.25</v>
      </c>
      <c r="CD86" s="187">
        <v>36579</v>
      </c>
    </row>
    <row r="87" spans="1:82" x14ac:dyDescent="0.25">
      <c r="A87" s="179" t="s">
        <v>150</v>
      </c>
      <c r="B87" s="179" t="s">
        <v>521</v>
      </c>
      <c r="C87" s="179" t="s">
        <v>127</v>
      </c>
      <c r="D87" s="179" t="s">
        <v>127</v>
      </c>
      <c r="E87" s="180">
        <v>1396.75</v>
      </c>
      <c r="F87" s="181">
        <v>1394.75</v>
      </c>
      <c r="G87" s="181">
        <v>2</v>
      </c>
      <c r="H87" s="181" t="e">
        <v>#VALUE!</v>
      </c>
      <c r="I87" s="181">
        <v>792</v>
      </c>
      <c r="J87" s="181">
        <v>185</v>
      </c>
      <c r="K87" s="181">
        <v>108.75</v>
      </c>
      <c r="L87" s="181">
        <v>144</v>
      </c>
      <c r="M87" s="181">
        <v>108</v>
      </c>
      <c r="N87" s="181">
        <v>46</v>
      </c>
      <c r="O87" s="181">
        <v>13</v>
      </c>
      <c r="P87" s="180">
        <v>134</v>
      </c>
      <c r="Q87" s="181">
        <v>13.5</v>
      </c>
      <c r="R87" s="181">
        <v>22</v>
      </c>
      <c r="S87" s="180">
        <v>22.75</v>
      </c>
      <c r="T87" s="180">
        <v>251.25</v>
      </c>
      <c r="U87" s="180">
        <v>21</v>
      </c>
      <c r="V87" s="180">
        <v>76.75</v>
      </c>
      <c r="W87" s="181">
        <v>13</v>
      </c>
      <c r="X87" s="181">
        <v>10</v>
      </c>
      <c r="Y87" s="181">
        <v>2</v>
      </c>
      <c r="Z87" s="181">
        <v>13</v>
      </c>
      <c r="AA87" s="181" t="e">
        <v>#VALUE!</v>
      </c>
      <c r="AB87" s="181">
        <v>9</v>
      </c>
      <c r="AC87" s="181">
        <v>0</v>
      </c>
      <c r="AD87" s="181">
        <v>11</v>
      </c>
      <c r="AE87" s="181">
        <v>18.75</v>
      </c>
      <c r="AF87" s="180">
        <v>180</v>
      </c>
      <c r="AG87" s="181">
        <v>35.75</v>
      </c>
      <c r="AH87" s="181">
        <v>9.75</v>
      </c>
      <c r="AI87" s="181">
        <v>14</v>
      </c>
      <c r="AJ87" s="181">
        <v>23.25</v>
      </c>
      <c r="AK87" s="181">
        <v>7</v>
      </c>
      <c r="AL87" s="181">
        <v>7</v>
      </c>
      <c r="AM87" s="181">
        <v>83.25</v>
      </c>
      <c r="AN87" s="180">
        <v>20.5</v>
      </c>
      <c r="AO87" s="180">
        <v>199</v>
      </c>
      <c r="AP87" s="181">
        <v>159.5</v>
      </c>
      <c r="AQ87" s="181">
        <v>6.75</v>
      </c>
      <c r="AR87" s="181">
        <v>15.25</v>
      </c>
      <c r="AS87" s="181">
        <v>17.5</v>
      </c>
      <c r="AT87" s="180">
        <v>10.25</v>
      </c>
      <c r="AU87" s="180">
        <v>10.25</v>
      </c>
      <c r="AV87" s="180">
        <v>3</v>
      </c>
      <c r="AW87" s="181">
        <v>1</v>
      </c>
      <c r="AX87" s="181">
        <v>2</v>
      </c>
      <c r="AY87" s="180">
        <v>8</v>
      </c>
      <c r="AZ87" s="180">
        <v>12.5</v>
      </c>
      <c r="BA87" s="180">
        <v>30.25</v>
      </c>
      <c r="BB87" s="180">
        <v>2</v>
      </c>
      <c r="BC87" s="180">
        <v>0.75</v>
      </c>
      <c r="BD87" s="180">
        <v>359</v>
      </c>
      <c r="BE87" s="180">
        <v>4.75</v>
      </c>
      <c r="BF87" s="180">
        <v>6</v>
      </c>
      <c r="BG87" s="180">
        <v>33.75</v>
      </c>
      <c r="BH87" s="180" t="e">
        <v>#VALUE!</v>
      </c>
      <c r="BI87" s="182">
        <v>180.5</v>
      </c>
      <c r="BJ87" s="183">
        <v>70.25</v>
      </c>
      <c r="BK87" s="183">
        <v>26.75</v>
      </c>
      <c r="BL87" s="183">
        <v>68.25</v>
      </c>
      <c r="BM87" s="183">
        <v>1</v>
      </c>
      <c r="BN87" s="183">
        <v>3.25</v>
      </c>
      <c r="BO87" s="183">
        <v>2</v>
      </c>
      <c r="BP87" s="183">
        <v>9</v>
      </c>
      <c r="BQ87" s="184">
        <v>78</v>
      </c>
      <c r="BR87" s="184">
        <v>17.5</v>
      </c>
      <c r="BS87" s="184" t="e">
        <v>#VALUE!</v>
      </c>
      <c r="BT87" s="184" t="e">
        <v>#VALUE!</v>
      </c>
      <c r="BU87" s="184">
        <v>1</v>
      </c>
      <c r="BV87" s="184">
        <v>56.5</v>
      </c>
      <c r="BW87" s="185" t="e">
        <v>#VALUE!</v>
      </c>
      <c r="BX87" s="185" t="e">
        <v>#VALUE!</v>
      </c>
      <c r="BY87" s="185" t="e">
        <v>#VALUE!</v>
      </c>
      <c r="BZ87" s="185" t="e">
        <v>#VALUE!</v>
      </c>
      <c r="CA87" s="185" t="e">
        <v>#VALUE!</v>
      </c>
      <c r="CB87" s="185">
        <v>30.5</v>
      </c>
      <c r="CC87" s="186">
        <v>9</v>
      </c>
      <c r="CD87" s="187">
        <v>21764.5</v>
      </c>
    </row>
    <row r="88" spans="1:82" x14ac:dyDescent="0.25">
      <c r="A88" s="179" t="s">
        <v>522</v>
      </c>
      <c r="B88" s="179" t="s">
        <v>523</v>
      </c>
      <c r="C88" s="179" t="s">
        <v>126</v>
      </c>
      <c r="D88" s="179" t="s">
        <v>126</v>
      </c>
      <c r="E88" s="180">
        <v>1873.5</v>
      </c>
      <c r="F88" s="181">
        <v>1862.5</v>
      </c>
      <c r="G88" s="181">
        <v>1</v>
      </c>
      <c r="H88" s="181">
        <v>10</v>
      </c>
      <c r="I88" s="181">
        <v>990.75</v>
      </c>
      <c r="J88" s="181">
        <v>300</v>
      </c>
      <c r="K88" s="181">
        <v>163.75</v>
      </c>
      <c r="L88" s="181">
        <v>198</v>
      </c>
      <c r="M88" s="181">
        <v>146</v>
      </c>
      <c r="N88" s="181">
        <v>55</v>
      </c>
      <c r="O88" s="181">
        <v>20</v>
      </c>
      <c r="P88" s="180">
        <v>361.75</v>
      </c>
      <c r="Q88" s="181">
        <v>14.5</v>
      </c>
      <c r="R88" s="181">
        <v>38</v>
      </c>
      <c r="S88" s="180">
        <v>55.75</v>
      </c>
      <c r="T88" s="180">
        <v>457.75</v>
      </c>
      <c r="U88" s="180">
        <v>50.5</v>
      </c>
      <c r="V88" s="180">
        <v>86.25</v>
      </c>
      <c r="W88" s="181">
        <v>18</v>
      </c>
      <c r="X88" s="181">
        <v>9</v>
      </c>
      <c r="Y88" s="181">
        <v>7</v>
      </c>
      <c r="Z88" s="181">
        <v>21</v>
      </c>
      <c r="AA88" s="181">
        <v>1</v>
      </c>
      <c r="AB88" s="181">
        <v>2</v>
      </c>
      <c r="AC88" s="181">
        <v>2</v>
      </c>
      <c r="AD88" s="181">
        <v>11.25</v>
      </c>
      <c r="AE88" s="181">
        <v>15</v>
      </c>
      <c r="AF88" s="180">
        <v>197.5</v>
      </c>
      <c r="AG88" s="181">
        <v>91.75</v>
      </c>
      <c r="AH88" s="181">
        <v>8.5</v>
      </c>
      <c r="AI88" s="181">
        <v>15</v>
      </c>
      <c r="AJ88" s="181">
        <v>20.5</v>
      </c>
      <c r="AK88" s="181">
        <v>11</v>
      </c>
      <c r="AL88" s="181">
        <v>3</v>
      </c>
      <c r="AM88" s="181">
        <v>47.75</v>
      </c>
      <c r="AN88" s="180">
        <v>25.25</v>
      </c>
      <c r="AO88" s="180">
        <v>123.75</v>
      </c>
      <c r="AP88" s="181">
        <v>95.5</v>
      </c>
      <c r="AQ88" s="181">
        <v>6.5</v>
      </c>
      <c r="AR88" s="181">
        <v>10.5</v>
      </c>
      <c r="AS88" s="181">
        <v>11.25</v>
      </c>
      <c r="AT88" s="180">
        <v>23.5</v>
      </c>
      <c r="AU88" s="180">
        <v>35.5</v>
      </c>
      <c r="AV88" s="180">
        <v>6.25</v>
      </c>
      <c r="AW88" s="181">
        <v>1</v>
      </c>
      <c r="AX88" s="181">
        <v>5.25</v>
      </c>
      <c r="AY88" s="180">
        <v>3.5</v>
      </c>
      <c r="AZ88" s="180">
        <v>31.25</v>
      </c>
      <c r="BA88" s="180">
        <v>9</v>
      </c>
      <c r="BB88" s="180">
        <v>0</v>
      </c>
      <c r="BC88" s="180">
        <v>1</v>
      </c>
      <c r="BD88" s="180">
        <v>334.75</v>
      </c>
      <c r="BE88" s="180">
        <v>1</v>
      </c>
      <c r="BF88" s="180">
        <v>8.5</v>
      </c>
      <c r="BG88" s="180">
        <v>48.75</v>
      </c>
      <c r="BH88" s="180" t="e">
        <v>#VALUE!</v>
      </c>
      <c r="BI88" s="182">
        <v>307.25</v>
      </c>
      <c r="BJ88" s="183" t="e">
        <v>#VALUE!</v>
      </c>
      <c r="BK88" s="183">
        <v>20.25</v>
      </c>
      <c r="BL88" s="183">
        <v>166</v>
      </c>
      <c r="BM88" s="183">
        <v>4</v>
      </c>
      <c r="BN88" s="183">
        <v>16</v>
      </c>
      <c r="BO88" s="183">
        <v>3</v>
      </c>
      <c r="BP88" s="183">
        <v>37</v>
      </c>
      <c r="BQ88" s="184">
        <v>89.75</v>
      </c>
      <c r="BR88" s="184">
        <v>16</v>
      </c>
      <c r="BS88" s="184" t="e">
        <v>#VALUE!</v>
      </c>
      <c r="BT88" s="184" t="e">
        <v>#VALUE!</v>
      </c>
      <c r="BU88" s="184" t="e">
        <v>#VALUE!</v>
      </c>
      <c r="BV88" s="184">
        <v>69.75</v>
      </c>
      <c r="BW88" s="185">
        <v>2</v>
      </c>
      <c r="BX88" s="185">
        <v>1</v>
      </c>
      <c r="BY88" s="185" t="e">
        <v>#VALUE!</v>
      </c>
      <c r="BZ88" s="185" t="e">
        <v>#VALUE!</v>
      </c>
      <c r="CA88" s="185" t="e">
        <v>#VALUE!</v>
      </c>
      <c r="CB88" s="185">
        <v>21</v>
      </c>
      <c r="CC88" s="186">
        <v>8.75</v>
      </c>
      <c r="CD88" s="187">
        <v>21328.5</v>
      </c>
    </row>
    <row r="89" spans="1:82" x14ac:dyDescent="0.25">
      <c r="A89" s="179" t="s">
        <v>524</v>
      </c>
      <c r="B89" s="179" t="s">
        <v>525</v>
      </c>
      <c r="C89" s="179" t="s">
        <v>387</v>
      </c>
      <c r="D89" s="179" t="s">
        <v>124</v>
      </c>
      <c r="E89" s="180">
        <v>1247.75</v>
      </c>
      <c r="F89" s="181">
        <v>1237.75</v>
      </c>
      <c r="G89" s="181">
        <v>6</v>
      </c>
      <c r="H89" s="181">
        <v>4</v>
      </c>
      <c r="I89" s="181">
        <v>684.25</v>
      </c>
      <c r="J89" s="181">
        <v>153</v>
      </c>
      <c r="K89" s="181">
        <v>102.5</v>
      </c>
      <c r="L89" s="181">
        <v>123</v>
      </c>
      <c r="M89" s="181">
        <v>131</v>
      </c>
      <c r="N89" s="181">
        <v>41</v>
      </c>
      <c r="O89" s="181">
        <v>13</v>
      </c>
      <c r="P89" s="180">
        <v>116.75</v>
      </c>
      <c r="Q89" s="181">
        <v>7.25</v>
      </c>
      <c r="R89" s="181">
        <v>32</v>
      </c>
      <c r="S89" s="180">
        <v>12.75</v>
      </c>
      <c r="T89" s="180">
        <v>264.25</v>
      </c>
      <c r="U89" s="180">
        <v>19</v>
      </c>
      <c r="V89" s="180">
        <v>89.75</v>
      </c>
      <c r="W89" s="181">
        <v>13</v>
      </c>
      <c r="X89" s="181">
        <v>13</v>
      </c>
      <c r="Y89" s="181">
        <v>5</v>
      </c>
      <c r="Z89" s="181">
        <v>23.5</v>
      </c>
      <c r="AA89" s="181" t="e">
        <v>#VALUE!</v>
      </c>
      <c r="AB89" s="181">
        <v>2.5</v>
      </c>
      <c r="AC89" s="181">
        <v>1</v>
      </c>
      <c r="AD89" s="181">
        <v>14.75</v>
      </c>
      <c r="AE89" s="181">
        <v>17</v>
      </c>
      <c r="AF89" s="180">
        <v>160.5</v>
      </c>
      <c r="AG89" s="181">
        <v>52</v>
      </c>
      <c r="AH89" s="181">
        <v>8.75</v>
      </c>
      <c r="AI89" s="181">
        <v>23.75</v>
      </c>
      <c r="AJ89" s="181">
        <v>18.25</v>
      </c>
      <c r="AK89" s="181">
        <v>5</v>
      </c>
      <c r="AL89" s="181">
        <v>5</v>
      </c>
      <c r="AM89" s="181">
        <v>47.75</v>
      </c>
      <c r="AN89" s="180">
        <v>16</v>
      </c>
      <c r="AO89" s="180">
        <v>164.75</v>
      </c>
      <c r="AP89" s="181">
        <v>147</v>
      </c>
      <c r="AQ89" s="181">
        <v>4.75</v>
      </c>
      <c r="AR89" s="181">
        <v>4</v>
      </c>
      <c r="AS89" s="181">
        <v>9</v>
      </c>
      <c r="AT89" s="180">
        <v>6</v>
      </c>
      <c r="AU89" s="180">
        <v>5.5</v>
      </c>
      <c r="AV89" s="180">
        <v>8.75</v>
      </c>
      <c r="AW89" s="181">
        <v>1</v>
      </c>
      <c r="AX89" s="181">
        <v>7.75</v>
      </c>
      <c r="AY89" s="180">
        <v>3.5</v>
      </c>
      <c r="AZ89" s="180">
        <v>7.5</v>
      </c>
      <c r="BA89" s="180">
        <v>6</v>
      </c>
      <c r="BB89" s="180">
        <v>1</v>
      </c>
      <c r="BC89" s="180">
        <v>0</v>
      </c>
      <c r="BD89" s="180">
        <v>298.5</v>
      </c>
      <c r="BE89" s="180">
        <v>2</v>
      </c>
      <c r="BF89" s="180" t="e">
        <v>#VALUE!</v>
      </c>
      <c r="BG89" s="180">
        <v>48.25</v>
      </c>
      <c r="BH89" s="180" t="e">
        <v>#VALUE!</v>
      </c>
      <c r="BI89" s="182">
        <v>163.75</v>
      </c>
      <c r="BJ89" s="183">
        <v>39</v>
      </c>
      <c r="BK89" s="183">
        <v>25</v>
      </c>
      <c r="BL89" s="183">
        <v>60</v>
      </c>
      <c r="BM89" s="183">
        <v>10</v>
      </c>
      <c r="BN89" s="183">
        <v>3</v>
      </c>
      <c r="BO89" s="183">
        <v>0</v>
      </c>
      <c r="BP89" s="183">
        <v>26.75</v>
      </c>
      <c r="BQ89" s="184">
        <v>82.25</v>
      </c>
      <c r="BR89" s="184">
        <v>12</v>
      </c>
      <c r="BS89" s="184" t="e">
        <v>#VALUE!</v>
      </c>
      <c r="BT89" s="184" t="e">
        <v>#VALUE!</v>
      </c>
      <c r="BU89" s="184" t="e">
        <v>#VALUE!</v>
      </c>
      <c r="BV89" s="184">
        <v>34.25</v>
      </c>
      <c r="BW89" s="185" t="e">
        <v>#VALUE!</v>
      </c>
      <c r="BX89" s="185" t="e">
        <v>#VALUE!</v>
      </c>
      <c r="BY89" s="185" t="e">
        <v>#VALUE!</v>
      </c>
      <c r="BZ89" s="185">
        <v>4</v>
      </c>
      <c r="CA89" s="185">
        <v>1</v>
      </c>
      <c r="CB89" s="185">
        <v>18</v>
      </c>
      <c r="CC89" s="186">
        <v>6</v>
      </c>
      <c r="CD89" s="187">
        <v>11183.75</v>
      </c>
    </row>
    <row r="90" spans="1:82" x14ac:dyDescent="0.25">
      <c r="A90" s="179" t="s">
        <v>526</v>
      </c>
      <c r="B90" s="179" t="s">
        <v>527</v>
      </c>
      <c r="C90" s="179" t="s">
        <v>395</v>
      </c>
      <c r="D90" s="179" t="s">
        <v>124</v>
      </c>
      <c r="E90" s="180">
        <v>927.5</v>
      </c>
      <c r="F90" s="181">
        <v>926.5</v>
      </c>
      <c r="G90" s="181">
        <v>0</v>
      </c>
      <c r="H90" s="181">
        <v>1</v>
      </c>
      <c r="I90" s="181">
        <v>462.75</v>
      </c>
      <c r="J90" s="181">
        <v>169.25</v>
      </c>
      <c r="K90" s="181">
        <v>102</v>
      </c>
      <c r="L90" s="181">
        <v>90.5</v>
      </c>
      <c r="M90" s="181">
        <v>68</v>
      </c>
      <c r="N90" s="181">
        <v>26</v>
      </c>
      <c r="O90" s="181">
        <v>9</v>
      </c>
      <c r="P90" s="180">
        <v>55</v>
      </c>
      <c r="Q90" s="181">
        <v>1.25</v>
      </c>
      <c r="R90" s="181">
        <v>7.25</v>
      </c>
      <c r="S90" s="180">
        <v>46.5</v>
      </c>
      <c r="T90" s="180">
        <v>139.25</v>
      </c>
      <c r="U90" s="180">
        <v>19.5</v>
      </c>
      <c r="V90" s="180">
        <v>59.75</v>
      </c>
      <c r="W90" s="181">
        <v>4.5</v>
      </c>
      <c r="X90" s="181">
        <v>5</v>
      </c>
      <c r="Y90" s="181">
        <v>2</v>
      </c>
      <c r="Z90" s="181">
        <v>10</v>
      </c>
      <c r="AA90" s="181" t="e">
        <v>#VALUE!</v>
      </c>
      <c r="AB90" s="181">
        <v>4</v>
      </c>
      <c r="AC90" s="181">
        <v>3</v>
      </c>
      <c r="AD90" s="181">
        <v>11</v>
      </c>
      <c r="AE90" s="181">
        <v>20.25</v>
      </c>
      <c r="AF90" s="180">
        <v>159</v>
      </c>
      <c r="AG90" s="181">
        <v>21</v>
      </c>
      <c r="AH90" s="181">
        <v>10.25</v>
      </c>
      <c r="AI90" s="181">
        <v>12</v>
      </c>
      <c r="AJ90" s="181">
        <v>32.5</v>
      </c>
      <c r="AK90" s="181">
        <v>6</v>
      </c>
      <c r="AL90" s="181">
        <v>4.25</v>
      </c>
      <c r="AM90" s="181">
        <v>73</v>
      </c>
      <c r="AN90" s="180">
        <v>19.5</v>
      </c>
      <c r="AO90" s="180">
        <v>120.75</v>
      </c>
      <c r="AP90" s="181">
        <v>96.25</v>
      </c>
      <c r="AQ90" s="181">
        <v>4</v>
      </c>
      <c r="AR90" s="181">
        <v>9.25</v>
      </c>
      <c r="AS90" s="181">
        <v>11.25</v>
      </c>
      <c r="AT90" s="180">
        <v>7</v>
      </c>
      <c r="AU90" s="180">
        <v>2.5</v>
      </c>
      <c r="AV90" s="180">
        <v>5</v>
      </c>
      <c r="AW90" s="181">
        <v>0</v>
      </c>
      <c r="AX90" s="181">
        <v>5</v>
      </c>
      <c r="AY90" s="180">
        <v>10</v>
      </c>
      <c r="AZ90" s="180">
        <v>11</v>
      </c>
      <c r="BA90" s="180">
        <v>9</v>
      </c>
      <c r="BB90" s="180">
        <v>2</v>
      </c>
      <c r="BC90" s="180">
        <v>2</v>
      </c>
      <c r="BD90" s="180">
        <v>161.25</v>
      </c>
      <c r="BE90" s="180">
        <v>7</v>
      </c>
      <c r="BF90" s="180" t="e">
        <v>#VALUE!</v>
      </c>
      <c r="BG90" s="180">
        <v>65.5</v>
      </c>
      <c r="BH90" s="180" t="e">
        <v>#VALUE!</v>
      </c>
      <c r="BI90" s="182">
        <v>150</v>
      </c>
      <c r="BJ90" s="183" t="e">
        <v>#VALUE!</v>
      </c>
      <c r="BK90" s="183">
        <v>31.25</v>
      </c>
      <c r="BL90" s="183">
        <v>59</v>
      </c>
      <c r="BM90" s="183">
        <v>12</v>
      </c>
      <c r="BN90" s="183">
        <v>1</v>
      </c>
      <c r="BO90" s="183">
        <v>0</v>
      </c>
      <c r="BP90" s="183">
        <v>10.75</v>
      </c>
      <c r="BQ90" s="184">
        <v>38</v>
      </c>
      <c r="BR90" s="184">
        <v>10</v>
      </c>
      <c r="BS90" s="184" t="e">
        <v>#VALUE!</v>
      </c>
      <c r="BT90" s="184" t="e">
        <v>#VALUE!</v>
      </c>
      <c r="BU90" s="184" t="e">
        <v>#VALUE!</v>
      </c>
      <c r="BV90" s="184">
        <v>26</v>
      </c>
      <c r="BW90" s="185" t="e">
        <v>#VALUE!</v>
      </c>
      <c r="BX90" s="185" t="e">
        <v>#VALUE!</v>
      </c>
      <c r="BY90" s="185" t="e">
        <v>#VALUE!</v>
      </c>
      <c r="BZ90" s="185">
        <v>1</v>
      </c>
      <c r="CA90" s="185" t="e">
        <v>#VALUE!</v>
      </c>
      <c r="CB90" s="185">
        <v>23</v>
      </c>
      <c r="CC90" s="186">
        <v>14.5</v>
      </c>
      <c r="CD90" s="187">
        <v>9893.75</v>
      </c>
    </row>
    <row r="91" spans="1:82" x14ac:dyDescent="0.25">
      <c r="A91" s="179" t="s">
        <v>528</v>
      </c>
      <c r="B91" s="179" t="s">
        <v>529</v>
      </c>
      <c r="C91" s="179" t="s">
        <v>462</v>
      </c>
      <c r="D91" s="179" t="s">
        <v>120</v>
      </c>
      <c r="E91" s="180">
        <v>729.25</v>
      </c>
      <c r="F91" s="181">
        <v>727.25</v>
      </c>
      <c r="G91" s="181" t="e">
        <v>#VALUE!</v>
      </c>
      <c r="H91" s="181">
        <v>1</v>
      </c>
      <c r="I91" s="181">
        <v>346</v>
      </c>
      <c r="J91" s="181">
        <v>88.25</v>
      </c>
      <c r="K91" s="181">
        <v>55</v>
      </c>
      <c r="L91" s="181">
        <v>109</v>
      </c>
      <c r="M91" s="181">
        <v>82</v>
      </c>
      <c r="N91" s="181">
        <v>39</v>
      </c>
      <c r="O91" s="181">
        <v>10</v>
      </c>
      <c r="P91" s="180">
        <v>55.5</v>
      </c>
      <c r="Q91" s="181">
        <v>5</v>
      </c>
      <c r="R91" s="181">
        <v>8.75</v>
      </c>
      <c r="S91" s="180">
        <v>17</v>
      </c>
      <c r="T91" s="180">
        <v>137.75</v>
      </c>
      <c r="U91" s="180">
        <v>13</v>
      </c>
      <c r="V91" s="180">
        <v>66.25</v>
      </c>
      <c r="W91" s="181">
        <v>15</v>
      </c>
      <c r="X91" s="181">
        <v>1</v>
      </c>
      <c r="Y91" s="181">
        <v>8</v>
      </c>
      <c r="Z91" s="181">
        <v>10</v>
      </c>
      <c r="AA91" s="181">
        <v>2</v>
      </c>
      <c r="AB91" s="181">
        <v>3</v>
      </c>
      <c r="AC91" s="181">
        <v>2</v>
      </c>
      <c r="AD91" s="181">
        <v>18</v>
      </c>
      <c r="AE91" s="181">
        <v>7.25</v>
      </c>
      <c r="AF91" s="180">
        <v>156</v>
      </c>
      <c r="AG91" s="181">
        <v>42</v>
      </c>
      <c r="AH91" s="181">
        <v>4</v>
      </c>
      <c r="AI91" s="181">
        <v>18</v>
      </c>
      <c r="AJ91" s="181">
        <v>26.75</v>
      </c>
      <c r="AK91" s="181">
        <v>9.25</v>
      </c>
      <c r="AL91" s="181">
        <v>3.25</v>
      </c>
      <c r="AM91" s="181">
        <v>52.75</v>
      </c>
      <c r="AN91" s="180">
        <v>10.75</v>
      </c>
      <c r="AO91" s="180">
        <v>55.25</v>
      </c>
      <c r="AP91" s="181">
        <v>31.75</v>
      </c>
      <c r="AQ91" s="181">
        <v>0</v>
      </c>
      <c r="AR91" s="181">
        <v>13.5</v>
      </c>
      <c r="AS91" s="181">
        <v>10</v>
      </c>
      <c r="AT91" s="180">
        <v>25.75</v>
      </c>
      <c r="AU91" s="180">
        <v>1</v>
      </c>
      <c r="AV91" s="180">
        <v>2.25</v>
      </c>
      <c r="AW91" s="181">
        <v>0.25</v>
      </c>
      <c r="AX91" s="181">
        <v>2</v>
      </c>
      <c r="AY91" s="180">
        <v>7</v>
      </c>
      <c r="AZ91" s="180">
        <v>2.25</v>
      </c>
      <c r="BA91" s="180">
        <v>12.75</v>
      </c>
      <c r="BB91" s="180">
        <v>3.75</v>
      </c>
      <c r="BC91" s="180" t="e">
        <v>#VALUE!</v>
      </c>
      <c r="BD91" s="180">
        <v>126</v>
      </c>
      <c r="BE91" s="180">
        <v>0</v>
      </c>
      <c r="BF91" s="180">
        <v>6</v>
      </c>
      <c r="BG91" s="180">
        <v>24</v>
      </c>
      <c r="BH91" s="180" t="e">
        <v>#VALUE!</v>
      </c>
      <c r="BI91" s="182">
        <v>132.25</v>
      </c>
      <c r="BJ91" s="183" t="e">
        <v>#VALUE!</v>
      </c>
      <c r="BK91" s="183">
        <v>13</v>
      </c>
      <c r="BL91" s="183">
        <v>72</v>
      </c>
      <c r="BM91" s="183">
        <v>3</v>
      </c>
      <c r="BN91" s="183">
        <v>1</v>
      </c>
      <c r="BO91" s="183" t="e">
        <v>#VALUE!</v>
      </c>
      <c r="BP91" s="183">
        <v>16.25</v>
      </c>
      <c r="BQ91" s="184">
        <v>40</v>
      </c>
      <c r="BR91" s="184">
        <v>9</v>
      </c>
      <c r="BS91" s="184" t="e">
        <v>#VALUE!</v>
      </c>
      <c r="BT91" s="184" t="e">
        <v>#VALUE!</v>
      </c>
      <c r="BU91" s="184" t="e">
        <v>#VALUE!</v>
      </c>
      <c r="BV91" s="184">
        <v>30</v>
      </c>
      <c r="BW91" s="185" t="e">
        <v>#VALUE!</v>
      </c>
      <c r="BX91" s="185">
        <v>0</v>
      </c>
      <c r="BY91" s="185" t="e">
        <v>#VALUE!</v>
      </c>
      <c r="BZ91" s="185" t="e">
        <v>#VALUE!</v>
      </c>
      <c r="CA91" s="185" t="e">
        <v>#VALUE!</v>
      </c>
      <c r="CB91" s="185">
        <v>16</v>
      </c>
      <c r="CC91" s="186">
        <v>0</v>
      </c>
      <c r="CD91" s="187">
        <v>10075.5</v>
      </c>
    </row>
    <row r="92" spans="1:82" x14ac:dyDescent="0.25">
      <c r="A92" s="179" t="s">
        <v>530</v>
      </c>
      <c r="B92" s="179" t="s">
        <v>531</v>
      </c>
      <c r="C92" s="179" t="s">
        <v>399</v>
      </c>
      <c r="D92" s="179" t="s">
        <v>116</v>
      </c>
      <c r="E92" s="180">
        <v>703.5</v>
      </c>
      <c r="F92" s="181">
        <v>695.5</v>
      </c>
      <c r="G92" s="181">
        <v>4</v>
      </c>
      <c r="H92" s="181">
        <v>4</v>
      </c>
      <c r="I92" s="181">
        <v>350</v>
      </c>
      <c r="J92" s="181">
        <v>85.75</v>
      </c>
      <c r="K92" s="181">
        <v>81</v>
      </c>
      <c r="L92" s="181">
        <v>74.75</v>
      </c>
      <c r="M92" s="181">
        <v>82</v>
      </c>
      <c r="N92" s="181">
        <v>27</v>
      </c>
      <c r="O92" s="181">
        <v>3</v>
      </c>
      <c r="P92" s="180">
        <v>41.5</v>
      </c>
      <c r="Q92" s="181">
        <v>6</v>
      </c>
      <c r="R92" s="181">
        <v>7.5</v>
      </c>
      <c r="S92" s="180">
        <v>27</v>
      </c>
      <c r="T92" s="180">
        <v>105.75</v>
      </c>
      <c r="U92" s="180">
        <v>22.5</v>
      </c>
      <c r="V92" s="180">
        <v>60.5</v>
      </c>
      <c r="W92" s="181">
        <v>9</v>
      </c>
      <c r="X92" s="181">
        <v>4</v>
      </c>
      <c r="Y92" s="181">
        <v>4</v>
      </c>
      <c r="Z92" s="181">
        <v>13</v>
      </c>
      <c r="AA92" s="181" t="e">
        <v>#VALUE!</v>
      </c>
      <c r="AB92" s="181">
        <v>8</v>
      </c>
      <c r="AC92" s="181">
        <v>1</v>
      </c>
      <c r="AD92" s="181">
        <v>10</v>
      </c>
      <c r="AE92" s="181">
        <v>11.5</v>
      </c>
      <c r="AF92" s="180">
        <v>124.75</v>
      </c>
      <c r="AG92" s="181">
        <v>24</v>
      </c>
      <c r="AH92" s="181">
        <v>10</v>
      </c>
      <c r="AI92" s="181">
        <v>7</v>
      </c>
      <c r="AJ92" s="181">
        <v>21.25</v>
      </c>
      <c r="AK92" s="181">
        <v>7</v>
      </c>
      <c r="AL92" s="181">
        <v>5</v>
      </c>
      <c r="AM92" s="181">
        <v>50.5</v>
      </c>
      <c r="AN92" s="180">
        <v>14.5</v>
      </c>
      <c r="AO92" s="180">
        <v>95</v>
      </c>
      <c r="AP92" s="181">
        <v>72.75</v>
      </c>
      <c r="AQ92" s="181">
        <v>4.5</v>
      </c>
      <c r="AR92" s="181">
        <v>9</v>
      </c>
      <c r="AS92" s="181">
        <v>8.75</v>
      </c>
      <c r="AT92" s="180">
        <v>7.5</v>
      </c>
      <c r="AU92" s="180">
        <v>2.5</v>
      </c>
      <c r="AV92" s="180">
        <v>7.75</v>
      </c>
      <c r="AW92" s="181">
        <v>0.25</v>
      </c>
      <c r="AX92" s="181">
        <v>7.5</v>
      </c>
      <c r="AY92" s="180">
        <v>1</v>
      </c>
      <c r="AZ92" s="180">
        <v>9</v>
      </c>
      <c r="BA92" s="180">
        <v>7</v>
      </c>
      <c r="BB92" s="180">
        <v>0</v>
      </c>
      <c r="BC92" s="180">
        <v>1</v>
      </c>
      <c r="BD92" s="180">
        <v>133.5</v>
      </c>
      <c r="BE92" s="180">
        <v>3.25</v>
      </c>
      <c r="BF92" s="180" t="e">
        <v>#VALUE!</v>
      </c>
      <c r="BG92" s="180">
        <v>25.5</v>
      </c>
      <c r="BH92" s="180" t="e">
        <v>#VALUE!</v>
      </c>
      <c r="BI92" s="182">
        <v>118.75</v>
      </c>
      <c r="BJ92" s="183" t="e">
        <v>#VALUE!</v>
      </c>
      <c r="BK92" s="183">
        <v>7</v>
      </c>
      <c r="BL92" s="183">
        <v>64.5</v>
      </c>
      <c r="BM92" s="183">
        <v>4</v>
      </c>
      <c r="BN92" s="183">
        <v>1</v>
      </c>
      <c r="BO92" s="183" t="e">
        <v>#VALUE!</v>
      </c>
      <c r="BP92" s="183">
        <v>8.25</v>
      </c>
      <c r="BQ92" s="184">
        <v>47.25</v>
      </c>
      <c r="BR92" s="184">
        <v>11</v>
      </c>
      <c r="BS92" s="184" t="e">
        <v>#VALUE!</v>
      </c>
      <c r="BT92" s="184" t="e">
        <v>#VALUE!</v>
      </c>
      <c r="BU92" s="184" t="e">
        <v>#VALUE!</v>
      </c>
      <c r="BV92" s="184">
        <v>34.25</v>
      </c>
      <c r="BW92" s="185" t="e">
        <v>#VALUE!</v>
      </c>
      <c r="BX92" s="185">
        <v>1</v>
      </c>
      <c r="BY92" s="185" t="e">
        <v>#VALUE!</v>
      </c>
      <c r="BZ92" s="185">
        <v>1</v>
      </c>
      <c r="CA92" s="185">
        <v>1</v>
      </c>
      <c r="CB92" s="185">
        <v>17.25</v>
      </c>
      <c r="CC92" s="186">
        <v>3.5</v>
      </c>
      <c r="CD92" s="187">
        <v>9477.5</v>
      </c>
    </row>
    <row r="93" spans="1:82" x14ac:dyDescent="0.25">
      <c r="A93" s="179" t="s">
        <v>532</v>
      </c>
      <c r="B93" s="179" t="s">
        <v>533</v>
      </c>
      <c r="C93" s="179" t="s">
        <v>408</v>
      </c>
      <c r="D93" s="179" t="s">
        <v>116</v>
      </c>
      <c r="E93" s="180">
        <v>275.5</v>
      </c>
      <c r="F93" s="181">
        <v>274.5</v>
      </c>
      <c r="G93" s="181">
        <v>1</v>
      </c>
      <c r="H93" s="181" t="e">
        <v>#VALUE!</v>
      </c>
      <c r="I93" s="181">
        <v>109</v>
      </c>
      <c r="J93" s="181">
        <v>45.25</v>
      </c>
      <c r="K93" s="181">
        <v>29</v>
      </c>
      <c r="L93" s="181">
        <v>47.25</v>
      </c>
      <c r="M93" s="181">
        <v>33</v>
      </c>
      <c r="N93" s="181">
        <v>6</v>
      </c>
      <c r="O93" s="181">
        <v>6</v>
      </c>
      <c r="P93" s="180">
        <v>14.5</v>
      </c>
      <c r="Q93" s="181">
        <v>2</v>
      </c>
      <c r="R93" s="181">
        <v>0.75</v>
      </c>
      <c r="S93" s="180">
        <v>12.5</v>
      </c>
      <c r="T93" s="180">
        <v>35.5</v>
      </c>
      <c r="U93" s="180">
        <v>3</v>
      </c>
      <c r="V93" s="180">
        <v>16.5</v>
      </c>
      <c r="W93" s="181">
        <v>6.25</v>
      </c>
      <c r="X93" s="181">
        <v>2</v>
      </c>
      <c r="Y93" s="181" t="e">
        <v>#VALUE!</v>
      </c>
      <c r="Z93" s="181">
        <v>3</v>
      </c>
      <c r="AA93" s="181">
        <v>0</v>
      </c>
      <c r="AB93" s="181" t="e">
        <v>#VALUE!</v>
      </c>
      <c r="AC93" s="181">
        <v>1</v>
      </c>
      <c r="AD93" s="181">
        <v>2.25</v>
      </c>
      <c r="AE93" s="181">
        <v>1</v>
      </c>
      <c r="AF93" s="180">
        <v>69</v>
      </c>
      <c r="AG93" s="181">
        <v>36</v>
      </c>
      <c r="AH93" s="181">
        <v>3</v>
      </c>
      <c r="AI93" s="181">
        <v>5</v>
      </c>
      <c r="AJ93" s="181">
        <v>1</v>
      </c>
      <c r="AK93" s="181">
        <v>2</v>
      </c>
      <c r="AL93" s="181">
        <v>2</v>
      </c>
      <c r="AM93" s="181">
        <v>20</v>
      </c>
      <c r="AN93" s="180">
        <v>8</v>
      </c>
      <c r="AO93" s="180">
        <v>23</v>
      </c>
      <c r="AP93" s="181">
        <v>17.5</v>
      </c>
      <c r="AQ93" s="181">
        <v>0</v>
      </c>
      <c r="AR93" s="181">
        <v>3.5</v>
      </c>
      <c r="AS93" s="181">
        <v>2</v>
      </c>
      <c r="AT93" s="180">
        <v>1</v>
      </c>
      <c r="AU93" s="180">
        <v>1</v>
      </c>
      <c r="AV93" s="180">
        <v>1</v>
      </c>
      <c r="AW93" s="181">
        <v>0</v>
      </c>
      <c r="AX93" s="181">
        <v>1</v>
      </c>
      <c r="AY93" s="180">
        <v>1</v>
      </c>
      <c r="AZ93" s="180">
        <v>1</v>
      </c>
      <c r="BA93" s="180">
        <v>7</v>
      </c>
      <c r="BB93" s="180">
        <v>0</v>
      </c>
      <c r="BC93" s="180">
        <v>0</v>
      </c>
      <c r="BD93" s="180">
        <v>60.5</v>
      </c>
      <c r="BE93" s="180">
        <v>0</v>
      </c>
      <c r="BF93" s="180" t="e">
        <v>#VALUE!</v>
      </c>
      <c r="BG93" s="180">
        <v>19</v>
      </c>
      <c r="BH93" s="180" t="e">
        <v>#VALUE!</v>
      </c>
      <c r="BI93" s="182">
        <v>38.25</v>
      </c>
      <c r="BJ93" s="183" t="e">
        <v>#VALUE!</v>
      </c>
      <c r="BK93" s="183">
        <v>1</v>
      </c>
      <c r="BL93" s="183">
        <v>33</v>
      </c>
      <c r="BM93" s="183">
        <v>2</v>
      </c>
      <c r="BN93" s="183">
        <v>0.75</v>
      </c>
      <c r="BO93" s="183" t="e">
        <v>#VALUE!</v>
      </c>
      <c r="BP93" s="183">
        <v>1.5</v>
      </c>
      <c r="BQ93" s="184">
        <v>19.75</v>
      </c>
      <c r="BR93" s="184">
        <v>6.5</v>
      </c>
      <c r="BS93" s="184" t="e">
        <v>#VALUE!</v>
      </c>
      <c r="BT93" s="184" t="e">
        <v>#VALUE!</v>
      </c>
      <c r="BU93" s="184" t="e">
        <v>#VALUE!</v>
      </c>
      <c r="BV93" s="184">
        <v>12.25</v>
      </c>
      <c r="BW93" s="185" t="e">
        <v>#VALUE!</v>
      </c>
      <c r="BX93" s="185" t="e">
        <v>#VALUE!</v>
      </c>
      <c r="BY93" s="185" t="e">
        <v>#VALUE!</v>
      </c>
      <c r="BZ93" s="185">
        <v>1</v>
      </c>
      <c r="CA93" s="185">
        <v>0</v>
      </c>
      <c r="CB93" s="185">
        <v>5.25</v>
      </c>
      <c r="CC93" s="186">
        <v>7</v>
      </c>
      <c r="CD93" s="187">
        <v>3181.5</v>
      </c>
    </row>
    <row r="94" spans="1:82" x14ac:dyDescent="0.25">
      <c r="A94" s="179" t="s">
        <v>534</v>
      </c>
      <c r="B94" s="179" t="s">
        <v>535</v>
      </c>
      <c r="C94" s="179" t="s">
        <v>122</v>
      </c>
      <c r="D94" s="179" t="s">
        <v>122</v>
      </c>
      <c r="E94" s="180">
        <v>2027.25</v>
      </c>
      <c r="F94" s="181">
        <v>2020.25</v>
      </c>
      <c r="G94" s="181">
        <v>5</v>
      </c>
      <c r="H94" s="181">
        <v>2</v>
      </c>
      <c r="I94" s="181">
        <v>1005.5</v>
      </c>
      <c r="J94" s="181">
        <v>289</v>
      </c>
      <c r="K94" s="181">
        <v>209.25</v>
      </c>
      <c r="L94" s="181">
        <v>203.5</v>
      </c>
      <c r="M94" s="181">
        <v>201</v>
      </c>
      <c r="N94" s="181">
        <v>80</v>
      </c>
      <c r="O94" s="181">
        <v>39</v>
      </c>
      <c r="P94" s="180">
        <v>192</v>
      </c>
      <c r="Q94" s="181">
        <v>16.25</v>
      </c>
      <c r="R94" s="181">
        <v>56.25</v>
      </c>
      <c r="S94" s="180">
        <v>41.5</v>
      </c>
      <c r="T94" s="180">
        <v>551.25</v>
      </c>
      <c r="U94" s="180">
        <v>26.5</v>
      </c>
      <c r="V94" s="180">
        <v>172.75</v>
      </c>
      <c r="W94" s="181">
        <v>22</v>
      </c>
      <c r="X94" s="181">
        <v>14</v>
      </c>
      <c r="Y94" s="181">
        <v>14.75</v>
      </c>
      <c r="Z94" s="181">
        <v>27</v>
      </c>
      <c r="AA94" s="181">
        <v>3</v>
      </c>
      <c r="AB94" s="181">
        <v>20</v>
      </c>
      <c r="AC94" s="181">
        <v>7</v>
      </c>
      <c r="AD94" s="181">
        <v>30.5</v>
      </c>
      <c r="AE94" s="181">
        <v>34.5</v>
      </c>
      <c r="AF94" s="180">
        <v>238.5</v>
      </c>
      <c r="AG94" s="181">
        <v>28.75</v>
      </c>
      <c r="AH94" s="181">
        <v>11</v>
      </c>
      <c r="AI94" s="181">
        <v>22</v>
      </c>
      <c r="AJ94" s="181">
        <v>24</v>
      </c>
      <c r="AK94" s="181">
        <v>25.5</v>
      </c>
      <c r="AL94" s="181">
        <v>12</v>
      </c>
      <c r="AM94" s="181">
        <v>115.25</v>
      </c>
      <c r="AN94" s="180">
        <v>35.5</v>
      </c>
      <c r="AO94" s="180">
        <v>202.75</v>
      </c>
      <c r="AP94" s="181">
        <v>170.75</v>
      </c>
      <c r="AQ94" s="181">
        <v>8</v>
      </c>
      <c r="AR94" s="181">
        <v>8</v>
      </c>
      <c r="AS94" s="181">
        <v>16</v>
      </c>
      <c r="AT94" s="180">
        <v>8.25</v>
      </c>
      <c r="AU94" s="180">
        <v>5</v>
      </c>
      <c r="AV94" s="180">
        <v>4</v>
      </c>
      <c r="AW94" s="181">
        <v>1</v>
      </c>
      <c r="AX94" s="181">
        <v>3</v>
      </c>
      <c r="AY94" s="180">
        <v>2.5</v>
      </c>
      <c r="AZ94" s="180">
        <v>4</v>
      </c>
      <c r="BA94" s="180">
        <v>34.25</v>
      </c>
      <c r="BB94" s="180">
        <v>3</v>
      </c>
      <c r="BC94" s="180">
        <v>2</v>
      </c>
      <c r="BD94" s="180">
        <v>422.75</v>
      </c>
      <c r="BE94" s="180">
        <v>13.5</v>
      </c>
      <c r="BF94" s="180">
        <v>5</v>
      </c>
      <c r="BG94" s="180">
        <v>54.25</v>
      </c>
      <c r="BH94" s="180" t="e">
        <v>#VALUE!</v>
      </c>
      <c r="BI94" s="182">
        <v>178.75</v>
      </c>
      <c r="BJ94" s="183" t="e">
        <v>#VALUE!</v>
      </c>
      <c r="BK94" s="183">
        <v>19</v>
      </c>
      <c r="BL94" s="183">
        <v>126.75</v>
      </c>
      <c r="BM94" s="183">
        <v>3</v>
      </c>
      <c r="BN94" s="183">
        <v>0</v>
      </c>
      <c r="BO94" s="183">
        <v>4</v>
      </c>
      <c r="BP94" s="183">
        <v>17</v>
      </c>
      <c r="BQ94" s="184">
        <v>46.25</v>
      </c>
      <c r="BR94" s="184">
        <v>26.5</v>
      </c>
      <c r="BS94" s="184" t="e">
        <v>#VALUE!</v>
      </c>
      <c r="BT94" s="184" t="e">
        <v>#VALUE!</v>
      </c>
      <c r="BU94" s="184">
        <v>1</v>
      </c>
      <c r="BV94" s="184">
        <v>18.75</v>
      </c>
      <c r="BW94" s="185">
        <v>2</v>
      </c>
      <c r="BX94" s="185">
        <v>1</v>
      </c>
      <c r="BY94" s="185">
        <v>1</v>
      </c>
      <c r="BZ94" s="185" t="e">
        <v>#VALUE!</v>
      </c>
      <c r="CA94" s="185">
        <v>1</v>
      </c>
      <c r="CB94" s="185">
        <v>12.75</v>
      </c>
      <c r="CC94" s="186">
        <v>40.75</v>
      </c>
      <c r="CD94" s="187">
        <v>29849.25</v>
      </c>
    </row>
    <row r="95" spans="1:82" x14ac:dyDescent="0.25">
      <c r="A95" s="179" t="s">
        <v>536</v>
      </c>
      <c r="B95" s="179" t="s">
        <v>537</v>
      </c>
      <c r="C95" s="179" t="s">
        <v>122</v>
      </c>
      <c r="D95" s="179" t="s">
        <v>122</v>
      </c>
      <c r="E95" s="180">
        <v>2653.75</v>
      </c>
      <c r="F95" s="181">
        <v>2647.5</v>
      </c>
      <c r="G95" s="181">
        <v>1</v>
      </c>
      <c r="H95" s="181">
        <v>5.25</v>
      </c>
      <c r="I95" s="181">
        <v>1231.75</v>
      </c>
      <c r="J95" s="181">
        <v>372.5</v>
      </c>
      <c r="K95" s="181">
        <v>265.5</v>
      </c>
      <c r="L95" s="181">
        <v>314</v>
      </c>
      <c r="M95" s="181">
        <v>300</v>
      </c>
      <c r="N95" s="181">
        <v>109.5</v>
      </c>
      <c r="O95" s="181">
        <v>60.5</v>
      </c>
      <c r="P95" s="180">
        <v>270.75</v>
      </c>
      <c r="Q95" s="181">
        <v>21.75</v>
      </c>
      <c r="R95" s="181">
        <v>41.75</v>
      </c>
      <c r="S95" s="180">
        <v>118.5</v>
      </c>
      <c r="T95" s="180">
        <v>411.75</v>
      </c>
      <c r="U95" s="180">
        <v>11</v>
      </c>
      <c r="V95" s="180">
        <v>172</v>
      </c>
      <c r="W95" s="181">
        <v>30</v>
      </c>
      <c r="X95" s="181">
        <v>26</v>
      </c>
      <c r="Y95" s="181">
        <v>13</v>
      </c>
      <c r="Z95" s="181">
        <v>37.5</v>
      </c>
      <c r="AA95" s="181">
        <v>1</v>
      </c>
      <c r="AB95" s="181">
        <v>7</v>
      </c>
      <c r="AC95" s="181">
        <v>6</v>
      </c>
      <c r="AD95" s="181">
        <v>16.75</v>
      </c>
      <c r="AE95" s="181">
        <v>34.75</v>
      </c>
      <c r="AF95" s="180">
        <v>351.25</v>
      </c>
      <c r="AG95" s="181">
        <v>20.75</v>
      </c>
      <c r="AH95" s="181">
        <v>16.25</v>
      </c>
      <c r="AI95" s="181">
        <v>36.25</v>
      </c>
      <c r="AJ95" s="181">
        <v>64.75</v>
      </c>
      <c r="AK95" s="181">
        <v>35</v>
      </c>
      <c r="AL95" s="181">
        <v>7</v>
      </c>
      <c r="AM95" s="181">
        <v>171.25</v>
      </c>
      <c r="AN95" s="180">
        <v>23.5</v>
      </c>
      <c r="AO95" s="180">
        <v>340.5</v>
      </c>
      <c r="AP95" s="181">
        <v>305.5</v>
      </c>
      <c r="AQ95" s="181">
        <v>4.25</v>
      </c>
      <c r="AR95" s="181">
        <v>11.5</v>
      </c>
      <c r="AS95" s="181">
        <v>19.25</v>
      </c>
      <c r="AT95" s="180">
        <v>30.5</v>
      </c>
      <c r="AU95" s="180">
        <v>3</v>
      </c>
      <c r="AV95" s="180">
        <v>5.25</v>
      </c>
      <c r="AW95" s="181">
        <v>1.25</v>
      </c>
      <c r="AX95" s="181">
        <v>4</v>
      </c>
      <c r="AY95" s="180">
        <v>25</v>
      </c>
      <c r="AZ95" s="180">
        <v>19</v>
      </c>
      <c r="BA95" s="180">
        <v>55.75</v>
      </c>
      <c r="BB95" s="180">
        <v>8.75</v>
      </c>
      <c r="BC95" s="180">
        <v>4</v>
      </c>
      <c r="BD95" s="180">
        <v>653</v>
      </c>
      <c r="BE95" s="180">
        <v>16</v>
      </c>
      <c r="BF95" s="180">
        <v>2</v>
      </c>
      <c r="BG95" s="180">
        <v>129.25</v>
      </c>
      <c r="BH95" s="180" t="e">
        <v>#VALUE!</v>
      </c>
      <c r="BI95" s="182">
        <v>192</v>
      </c>
      <c r="BJ95" s="183">
        <v>3</v>
      </c>
      <c r="BK95" s="183">
        <v>17</v>
      </c>
      <c r="BL95" s="183">
        <v>141.25</v>
      </c>
      <c r="BM95" s="183">
        <v>1</v>
      </c>
      <c r="BN95" s="183">
        <v>0</v>
      </c>
      <c r="BO95" s="183">
        <v>5</v>
      </c>
      <c r="BP95" s="183">
        <v>24.75</v>
      </c>
      <c r="BQ95" s="184">
        <v>76</v>
      </c>
      <c r="BR95" s="184">
        <v>41.25</v>
      </c>
      <c r="BS95" s="184" t="e">
        <v>#VALUE!</v>
      </c>
      <c r="BT95" s="184" t="e">
        <v>#VALUE!</v>
      </c>
      <c r="BU95" s="184">
        <v>1</v>
      </c>
      <c r="BV95" s="184">
        <v>31.75</v>
      </c>
      <c r="BW95" s="185">
        <v>3</v>
      </c>
      <c r="BX95" s="185" t="e">
        <v>#VALUE!</v>
      </c>
      <c r="BY95" s="185" t="e">
        <v>#VALUE!</v>
      </c>
      <c r="BZ95" s="185">
        <v>0</v>
      </c>
      <c r="CA95" s="185" t="e">
        <v>#VALUE!</v>
      </c>
      <c r="CB95" s="185">
        <v>19.25</v>
      </c>
      <c r="CC95" s="186">
        <v>73.5</v>
      </c>
      <c r="CD95" s="187">
        <v>51445.25</v>
      </c>
    </row>
    <row r="96" spans="1:82" x14ac:dyDescent="0.25">
      <c r="A96" s="179" t="s">
        <v>162</v>
      </c>
      <c r="B96" s="179" t="s">
        <v>538</v>
      </c>
      <c r="C96" s="179" t="s">
        <v>122</v>
      </c>
      <c r="D96" s="179" t="s">
        <v>122</v>
      </c>
      <c r="E96" s="180">
        <v>2465</v>
      </c>
      <c r="F96" s="181">
        <v>2461</v>
      </c>
      <c r="G96" s="181">
        <v>2</v>
      </c>
      <c r="H96" s="181">
        <v>2</v>
      </c>
      <c r="I96" s="181">
        <v>1203.5</v>
      </c>
      <c r="J96" s="181">
        <v>302</v>
      </c>
      <c r="K96" s="181">
        <v>241.75</v>
      </c>
      <c r="L96" s="181">
        <v>289</v>
      </c>
      <c r="M96" s="181">
        <v>276.75</v>
      </c>
      <c r="N96" s="181">
        <v>107</v>
      </c>
      <c r="O96" s="181">
        <v>45</v>
      </c>
      <c r="P96" s="180">
        <v>212.75</v>
      </c>
      <c r="Q96" s="181">
        <v>5.25</v>
      </c>
      <c r="R96" s="181">
        <v>29</v>
      </c>
      <c r="S96" s="180">
        <v>94</v>
      </c>
      <c r="T96" s="180">
        <v>300.25</v>
      </c>
      <c r="U96" s="180">
        <v>23.5</v>
      </c>
      <c r="V96" s="180">
        <v>205.25</v>
      </c>
      <c r="W96" s="181">
        <v>25</v>
      </c>
      <c r="X96" s="181">
        <v>19.25</v>
      </c>
      <c r="Y96" s="181">
        <v>7</v>
      </c>
      <c r="Z96" s="181">
        <v>34.25</v>
      </c>
      <c r="AA96" s="181" t="e">
        <v>#VALUE!</v>
      </c>
      <c r="AB96" s="181">
        <v>9</v>
      </c>
      <c r="AC96" s="181">
        <v>5</v>
      </c>
      <c r="AD96" s="181">
        <v>37</v>
      </c>
      <c r="AE96" s="181">
        <v>68.75</v>
      </c>
      <c r="AF96" s="180">
        <v>300.5</v>
      </c>
      <c r="AG96" s="181">
        <v>34.75</v>
      </c>
      <c r="AH96" s="181">
        <v>7.25</v>
      </c>
      <c r="AI96" s="181">
        <v>28</v>
      </c>
      <c r="AJ96" s="181">
        <v>42.25</v>
      </c>
      <c r="AK96" s="181">
        <v>20</v>
      </c>
      <c r="AL96" s="181">
        <v>8</v>
      </c>
      <c r="AM96" s="181">
        <v>160.25</v>
      </c>
      <c r="AN96" s="180">
        <v>18.5</v>
      </c>
      <c r="AO96" s="180">
        <v>541.25</v>
      </c>
      <c r="AP96" s="181">
        <v>478.25</v>
      </c>
      <c r="AQ96" s="181">
        <v>17.5</v>
      </c>
      <c r="AR96" s="181">
        <v>8.75</v>
      </c>
      <c r="AS96" s="181">
        <v>36.75</v>
      </c>
      <c r="AT96" s="180">
        <v>17.75</v>
      </c>
      <c r="AU96" s="180">
        <v>9.5</v>
      </c>
      <c r="AV96" s="180">
        <v>3</v>
      </c>
      <c r="AW96" s="181">
        <v>0</v>
      </c>
      <c r="AX96" s="181">
        <v>3</v>
      </c>
      <c r="AY96" s="180">
        <v>5</v>
      </c>
      <c r="AZ96" s="180">
        <v>4.75</v>
      </c>
      <c r="BA96" s="180">
        <v>34.75</v>
      </c>
      <c r="BB96" s="180">
        <v>10.25</v>
      </c>
      <c r="BC96" s="180">
        <v>4</v>
      </c>
      <c r="BD96" s="180">
        <v>582.5</v>
      </c>
      <c r="BE96" s="180">
        <v>6</v>
      </c>
      <c r="BF96" s="180" t="e">
        <v>#VALUE!</v>
      </c>
      <c r="BG96" s="180">
        <v>88.5</v>
      </c>
      <c r="BH96" s="180" t="e">
        <v>#VALUE!</v>
      </c>
      <c r="BI96" s="182">
        <v>150.25</v>
      </c>
      <c r="BJ96" s="183">
        <v>0</v>
      </c>
      <c r="BK96" s="183">
        <v>28.5</v>
      </c>
      <c r="BL96" s="183">
        <v>86</v>
      </c>
      <c r="BM96" s="183">
        <v>0</v>
      </c>
      <c r="BN96" s="183">
        <v>0</v>
      </c>
      <c r="BO96" s="183">
        <v>1</v>
      </c>
      <c r="BP96" s="183">
        <v>34.75</v>
      </c>
      <c r="BQ96" s="184">
        <v>58.75</v>
      </c>
      <c r="BR96" s="184">
        <v>27.75</v>
      </c>
      <c r="BS96" s="184">
        <v>1</v>
      </c>
      <c r="BT96" s="184" t="e">
        <v>#VALUE!</v>
      </c>
      <c r="BU96" s="184">
        <v>0</v>
      </c>
      <c r="BV96" s="184">
        <v>30</v>
      </c>
      <c r="BW96" s="185">
        <v>7</v>
      </c>
      <c r="BX96" s="185">
        <v>1</v>
      </c>
      <c r="BY96" s="185" t="e">
        <v>#VALUE!</v>
      </c>
      <c r="BZ96" s="185" t="e">
        <v>#VALUE!</v>
      </c>
      <c r="CA96" s="185" t="e">
        <v>#VALUE!</v>
      </c>
      <c r="CB96" s="185">
        <v>18</v>
      </c>
      <c r="CC96" s="186">
        <v>26</v>
      </c>
      <c r="CD96" s="187">
        <v>42260.75</v>
      </c>
    </row>
    <row r="97" spans="1:82" x14ac:dyDescent="0.25">
      <c r="A97" s="179" t="s">
        <v>154</v>
      </c>
      <c r="B97" s="179" t="s">
        <v>539</v>
      </c>
      <c r="C97" s="179" t="s">
        <v>122</v>
      </c>
      <c r="D97" s="179" t="s">
        <v>122</v>
      </c>
      <c r="E97" s="180">
        <v>2208.5</v>
      </c>
      <c r="F97" s="181">
        <v>2197.75</v>
      </c>
      <c r="G97" s="181">
        <v>7</v>
      </c>
      <c r="H97" s="181">
        <v>3.75</v>
      </c>
      <c r="I97" s="181">
        <v>1058.75</v>
      </c>
      <c r="J97" s="181">
        <v>314.25</v>
      </c>
      <c r="K97" s="181">
        <v>226.5</v>
      </c>
      <c r="L97" s="181">
        <v>250.25</v>
      </c>
      <c r="M97" s="181">
        <v>223.75</v>
      </c>
      <c r="N97" s="181">
        <v>92</v>
      </c>
      <c r="O97" s="181">
        <v>43</v>
      </c>
      <c r="P97" s="180">
        <v>207.25</v>
      </c>
      <c r="Q97" s="181">
        <v>14.5</v>
      </c>
      <c r="R97" s="181">
        <v>42.5</v>
      </c>
      <c r="S97" s="180">
        <v>92.25</v>
      </c>
      <c r="T97" s="180">
        <v>382.75</v>
      </c>
      <c r="U97" s="180">
        <v>18.75</v>
      </c>
      <c r="V97" s="180">
        <v>163.5</v>
      </c>
      <c r="W97" s="181">
        <v>29</v>
      </c>
      <c r="X97" s="181">
        <v>10</v>
      </c>
      <c r="Y97" s="181">
        <v>16.75</v>
      </c>
      <c r="Z97" s="181">
        <v>25</v>
      </c>
      <c r="AA97" s="181">
        <v>4</v>
      </c>
      <c r="AB97" s="181">
        <v>8.5</v>
      </c>
      <c r="AC97" s="181">
        <v>1</v>
      </c>
      <c r="AD97" s="181">
        <v>17.25</v>
      </c>
      <c r="AE97" s="181">
        <v>52</v>
      </c>
      <c r="AF97" s="180">
        <v>263.25</v>
      </c>
      <c r="AG97" s="181">
        <v>31.75</v>
      </c>
      <c r="AH97" s="181">
        <v>14</v>
      </c>
      <c r="AI97" s="181">
        <v>31</v>
      </c>
      <c r="AJ97" s="181">
        <v>26.25</v>
      </c>
      <c r="AK97" s="181">
        <v>34.75</v>
      </c>
      <c r="AL97" s="181">
        <v>5</v>
      </c>
      <c r="AM97" s="181">
        <v>120.5</v>
      </c>
      <c r="AN97" s="180">
        <v>26</v>
      </c>
      <c r="AO97" s="180">
        <v>408.5</v>
      </c>
      <c r="AP97" s="181">
        <v>357.75</v>
      </c>
      <c r="AQ97" s="181">
        <v>13</v>
      </c>
      <c r="AR97" s="181">
        <v>14.25</v>
      </c>
      <c r="AS97" s="181">
        <v>23.5</v>
      </c>
      <c r="AT97" s="180">
        <v>20</v>
      </c>
      <c r="AU97" s="180">
        <v>8.75</v>
      </c>
      <c r="AV97" s="180">
        <v>6.5</v>
      </c>
      <c r="AW97" s="181">
        <v>4.25</v>
      </c>
      <c r="AX97" s="181">
        <v>2.25</v>
      </c>
      <c r="AY97" s="180">
        <v>8</v>
      </c>
      <c r="AZ97" s="180">
        <v>8.5</v>
      </c>
      <c r="BA97" s="180">
        <v>43</v>
      </c>
      <c r="BB97" s="180">
        <v>2</v>
      </c>
      <c r="BC97" s="180">
        <v>2</v>
      </c>
      <c r="BD97" s="180">
        <v>468.5</v>
      </c>
      <c r="BE97" s="180">
        <v>16</v>
      </c>
      <c r="BF97" s="180">
        <v>1</v>
      </c>
      <c r="BG97" s="180">
        <v>62</v>
      </c>
      <c r="BH97" s="180" t="e">
        <v>#VALUE!</v>
      </c>
      <c r="BI97" s="182">
        <v>173.75</v>
      </c>
      <c r="BJ97" s="183">
        <v>2</v>
      </c>
      <c r="BK97" s="183">
        <v>17</v>
      </c>
      <c r="BL97" s="183">
        <v>114</v>
      </c>
      <c r="BM97" s="183">
        <v>1</v>
      </c>
      <c r="BN97" s="183">
        <v>0</v>
      </c>
      <c r="BO97" s="183">
        <v>3</v>
      </c>
      <c r="BP97" s="183">
        <v>36.75</v>
      </c>
      <c r="BQ97" s="184">
        <v>48</v>
      </c>
      <c r="BR97" s="184">
        <v>26</v>
      </c>
      <c r="BS97" s="184" t="e">
        <v>#VALUE!</v>
      </c>
      <c r="BT97" s="184" t="e">
        <v>#VALUE!</v>
      </c>
      <c r="BU97" s="184" t="e">
        <v>#VALUE!</v>
      </c>
      <c r="BV97" s="184">
        <v>19</v>
      </c>
      <c r="BW97" s="185">
        <v>1</v>
      </c>
      <c r="BX97" s="185" t="e">
        <v>#VALUE!</v>
      </c>
      <c r="BY97" s="185" t="e">
        <v>#VALUE!</v>
      </c>
      <c r="BZ97" s="185" t="e">
        <v>#VALUE!</v>
      </c>
      <c r="CA97" s="185" t="e">
        <v>#VALUE!</v>
      </c>
      <c r="CB97" s="185">
        <v>15</v>
      </c>
      <c r="CC97" s="186">
        <v>33</v>
      </c>
      <c r="CD97" s="187">
        <v>35461.75</v>
      </c>
    </row>
    <row r="98" spans="1:82" x14ac:dyDescent="0.25">
      <c r="A98" s="179" t="s">
        <v>540</v>
      </c>
      <c r="B98" s="179" t="s">
        <v>541</v>
      </c>
      <c r="C98" s="179" t="s">
        <v>122</v>
      </c>
      <c r="D98" s="179" t="s">
        <v>122</v>
      </c>
      <c r="E98" s="180">
        <v>1755.5</v>
      </c>
      <c r="F98" s="181">
        <v>1750</v>
      </c>
      <c r="G98" s="181">
        <v>0</v>
      </c>
      <c r="H98" s="181">
        <v>5.5</v>
      </c>
      <c r="I98" s="181">
        <v>810.75</v>
      </c>
      <c r="J98" s="181">
        <v>298.75</v>
      </c>
      <c r="K98" s="181">
        <v>174</v>
      </c>
      <c r="L98" s="181">
        <v>211</v>
      </c>
      <c r="M98" s="181">
        <v>163.75</v>
      </c>
      <c r="N98" s="181">
        <v>68.5</v>
      </c>
      <c r="O98" s="181">
        <v>28.75</v>
      </c>
      <c r="P98" s="180">
        <v>183</v>
      </c>
      <c r="Q98" s="181">
        <v>18</v>
      </c>
      <c r="R98" s="181">
        <v>38</v>
      </c>
      <c r="S98" s="180">
        <v>59.75</v>
      </c>
      <c r="T98" s="180">
        <v>419.25</v>
      </c>
      <c r="U98" s="180">
        <v>21.5</v>
      </c>
      <c r="V98" s="180">
        <v>154.5</v>
      </c>
      <c r="W98" s="181">
        <v>21</v>
      </c>
      <c r="X98" s="181">
        <v>13</v>
      </c>
      <c r="Y98" s="181">
        <v>7</v>
      </c>
      <c r="Z98" s="181">
        <v>25.25</v>
      </c>
      <c r="AA98" s="181">
        <v>3</v>
      </c>
      <c r="AB98" s="181">
        <v>8</v>
      </c>
      <c r="AC98" s="181">
        <v>5</v>
      </c>
      <c r="AD98" s="181">
        <v>30.25</v>
      </c>
      <c r="AE98" s="181">
        <v>42</v>
      </c>
      <c r="AF98" s="180">
        <v>206.5</v>
      </c>
      <c r="AG98" s="181">
        <v>18</v>
      </c>
      <c r="AH98" s="181">
        <v>7</v>
      </c>
      <c r="AI98" s="181">
        <v>32.25</v>
      </c>
      <c r="AJ98" s="181">
        <v>41.5</v>
      </c>
      <c r="AK98" s="181">
        <v>15</v>
      </c>
      <c r="AL98" s="181">
        <v>10.25</v>
      </c>
      <c r="AM98" s="181">
        <v>82.5</v>
      </c>
      <c r="AN98" s="180">
        <v>30</v>
      </c>
      <c r="AO98" s="180">
        <v>186.5</v>
      </c>
      <c r="AP98" s="181">
        <v>157.75</v>
      </c>
      <c r="AQ98" s="181">
        <v>7.75</v>
      </c>
      <c r="AR98" s="181">
        <v>6.5</v>
      </c>
      <c r="AS98" s="181">
        <v>14.5</v>
      </c>
      <c r="AT98" s="180">
        <v>15</v>
      </c>
      <c r="AU98" s="180">
        <v>2</v>
      </c>
      <c r="AV98" s="180">
        <v>1</v>
      </c>
      <c r="AW98" s="181">
        <v>0</v>
      </c>
      <c r="AX98" s="181">
        <v>1</v>
      </c>
      <c r="AY98" s="180">
        <v>1</v>
      </c>
      <c r="AZ98" s="180">
        <v>3</v>
      </c>
      <c r="BA98" s="180">
        <v>32.5</v>
      </c>
      <c r="BB98" s="180">
        <v>0</v>
      </c>
      <c r="BC98" s="180">
        <v>1.25</v>
      </c>
      <c r="BD98" s="180">
        <v>388.75</v>
      </c>
      <c r="BE98" s="180">
        <v>2.25</v>
      </c>
      <c r="BF98" s="180">
        <v>3</v>
      </c>
      <c r="BG98" s="180">
        <v>41.75</v>
      </c>
      <c r="BH98" s="180" t="e">
        <v>#VALUE!</v>
      </c>
      <c r="BI98" s="182">
        <v>113.75</v>
      </c>
      <c r="BJ98" s="183">
        <v>3</v>
      </c>
      <c r="BK98" s="183">
        <v>3</v>
      </c>
      <c r="BL98" s="183">
        <v>82</v>
      </c>
      <c r="BM98" s="183">
        <v>1</v>
      </c>
      <c r="BN98" s="183">
        <v>1</v>
      </c>
      <c r="BO98" s="183">
        <v>1</v>
      </c>
      <c r="BP98" s="183">
        <v>22.75</v>
      </c>
      <c r="BQ98" s="184">
        <v>37</v>
      </c>
      <c r="BR98" s="184">
        <v>19</v>
      </c>
      <c r="BS98" s="184" t="e">
        <v>#VALUE!</v>
      </c>
      <c r="BT98" s="184" t="e">
        <v>#VALUE!</v>
      </c>
      <c r="BU98" s="184" t="e">
        <v>#VALUE!</v>
      </c>
      <c r="BV98" s="184">
        <v>18</v>
      </c>
      <c r="BW98" s="185">
        <v>0</v>
      </c>
      <c r="BX98" s="185" t="e">
        <v>#VALUE!</v>
      </c>
      <c r="BY98" s="185" t="e">
        <v>#VALUE!</v>
      </c>
      <c r="BZ98" s="185">
        <v>3</v>
      </c>
      <c r="CA98" s="185">
        <v>0</v>
      </c>
      <c r="CB98" s="185">
        <v>7</v>
      </c>
      <c r="CC98" s="186">
        <v>33</v>
      </c>
      <c r="CD98" s="187">
        <v>28829</v>
      </c>
    </row>
    <row r="99" spans="1:82" x14ac:dyDescent="0.25">
      <c r="A99" s="179" t="s">
        <v>542</v>
      </c>
      <c r="B99" s="179" t="s">
        <v>128</v>
      </c>
      <c r="C99" s="179" t="s">
        <v>543</v>
      </c>
      <c r="D99" s="179" t="s">
        <v>128</v>
      </c>
      <c r="E99" s="180">
        <v>834</v>
      </c>
      <c r="F99" s="181">
        <v>825</v>
      </c>
      <c r="G99" s="181">
        <v>9</v>
      </c>
      <c r="H99" s="181">
        <v>0</v>
      </c>
      <c r="I99" s="181">
        <v>323</v>
      </c>
      <c r="J99" s="181">
        <v>149</v>
      </c>
      <c r="K99" s="181">
        <v>109.25</v>
      </c>
      <c r="L99" s="181">
        <v>130.5</v>
      </c>
      <c r="M99" s="181">
        <v>90.5</v>
      </c>
      <c r="N99" s="181">
        <v>28</v>
      </c>
      <c r="O99" s="181">
        <v>3.75</v>
      </c>
      <c r="P99" s="180">
        <v>95</v>
      </c>
      <c r="Q99" s="181">
        <v>3.25</v>
      </c>
      <c r="R99" s="181">
        <v>11.25</v>
      </c>
      <c r="S99" s="180">
        <v>26</v>
      </c>
      <c r="T99" s="180">
        <v>70.75</v>
      </c>
      <c r="U99" s="180">
        <v>4.75</v>
      </c>
      <c r="V99" s="180">
        <v>51</v>
      </c>
      <c r="W99" s="181">
        <v>1</v>
      </c>
      <c r="X99" s="181">
        <v>15</v>
      </c>
      <c r="Y99" s="181">
        <v>2</v>
      </c>
      <c r="Z99" s="181">
        <v>4</v>
      </c>
      <c r="AA99" s="181">
        <v>1</v>
      </c>
      <c r="AB99" s="181">
        <v>3</v>
      </c>
      <c r="AC99" s="181">
        <v>1</v>
      </c>
      <c r="AD99" s="181">
        <v>12</v>
      </c>
      <c r="AE99" s="181">
        <v>12</v>
      </c>
      <c r="AF99" s="180">
        <v>212.5</v>
      </c>
      <c r="AG99" s="181">
        <v>39.75</v>
      </c>
      <c r="AH99" s="181">
        <v>7.75</v>
      </c>
      <c r="AI99" s="181">
        <v>24</v>
      </c>
      <c r="AJ99" s="181">
        <v>61.75</v>
      </c>
      <c r="AK99" s="181">
        <v>1</v>
      </c>
      <c r="AL99" s="181">
        <v>3.25</v>
      </c>
      <c r="AM99" s="181">
        <v>75</v>
      </c>
      <c r="AN99" s="180">
        <v>12.75</v>
      </c>
      <c r="AO99" s="180">
        <v>31.75</v>
      </c>
      <c r="AP99" s="181">
        <v>21.25</v>
      </c>
      <c r="AQ99" s="181">
        <v>0.25</v>
      </c>
      <c r="AR99" s="181">
        <v>4.25</v>
      </c>
      <c r="AS99" s="181">
        <v>6</v>
      </c>
      <c r="AT99" s="180">
        <v>3</v>
      </c>
      <c r="AU99" s="180">
        <v>3.5</v>
      </c>
      <c r="AV99" s="180">
        <v>2.25</v>
      </c>
      <c r="AW99" s="181">
        <v>0.75</v>
      </c>
      <c r="AX99" s="181">
        <v>1.5</v>
      </c>
      <c r="AY99" s="180">
        <v>6</v>
      </c>
      <c r="AZ99" s="180">
        <v>6.5</v>
      </c>
      <c r="BA99" s="180">
        <v>34.25</v>
      </c>
      <c r="BB99" s="180">
        <v>0</v>
      </c>
      <c r="BC99" s="180">
        <v>0</v>
      </c>
      <c r="BD99" s="180">
        <v>216.5</v>
      </c>
      <c r="BE99" s="180">
        <v>2</v>
      </c>
      <c r="BF99" s="180">
        <v>6</v>
      </c>
      <c r="BG99" s="180">
        <v>49.5</v>
      </c>
      <c r="BH99" s="180" t="e">
        <v>#VALUE!</v>
      </c>
      <c r="BI99" s="182">
        <v>91.25</v>
      </c>
      <c r="BJ99" s="183">
        <v>12.5</v>
      </c>
      <c r="BK99" s="183">
        <v>5</v>
      </c>
      <c r="BL99" s="183">
        <v>60</v>
      </c>
      <c r="BM99" s="183" t="e">
        <v>#VALUE!</v>
      </c>
      <c r="BN99" s="183">
        <v>5</v>
      </c>
      <c r="BO99" s="183" t="e">
        <v>#VALUE!</v>
      </c>
      <c r="BP99" s="183">
        <v>8.75</v>
      </c>
      <c r="BQ99" s="184">
        <v>30.75</v>
      </c>
      <c r="BR99" s="184">
        <v>1</v>
      </c>
      <c r="BS99" s="184" t="e">
        <v>#VALUE!</v>
      </c>
      <c r="BT99" s="184">
        <v>1</v>
      </c>
      <c r="BU99" s="184">
        <v>2</v>
      </c>
      <c r="BV99" s="184">
        <v>26.75</v>
      </c>
      <c r="BW99" s="185" t="e">
        <v>#VALUE!</v>
      </c>
      <c r="BX99" s="185" t="e">
        <v>#VALUE!</v>
      </c>
      <c r="BY99" s="185" t="e">
        <v>#VALUE!</v>
      </c>
      <c r="BZ99" s="185" t="e">
        <v>#VALUE!</v>
      </c>
      <c r="CA99" s="185" t="e">
        <v>#VALUE!</v>
      </c>
      <c r="CB99" s="185">
        <v>26.75</v>
      </c>
      <c r="CC99" s="186">
        <v>3</v>
      </c>
      <c r="CD99" s="187">
        <v>11238.25</v>
      </c>
    </row>
    <row r="100" spans="1:82" x14ac:dyDescent="0.25">
      <c r="A100" s="179" t="s">
        <v>544</v>
      </c>
      <c r="B100" s="179" t="s">
        <v>129</v>
      </c>
      <c r="C100" s="179" t="s">
        <v>543</v>
      </c>
      <c r="D100" s="179" t="s">
        <v>129</v>
      </c>
      <c r="E100" s="180">
        <v>773.25</v>
      </c>
      <c r="F100" s="181">
        <v>773.25</v>
      </c>
      <c r="G100" s="181">
        <v>0</v>
      </c>
      <c r="H100" s="181">
        <v>0</v>
      </c>
      <c r="I100" s="181">
        <v>306.5</v>
      </c>
      <c r="J100" s="181">
        <v>131.25</v>
      </c>
      <c r="K100" s="181">
        <v>102.5</v>
      </c>
      <c r="L100" s="181">
        <v>114</v>
      </c>
      <c r="M100" s="181">
        <v>71</v>
      </c>
      <c r="N100" s="181">
        <v>34</v>
      </c>
      <c r="O100" s="181">
        <v>14</v>
      </c>
      <c r="P100" s="180">
        <v>68</v>
      </c>
      <c r="Q100" s="181">
        <v>5</v>
      </c>
      <c r="R100" s="181">
        <v>3.75</v>
      </c>
      <c r="S100" s="180">
        <v>22</v>
      </c>
      <c r="T100" s="180">
        <v>78.5</v>
      </c>
      <c r="U100" s="180">
        <v>21.5</v>
      </c>
      <c r="V100" s="180">
        <v>36.5</v>
      </c>
      <c r="W100" s="181">
        <v>3</v>
      </c>
      <c r="X100" s="181">
        <v>8</v>
      </c>
      <c r="Y100" s="181">
        <v>3</v>
      </c>
      <c r="Z100" s="181">
        <v>5</v>
      </c>
      <c r="AA100" s="181">
        <v>1</v>
      </c>
      <c r="AB100" s="181">
        <v>2</v>
      </c>
      <c r="AC100" s="181" t="e">
        <v>#VALUE!</v>
      </c>
      <c r="AD100" s="181">
        <v>6</v>
      </c>
      <c r="AE100" s="181">
        <v>8.5</v>
      </c>
      <c r="AF100" s="180">
        <v>169.75</v>
      </c>
      <c r="AG100" s="181">
        <v>31.5</v>
      </c>
      <c r="AH100" s="181">
        <v>4</v>
      </c>
      <c r="AI100" s="181">
        <v>15</v>
      </c>
      <c r="AJ100" s="181">
        <v>47</v>
      </c>
      <c r="AK100" s="181">
        <v>4</v>
      </c>
      <c r="AL100" s="181">
        <v>5.75</v>
      </c>
      <c r="AM100" s="181">
        <v>62.5</v>
      </c>
      <c r="AN100" s="180">
        <v>12.25</v>
      </c>
      <c r="AO100" s="180">
        <v>49.5</v>
      </c>
      <c r="AP100" s="181">
        <v>31</v>
      </c>
      <c r="AQ100" s="181">
        <v>0</v>
      </c>
      <c r="AR100" s="181">
        <v>7</v>
      </c>
      <c r="AS100" s="181">
        <v>11.5</v>
      </c>
      <c r="AT100" s="180">
        <v>5</v>
      </c>
      <c r="AU100" s="180">
        <v>2</v>
      </c>
      <c r="AV100" s="180">
        <v>1.75</v>
      </c>
      <c r="AW100" s="181">
        <v>0</v>
      </c>
      <c r="AX100" s="181">
        <v>1.75</v>
      </c>
      <c r="AY100" s="180">
        <v>6</v>
      </c>
      <c r="AZ100" s="180">
        <v>2.75</v>
      </c>
      <c r="BA100" s="180">
        <v>23.5</v>
      </c>
      <c r="BB100" s="180">
        <v>1.25</v>
      </c>
      <c r="BC100" s="180">
        <v>1</v>
      </c>
      <c r="BD100" s="180">
        <v>226.25</v>
      </c>
      <c r="BE100" s="180">
        <v>4</v>
      </c>
      <c r="BF100" s="180">
        <v>3.5</v>
      </c>
      <c r="BG100" s="180">
        <v>38.25</v>
      </c>
      <c r="BH100" s="180" t="e">
        <v>#VALUE!</v>
      </c>
      <c r="BI100" s="182">
        <v>92</v>
      </c>
      <c r="BJ100" s="183">
        <v>9</v>
      </c>
      <c r="BK100" s="183">
        <v>1.25</v>
      </c>
      <c r="BL100" s="183">
        <v>70.25</v>
      </c>
      <c r="BM100" s="183" t="e">
        <v>#VALUE!</v>
      </c>
      <c r="BN100" s="183">
        <v>1.5</v>
      </c>
      <c r="BO100" s="183" t="e">
        <v>#VALUE!</v>
      </c>
      <c r="BP100" s="183">
        <v>10</v>
      </c>
      <c r="BQ100" s="184">
        <v>29</v>
      </c>
      <c r="BR100" s="184">
        <v>3</v>
      </c>
      <c r="BS100" s="184" t="e">
        <v>#VALUE!</v>
      </c>
      <c r="BT100" s="184">
        <v>1</v>
      </c>
      <c r="BU100" s="184" t="e">
        <v>#VALUE!</v>
      </c>
      <c r="BV100" s="184">
        <v>25</v>
      </c>
      <c r="BW100" s="185" t="e">
        <v>#VALUE!</v>
      </c>
      <c r="BX100" s="185" t="e">
        <v>#VALUE!</v>
      </c>
      <c r="BY100" s="185" t="e">
        <v>#VALUE!</v>
      </c>
      <c r="BZ100" s="185" t="e">
        <v>#VALUE!</v>
      </c>
      <c r="CA100" s="185" t="e">
        <v>#VALUE!</v>
      </c>
      <c r="CB100" s="185">
        <v>25</v>
      </c>
      <c r="CC100" s="186">
        <v>4</v>
      </c>
      <c r="CD100" s="187">
        <v>10318.25</v>
      </c>
    </row>
    <row r="101" spans="1:82" x14ac:dyDescent="0.25">
      <c r="A101" s="179" t="s">
        <v>545</v>
      </c>
      <c r="B101" s="179" t="s">
        <v>130</v>
      </c>
      <c r="C101" s="179" t="s">
        <v>543</v>
      </c>
      <c r="D101" s="179" t="s">
        <v>130</v>
      </c>
      <c r="E101" s="180">
        <v>429.25</v>
      </c>
      <c r="F101" s="181">
        <v>429.25</v>
      </c>
      <c r="G101" s="181">
        <v>0</v>
      </c>
      <c r="H101" s="181">
        <v>0</v>
      </c>
      <c r="I101" s="181">
        <v>202.25</v>
      </c>
      <c r="J101" s="181">
        <v>61</v>
      </c>
      <c r="K101" s="181">
        <v>45.25</v>
      </c>
      <c r="L101" s="181">
        <v>71.75</v>
      </c>
      <c r="M101" s="181">
        <v>37</v>
      </c>
      <c r="N101" s="181">
        <v>10</v>
      </c>
      <c r="O101" s="181">
        <v>2</v>
      </c>
      <c r="P101" s="180">
        <v>40.5</v>
      </c>
      <c r="Q101" s="181">
        <v>4</v>
      </c>
      <c r="R101" s="181">
        <v>5</v>
      </c>
      <c r="S101" s="180">
        <v>10</v>
      </c>
      <c r="T101" s="180">
        <v>46.25</v>
      </c>
      <c r="U101" s="180">
        <v>0</v>
      </c>
      <c r="V101" s="180">
        <v>24.25</v>
      </c>
      <c r="W101" s="181">
        <v>2</v>
      </c>
      <c r="X101" s="181">
        <v>2</v>
      </c>
      <c r="Y101" s="181">
        <v>1</v>
      </c>
      <c r="Z101" s="181">
        <v>4</v>
      </c>
      <c r="AA101" s="181">
        <v>0</v>
      </c>
      <c r="AB101" s="181" t="e">
        <v>#VALUE!</v>
      </c>
      <c r="AC101" s="181" t="e">
        <v>#VALUE!</v>
      </c>
      <c r="AD101" s="181">
        <v>7.5</v>
      </c>
      <c r="AE101" s="181">
        <v>7.75</v>
      </c>
      <c r="AF101" s="180">
        <v>82.25</v>
      </c>
      <c r="AG101" s="181">
        <v>5.5</v>
      </c>
      <c r="AH101" s="181">
        <v>3</v>
      </c>
      <c r="AI101" s="181">
        <v>2.25</v>
      </c>
      <c r="AJ101" s="181">
        <v>30</v>
      </c>
      <c r="AK101" s="181">
        <v>5</v>
      </c>
      <c r="AL101" s="181">
        <v>1</v>
      </c>
      <c r="AM101" s="181">
        <v>35.5</v>
      </c>
      <c r="AN101" s="180">
        <v>2</v>
      </c>
      <c r="AO101" s="180">
        <v>21.5</v>
      </c>
      <c r="AP101" s="181">
        <v>15.25</v>
      </c>
      <c r="AQ101" s="181">
        <v>0</v>
      </c>
      <c r="AR101" s="181">
        <v>0</v>
      </c>
      <c r="AS101" s="181">
        <v>6.25</v>
      </c>
      <c r="AT101" s="180">
        <v>0.25</v>
      </c>
      <c r="AU101" s="180">
        <v>3</v>
      </c>
      <c r="AV101" s="180">
        <v>1</v>
      </c>
      <c r="AW101" s="181">
        <v>0</v>
      </c>
      <c r="AX101" s="181">
        <v>1</v>
      </c>
      <c r="AY101" s="180">
        <v>1</v>
      </c>
      <c r="AZ101" s="180">
        <v>5</v>
      </c>
      <c r="BA101" s="180">
        <v>12</v>
      </c>
      <c r="BB101" s="180">
        <v>1</v>
      </c>
      <c r="BC101" s="180">
        <v>0</v>
      </c>
      <c r="BD101" s="180">
        <v>149.25</v>
      </c>
      <c r="BE101" s="180">
        <v>1</v>
      </c>
      <c r="BF101" s="180">
        <v>0</v>
      </c>
      <c r="BG101" s="180">
        <v>29</v>
      </c>
      <c r="BH101" s="180" t="e">
        <v>#VALUE!</v>
      </c>
      <c r="BI101" s="182">
        <v>21.75</v>
      </c>
      <c r="BJ101" s="183">
        <v>5</v>
      </c>
      <c r="BK101" s="183">
        <v>3</v>
      </c>
      <c r="BL101" s="183">
        <v>11</v>
      </c>
      <c r="BM101" s="183" t="e">
        <v>#VALUE!</v>
      </c>
      <c r="BN101" s="183" t="e">
        <v>#VALUE!</v>
      </c>
      <c r="BO101" s="183">
        <v>0</v>
      </c>
      <c r="BP101" s="183">
        <v>2.75</v>
      </c>
      <c r="BQ101" s="184">
        <v>10.25</v>
      </c>
      <c r="BR101" s="184">
        <v>0</v>
      </c>
      <c r="BS101" s="184" t="e">
        <v>#VALUE!</v>
      </c>
      <c r="BT101" s="184" t="e">
        <v>#VALUE!</v>
      </c>
      <c r="BU101" s="184" t="e">
        <v>#VALUE!</v>
      </c>
      <c r="BV101" s="184">
        <v>10.25</v>
      </c>
      <c r="BW101" s="185" t="e">
        <v>#VALUE!</v>
      </c>
      <c r="BX101" s="185" t="e">
        <v>#VALUE!</v>
      </c>
      <c r="BY101" s="185" t="e">
        <v>#VALUE!</v>
      </c>
      <c r="BZ101" s="185" t="e">
        <v>#VALUE!</v>
      </c>
      <c r="CA101" s="185" t="e">
        <v>#VALUE!</v>
      </c>
      <c r="CB101" s="185">
        <v>9.25</v>
      </c>
      <c r="CC101" s="186">
        <v>1</v>
      </c>
      <c r="CD101" s="187">
        <v>4725.25</v>
      </c>
    </row>
    <row r="102" spans="1:82" ht="15.75" thickBot="1" x14ac:dyDescent="0.3">
      <c r="A102" s="189" t="s">
        <v>546</v>
      </c>
      <c r="B102" s="189" t="s">
        <v>547</v>
      </c>
      <c r="C102" s="189" t="s">
        <v>543</v>
      </c>
      <c r="D102" s="189" t="s">
        <v>131</v>
      </c>
      <c r="E102" s="190">
        <v>1551.5</v>
      </c>
      <c r="F102" s="191">
        <v>1546.5</v>
      </c>
      <c r="G102" s="191">
        <v>2</v>
      </c>
      <c r="H102" s="191">
        <v>3</v>
      </c>
      <c r="I102" s="191">
        <v>653</v>
      </c>
      <c r="J102" s="191">
        <v>289.5</v>
      </c>
      <c r="K102" s="191">
        <v>215</v>
      </c>
      <c r="L102" s="191">
        <v>194</v>
      </c>
      <c r="M102" s="191">
        <v>129</v>
      </c>
      <c r="N102" s="191">
        <v>51</v>
      </c>
      <c r="O102" s="191">
        <v>20</v>
      </c>
      <c r="P102" s="190">
        <v>108</v>
      </c>
      <c r="Q102" s="191">
        <v>6.75</v>
      </c>
      <c r="R102" s="191">
        <v>16.25</v>
      </c>
      <c r="S102" s="190">
        <v>42.5</v>
      </c>
      <c r="T102" s="190">
        <v>188.25</v>
      </c>
      <c r="U102" s="190">
        <v>23.5</v>
      </c>
      <c r="V102" s="190">
        <v>60.25</v>
      </c>
      <c r="W102" s="191">
        <v>3</v>
      </c>
      <c r="X102" s="191">
        <v>6</v>
      </c>
      <c r="Y102" s="191">
        <v>7</v>
      </c>
      <c r="Z102" s="191">
        <v>10.5</v>
      </c>
      <c r="AA102" s="191">
        <v>2</v>
      </c>
      <c r="AB102" s="191">
        <v>5</v>
      </c>
      <c r="AC102" s="191">
        <v>2</v>
      </c>
      <c r="AD102" s="191">
        <v>13</v>
      </c>
      <c r="AE102" s="191">
        <v>11.75</v>
      </c>
      <c r="AF102" s="190">
        <v>301</v>
      </c>
      <c r="AG102" s="191">
        <v>10</v>
      </c>
      <c r="AH102" s="191">
        <v>15</v>
      </c>
      <c r="AI102" s="191">
        <v>10.5</v>
      </c>
      <c r="AJ102" s="191">
        <v>135.25</v>
      </c>
      <c r="AK102" s="191">
        <v>7</v>
      </c>
      <c r="AL102" s="191">
        <v>9.75</v>
      </c>
      <c r="AM102" s="191">
        <v>113.5</v>
      </c>
      <c r="AN102" s="190">
        <v>18.5</v>
      </c>
      <c r="AO102" s="190">
        <v>127</v>
      </c>
      <c r="AP102" s="191">
        <v>94.25</v>
      </c>
      <c r="AQ102" s="191">
        <v>3.5</v>
      </c>
      <c r="AR102" s="191">
        <v>8.5</v>
      </c>
      <c r="AS102" s="191">
        <v>20.75</v>
      </c>
      <c r="AT102" s="190">
        <v>12.75</v>
      </c>
      <c r="AU102" s="190">
        <v>2</v>
      </c>
      <c r="AV102" s="190">
        <v>10</v>
      </c>
      <c r="AW102" s="191">
        <v>1.5</v>
      </c>
      <c r="AX102" s="191">
        <v>8.5</v>
      </c>
      <c r="AY102" s="190">
        <v>10</v>
      </c>
      <c r="AZ102" s="190">
        <v>5.25</v>
      </c>
      <c r="BA102" s="190">
        <v>85.25</v>
      </c>
      <c r="BB102" s="190">
        <v>4</v>
      </c>
      <c r="BC102" s="190">
        <v>0</v>
      </c>
      <c r="BD102" s="190">
        <v>444.75</v>
      </c>
      <c r="BE102" s="190">
        <v>3</v>
      </c>
      <c r="BF102" s="190">
        <v>8.75</v>
      </c>
      <c r="BG102" s="190">
        <v>96.75</v>
      </c>
      <c r="BH102" s="190" t="e">
        <v>#VALUE!</v>
      </c>
      <c r="BI102" s="192">
        <v>143</v>
      </c>
      <c r="BJ102" s="193">
        <v>30.25</v>
      </c>
      <c r="BK102" s="193">
        <v>9</v>
      </c>
      <c r="BL102" s="193">
        <v>67.25</v>
      </c>
      <c r="BM102" s="193">
        <v>0</v>
      </c>
      <c r="BN102" s="193">
        <v>1</v>
      </c>
      <c r="BO102" s="193">
        <v>1</v>
      </c>
      <c r="BP102" s="193">
        <v>34.5</v>
      </c>
      <c r="BQ102" s="194">
        <v>37.75</v>
      </c>
      <c r="BR102" s="194">
        <v>3.25</v>
      </c>
      <c r="BS102" s="194" t="e">
        <v>#VALUE!</v>
      </c>
      <c r="BT102" s="194">
        <v>1</v>
      </c>
      <c r="BU102" s="194">
        <v>0</v>
      </c>
      <c r="BV102" s="194">
        <v>33.5</v>
      </c>
      <c r="BW102" s="195" t="e">
        <v>#VALUE!</v>
      </c>
      <c r="BX102" s="195" t="e">
        <v>#VALUE!</v>
      </c>
      <c r="BY102" s="195" t="e">
        <v>#VALUE!</v>
      </c>
      <c r="BZ102" s="195" t="e">
        <v>#VALUE!</v>
      </c>
      <c r="CA102" s="195" t="e">
        <v>#VALUE!</v>
      </c>
      <c r="CB102" s="195">
        <v>28.25</v>
      </c>
      <c r="CC102" s="196">
        <v>43.25</v>
      </c>
      <c r="CD102" s="197">
        <v>21952.25</v>
      </c>
    </row>
    <row r="103" spans="1:82" ht="15.75" thickBot="1" x14ac:dyDescent="0.3">
      <c r="A103" s="523" t="s">
        <v>548</v>
      </c>
      <c r="B103" s="524"/>
      <c r="C103" s="524"/>
      <c r="D103" s="524"/>
      <c r="E103" s="198">
        <v>152721</v>
      </c>
      <c r="F103" s="198">
        <v>152102.25</v>
      </c>
      <c r="G103" s="198">
        <v>308.75</v>
      </c>
      <c r="H103" s="198">
        <v>310</v>
      </c>
      <c r="I103" s="198">
        <v>78200</v>
      </c>
      <c r="J103" s="198">
        <v>22068.25</v>
      </c>
      <c r="K103" s="198">
        <v>13942.25</v>
      </c>
      <c r="L103" s="198">
        <v>16248</v>
      </c>
      <c r="M103" s="198">
        <v>14385.75</v>
      </c>
      <c r="N103" s="198">
        <v>5661.75</v>
      </c>
      <c r="O103" s="198">
        <v>2215</v>
      </c>
      <c r="P103" s="198">
        <v>16693.25</v>
      </c>
      <c r="Q103" s="198">
        <v>1800</v>
      </c>
      <c r="R103" s="198">
        <v>2475.75</v>
      </c>
      <c r="S103" s="198">
        <v>3936</v>
      </c>
      <c r="T103" s="198">
        <v>27166</v>
      </c>
      <c r="U103" s="198">
        <v>2329.75</v>
      </c>
      <c r="V103" s="198">
        <v>10046.5</v>
      </c>
      <c r="W103" s="198">
        <v>1543</v>
      </c>
      <c r="X103" s="198">
        <v>1208</v>
      </c>
      <c r="Y103" s="198">
        <v>706.25</v>
      </c>
      <c r="Z103" s="198">
        <v>1997.25</v>
      </c>
      <c r="AA103" s="198">
        <v>121.5</v>
      </c>
      <c r="AB103" s="198">
        <v>712.25</v>
      </c>
      <c r="AC103" s="198">
        <v>250</v>
      </c>
      <c r="AD103" s="198">
        <v>1480.25</v>
      </c>
      <c r="AE103" s="198">
        <v>2028</v>
      </c>
      <c r="AF103" s="198">
        <v>20443.25</v>
      </c>
      <c r="AG103" s="198">
        <v>4014</v>
      </c>
      <c r="AH103" s="198">
        <v>913.5</v>
      </c>
      <c r="AI103" s="198">
        <v>1866.5</v>
      </c>
      <c r="AJ103" s="198">
        <v>3663.75</v>
      </c>
      <c r="AK103" s="198">
        <v>1038.75</v>
      </c>
      <c r="AL103" s="198">
        <v>644.5</v>
      </c>
      <c r="AM103" s="198">
        <v>8302.25</v>
      </c>
      <c r="AN103" s="198">
        <v>2359.5</v>
      </c>
      <c r="AO103" s="198">
        <v>17854.75</v>
      </c>
      <c r="AP103" s="198">
        <v>14428</v>
      </c>
      <c r="AQ103" s="198">
        <v>501.5</v>
      </c>
      <c r="AR103" s="198">
        <v>1289.25</v>
      </c>
      <c r="AS103" s="198">
        <v>1636</v>
      </c>
      <c r="AT103" s="198">
        <v>1804.5</v>
      </c>
      <c r="AU103" s="198">
        <v>908.25</v>
      </c>
      <c r="AV103" s="198">
        <v>771</v>
      </c>
      <c r="AW103" s="198">
        <v>175.25</v>
      </c>
      <c r="AX103" s="198">
        <v>595.75</v>
      </c>
      <c r="AY103" s="198">
        <v>920.25</v>
      </c>
      <c r="AZ103" s="198">
        <v>1263.5</v>
      </c>
      <c r="BA103" s="198">
        <v>2119</v>
      </c>
      <c r="BB103" s="198">
        <v>182.75</v>
      </c>
      <c r="BC103" s="198">
        <v>108</v>
      </c>
      <c r="BD103" s="198">
        <v>35773.5</v>
      </c>
      <c r="BE103" s="198">
        <v>571.5</v>
      </c>
      <c r="BF103" s="198">
        <v>847.5</v>
      </c>
      <c r="BG103" s="198">
        <v>5591.25</v>
      </c>
      <c r="BH103" s="198" t="e">
        <v>#VALUE!</v>
      </c>
      <c r="BI103" s="198">
        <v>18904.75</v>
      </c>
      <c r="BJ103" s="198">
        <v>5457.25</v>
      </c>
      <c r="BK103" s="198">
        <v>1743.25</v>
      </c>
      <c r="BL103" s="198">
        <v>8854.25</v>
      </c>
      <c r="BM103" s="198">
        <v>242.5</v>
      </c>
      <c r="BN103" s="198">
        <v>281.75</v>
      </c>
      <c r="BO103" s="198">
        <v>64.25</v>
      </c>
      <c r="BP103" s="198">
        <v>2261.5</v>
      </c>
      <c r="BQ103" s="198">
        <v>7038.5</v>
      </c>
      <c r="BR103" s="198">
        <v>1773</v>
      </c>
      <c r="BS103" s="198">
        <v>89</v>
      </c>
      <c r="BT103" s="198">
        <v>74</v>
      </c>
      <c r="BU103" s="198">
        <v>214.75</v>
      </c>
      <c r="BV103" s="198">
        <v>4887.75</v>
      </c>
      <c r="BW103" s="198">
        <v>81.75</v>
      </c>
      <c r="BX103" s="198">
        <v>45.75</v>
      </c>
      <c r="BY103" s="198">
        <v>28.75</v>
      </c>
      <c r="BZ103" s="198">
        <v>199.25</v>
      </c>
      <c r="CA103" s="198">
        <v>72</v>
      </c>
      <c r="CB103" s="198">
        <v>2441.75</v>
      </c>
      <c r="CC103" s="198">
        <v>2143.75</v>
      </c>
      <c r="CD103" s="199">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8" bestFit="1" customWidth="1"/>
    <col min="2" max="2" width="22" style="188" bestFit="1" customWidth="1"/>
    <col min="3" max="4" width="26.5703125" style="188" bestFit="1" customWidth="1"/>
    <col min="5" max="5" width="14.42578125" style="188" bestFit="1" customWidth="1"/>
    <col min="6" max="6" width="13.7109375" style="188" bestFit="1" customWidth="1"/>
    <col min="7" max="7" width="12.140625" style="188" bestFit="1" customWidth="1"/>
    <col min="8" max="8" width="15.140625" style="188" bestFit="1" customWidth="1"/>
    <col min="9" max="9" width="14" style="188" bestFit="1" customWidth="1"/>
    <col min="10" max="10" width="13.28515625" style="188" bestFit="1" customWidth="1"/>
    <col min="11" max="15" width="12.7109375" style="188" bestFit="1" customWidth="1"/>
    <col min="16" max="16" width="18.28515625" style="188" bestFit="1" customWidth="1"/>
    <col min="17" max="17" width="27.28515625" style="188" bestFit="1" customWidth="1"/>
    <col min="18" max="18" width="26.42578125" style="188" bestFit="1" customWidth="1"/>
    <col min="19" max="19" width="33.28515625" style="188" bestFit="1" customWidth="1"/>
    <col min="20" max="20" width="22.140625" style="188" bestFit="1" customWidth="1"/>
    <col min="21" max="21" width="20.28515625" style="188" bestFit="1" customWidth="1"/>
    <col min="22" max="22" width="32.140625" style="188" bestFit="1" customWidth="1"/>
    <col min="23" max="23" width="35" style="188" bestFit="1" customWidth="1"/>
    <col min="24" max="25" width="34" style="188" bestFit="1" customWidth="1"/>
    <col min="26" max="26" width="35.5703125" style="188" bestFit="1" customWidth="1"/>
    <col min="27" max="27" width="32.85546875" style="188" bestFit="1" customWidth="1"/>
    <col min="28" max="28" width="32.42578125" style="188" bestFit="1" customWidth="1"/>
    <col min="29" max="29" width="28.140625" style="188" bestFit="1" customWidth="1"/>
    <col min="30" max="30" width="30.85546875" style="188" bestFit="1" customWidth="1"/>
    <col min="31" max="31" width="32.140625" style="188" bestFit="1" customWidth="1"/>
    <col min="32" max="32" width="28.28515625" style="188" bestFit="1" customWidth="1"/>
    <col min="33" max="33" width="20.5703125" style="188" bestFit="1" customWidth="1"/>
    <col min="34" max="34" width="34" style="188" bestFit="1" customWidth="1"/>
    <col min="35" max="35" width="23.140625" style="188" bestFit="1" customWidth="1"/>
    <col min="36" max="36" width="30.28515625" style="188" bestFit="1" customWidth="1"/>
    <col min="37" max="37" width="34" style="188" bestFit="1" customWidth="1"/>
    <col min="38" max="38" width="33.85546875" style="188" bestFit="1" customWidth="1"/>
    <col min="39" max="39" width="32.7109375" style="188" bestFit="1" customWidth="1"/>
    <col min="40" max="40" width="24.140625" style="188" bestFit="1" customWidth="1"/>
    <col min="41" max="41" width="23.5703125" style="188" bestFit="1" customWidth="1"/>
    <col min="42" max="42" width="29.28515625" style="188" bestFit="1" customWidth="1"/>
    <col min="43" max="43" width="24.42578125" style="188" bestFit="1" customWidth="1"/>
    <col min="44" max="44" width="27.42578125" style="188" bestFit="1" customWidth="1"/>
    <col min="45" max="45" width="27.28515625" style="188" bestFit="1" customWidth="1"/>
    <col min="46" max="46" width="17.7109375" style="188" bestFit="1" customWidth="1"/>
    <col min="47" max="47" width="16.85546875" style="188" bestFit="1" customWidth="1"/>
    <col min="48" max="48" width="34.7109375" style="188" bestFit="1" customWidth="1"/>
    <col min="49" max="49" width="34.28515625" style="188" bestFit="1" customWidth="1"/>
    <col min="50" max="50" width="27.7109375" style="188" bestFit="1" customWidth="1"/>
    <col min="51" max="51" width="32.85546875" style="188" bestFit="1" customWidth="1"/>
    <col min="52" max="52" width="24.5703125" style="188" bestFit="1" customWidth="1"/>
    <col min="53" max="53" width="19.5703125" style="188" bestFit="1" customWidth="1"/>
    <col min="54" max="54" width="25.5703125" style="188" bestFit="1" customWidth="1"/>
    <col min="55" max="55" width="18.5703125" style="188" bestFit="1" customWidth="1"/>
    <col min="56" max="56" width="25" style="188" bestFit="1" customWidth="1"/>
    <col min="57" max="57" width="32.85546875" style="188" bestFit="1" customWidth="1"/>
    <col min="58" max="58" width="15.28515625" style="188" bestFit="1" customWidth="1"/>
    <col min="59" max="59" width="12.7109375" style="188" bestFit="1" customWidth="1"/>
    <col min="60" max="60" width="15.7109375" style="188" bestFit="1" customWidth="1"/>
    <col min="61" max="61" width="15" style="188" bestFit="1" customWidth="1"/>
    <col min="62" max="62" width="13.42578125" style="188" bestFit="1" customWidth="1"/>
    <col min="63" max="63" width="14.85546875" style="188" bestFit="1" customWidth="1"/>
    <col min="64" max="64" width="12.7109375" style="188" bestFit="1" customWidth="1"/>
    <col min="65" max="65" width="18.7109375" style="188" bestFit="1" customWidth="1"/>
    <col min="66" max="66" width="15" style="188" bestFit="1" customWidth="1"/>
    <col min="67" max="67" width="18.140625" style="188" bestFit="1" customWidth="1"/>
    <col min="68" max="69" width="12.7109375" style="188" bestFit="1" customWidth="1"/>
    <col min="70" max="71" width="29.7109375" style="188" bestFit="1" customWidth="1"/>
    <col min="72" max="72" width="27.5703125" style="188" bestFit="1" customWidth="1"/>
    <col min="73" max="73" width="20.7109375" style="188" bestFit="1" customWidth="1"/>
    <col min="74" max="74" width="13.7109375" style="188" bestFit="1" customWidth="1"/>
    <col min="75" max="75" width="25.42578125" style="188" bestFit="1" customWidth="1"/>
    <col min="76" max="76" width="20.28515625" style="188" bestFit="1" customWidth="1"/>
    <col min="77" max="77" width="22.85546875" style="188" bestFit="1" customWidth="1"/>
    <col min="78" max="78" width="30.7109375" style="188" bestFit="1" customWidth="1"/>
    <col min="79" max="79" width="32.140625" style="188" bestFit="1" customWidth="1"/>
    <col min="80" max="80" width="22.28515625" style="188" bestFit="1" customWidth="1"/>
    <col min="81" max="81" width="12.85546875" style="188" bestFit="1" customWidth="1"/>
    <col min="82" max="82" width="33" style="188" bestFit="1" customWidth="1"/>
    <col min="83" max="16384" width="11.42578125" style="188"/>
  </cols>
  <sheetData>
    <row r="1" spans="1:82" s="159" customFormat="1" ht="12.75" x14ac:dyDescent="0.2">
      <c r="A1" s="525"/>
      <c r="B1" s="526"/>
      <c r="C1" s="526"/>
      <c r="D1" s="527"/>
      <c r="E1" s="157" t="s">
        <v>185</v>
      </c>
      <c r="F1" s="528" t="s">
        <v>186</v>
      </c>
      <c r="G1" s="528"/>
      <c r="H1" s="528"/>
      <c r="I1" s="528" t="s">
        <v>187</v>
      </c>
      <c r="J1" s="528"/>
      <c r="K1" s="528"/>
      <c r="L1" s="528"/>
      <c r="M1" s="528"/>
      <c r="N1" s="528"/>
      <c r="O1" s="528"/>
      <c r="P1" s="529" t="s">
        <v>188</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189</v>
      </c>
      <c r="BJ1" s="533"/>
      <c r="BK1" s="533"/>
      <c r="BL1" s="533"/>
      <c r="BM1" s="533"/>
      <c r="BN1" s="533"/>
      <c r="BO1" s="533"/>
      <c r="BP1" s="534"/>
      <c r="BQ1" s="535" t="s">
        <v>190</v>
      </c>
      <c r="BR1" s="535"/>
      <c r="BS1" s="535"/>
      <c r="BT1" s="535"/>
      <c r="BU1" s="535"/>
      <c r="BV1" s="535"/>
      <c r="BW1" s="535"/>
      <c r="BX1" s="535"/>
      <c r="BY1" s="535"/>
      <c r="BZ1" s="535"/>
      <c r="CA1" s="535"/>
      <c r="CB1" s="535"/>
      <c r="CC1" s="158"/>
      <c r="CD1" s="521" t="s">
        <v>191</v>
      </c>
    </row>
    <row r="2" spans="1:82" s="159" customFormat="1" ht="54" customHeight="1" x14ac:dyDescent="0.25">
      <c r="A2" s="160" t="s">
        <v>192</v>
      </c>
      <c r="B2" s="161" t="s">
        <v>193</v>
      </c>
      <c r="C2" s="161" t="s">
        <v>194</v>
      </c>
      <c r="D2" s="161" t="s">
        <v>195</v>
      </c>
      <c r="E2" s="162" t="s">
        <v>196</v>
      </c>
      <c r="F2" s="163" t="s">
        <v>197</v>
      </c>
      <c r="G2" s="163" t="s">
        <v>198</v>
      </c>
      <c r="H2" s="163" t="s">
        <v>199</v>
      </c>
      <c r="I2" s="163" t="s">
        <v>200</v>
      </c>
      <c r="J2" s="163" t="s">
        <v>201</v>
      </c>
      <c r="K2" s="163" t="s">
        <v>202</v>
      </c>
      <c r="L2" s="163" t="s">
        <v>203</v>
      </c>
      <c r="M2" s="163" t="s">
        <v>204</v>
      </c>
      <c r="N2" s="163" t="s">
        <v>205</v>
      </c>
      <c r="O2" s="163" t="s">
        <v>206</v>
      </c>
      <c r="P2" s="162" t="s">
        <v>64</v>
      </c>
      <c r="Q2" s="164" t="s">
        <v>207</v>
      </c>
      <c r="R2" s="164" t="s">
        <v>208</v>
      </c>
      <c r="S2" s="162" t="s">
        <v>209</v>
      </c>
      <c r="T2" s="162" t="s">
        <v>210</v>
      </c>
      <c r="U2" s="162" t="s">
        <v>211</v>
      </c>
      <c r="V2" s="162" t="s">
        <v>212</v>
      </c>
      <c r="W2" s="164" t="s">
        <v>213</v>
      </c>
      <c r="X2" s="164" t="s">
        <v>214</v>
      </c>
      <c r="Y2" s="164" t="s">
        <v>215</v>
      </c>
      <c r="Z2" s="164" t="s">
        <v>216</v>
      </c>
      <c r="AA2" s="164" t="s">
        <v>217</v>
      </c>
      <c r="AB2" s="164" t="s">
        <v>218</v>
      </c>
      <c r="AC2" s="164" t="s">
        <v>219</v>
      </c>
      <c r="AD2" s="164" t="s">
        <v>220</v>
      </c>
      <c r="AE2" s="164" t="s">
        <v>221</v>
      </c>
      <c r="AF2" s="162" t="s">
        <v>222</v>
      </c>
      <c r="AG2" s="164" t="s">
        <v>223</v>
      </c>
      <c r="AH2" s="164" t="s">
        <v>224</v>
      </c>
      <c r="AI2" s="164" t="s">
        <v>225</v>
      </c>
      <c r="AJ2" s="164" t="s">
        <v>226</v>
      </c>
      <c r="AK2" s="164" t="s">
        <v>227</v>
      </c>
      <c r="AL2" s="164" t="s">
        <v>228</v>
      </c>
      <c r="AM2" s="164" t="s">
        <v>229</v>
      </c>
      <c r="AN2" s="162" t="s">
        <v>230</v>
      </c>
      <c r="AO2" s="162" t="s">
        <v>231</v>
      </c>
      <c r="AP2" s="164" t="s">
        <v>232</v>
      </c>
      <c r="AQ2" s="164" t="s">
        <v>233</v>
      </c>
      <c r="AR2" s="164" t="s">
        <v>234</v>
      </c>
      <c r="AS2" s="164" t="s">
        <v>235</v>
      </c>
      <c r="AT2" s="162" t="s">
        <v>236</v>
      </c>
      <c r="AU2" s="162" t="s">
        <v>237</v>
      </c>
      <c r="AV2" s="162" t="s">
        <v>238</v>
      </c>
      <c r="AW2" s="164" t="s">
        <v>239</v>
      </c>
      <c r="AX2" s="164" t="s">
        <v>240</v>
      </c>
      <c r="AY2" s="162" t="s">
        <v>241</v>
      </c>
      <c r="AZ2" s="162" t="s">
        <v>242</v>
      </c>
      <c r="BA2" s="162" t="s">
        <v>243</v>
      </c>
      <c r="BB2" s="162" t="s">
        <v>244</v>
      </c>
      <c r="BC2" s="162" t="s">
        <v>245</v>
      </c>
      <c r="BD2" s="162" t="s">
        <v>246</v>
      </c>
      <c r="BE2" s="162" t="s">
        <v>247</v>
      </c>
      <c r="BF2" s="162" t="s">
        <v>248</v>
      </c>
      <c r="BG2" s="162" t="s">
        <v>249</v>
      </c>
      <c r="BH2" s="162" t="s">
        <v>250</v>
      </c>
      <c r="BI2" s="165" t="s">
        <v>251</v>
      </c>
      <c r="BJ2" s="166" t="s">
        <v>252</v>
      </c>
      <c r="BK2" s="166" t="s">
        <v>253</v>
      </c>
      <c r="BL2" s="166" t="s">
        <v>254</v>
      </c>
      <c r="BM2" s="166" t="s">
        <v>255</v>
      </c>
      <c r="BN2" s="166" t="s">
        <v>256</v>
      </c>
      <c r="BO2" s="166" t="s">
        <v>257</v>
      </c>
      <c r="BP2" s="166" t="s">
        <v>258</v>
      </c>
      <c r="BQ2" s="167" t="s">
        <v>259</v>
      </c>
      <c r="BR2" s="167" t="s">
        <v>260</v>
      </c>
      <c r="BS2" s="167" t="s">
        <v>261</v>
      </c>
      <c r="BT2" s="167" t="s">
        <v>262</v>
      </c>
      <c r="BU2" s="167" t="s">
        <v>263</v>
      </c>
      <c r="BV2" s="167" t="s">
        <v>264</v>
      </c>
      <c r="BW2" s="168" t="s">
        <v>265</v>
      </c>
      <c r="BX2" s="168" t="s">
        <v>266</v>
      </c>
      <c r="BY2" s="168" t="s">
        <v>267</v>
      </c>
      <c r="BZ2" s="168" t="s">
        <v>268</v>
      </c>
      <c r="CA2" s="168" t="s">
        <v>269</v>
      </c>
      <c r="CB2" s="168" t="s">
        <v>270</v>
      </c>
      <c r="CC2" s="169" t="s">
        <v>271</v>
      </c>
      <c r="CD2" s="522"/>
    </row>
    <row r="3" spans="1:82" s="159" customFormat="1" ht="12.75" x14ac:dyDescent="0.25">
      <c r="A3" s="170" t="s">
        <v>272</v>
      </c>
      <c r="B3" s="170" t="s">
        <v>273</v>
      </c>
      <c r="C3" s="170" t="s">
        <v>274</v>
      </c>
      <c r="D3" s="170" t="s">
        <v>275</v>
      </c>
      <c r="E3" s="171" t="s">
        <v>276</v>
      </c>
      <c r="F3" s="172" t="s">
        <v>277</v>
      </c>
      <c r="G3" s="172" t="s">
        <v>278</v>
      </c>
      <c r="H3" s="172" t="s">
        <v>279</v>
      </c>
      <c r="I3" s="172" t="s">
        <v>549</v>
      </c>
      <c r="J3" s="172" t="s">
        <v>550</v>
      </c>
      <c r="K3" s="172" t="s">
        <v>551</v>
      </c>
      <c r="L3" s="172" t="s">
        <v>552</v>
      </c>
      <c r="M3" s="172" t="s">
        <v>553</v>
      </c>
      <c r="N3" s="172" t="s">
        <v>554</v>
      </c>
      <c r="O3" s="172" t="s">
        <v>555</v>
      </c>
      <c r="P3" s="171" t="s">
        <v>287</v>
      </c>
      <c r="Q3" s="172" t="s">
        <v>288</v>
      </c>
      <c r="R3" s="172" t="s">
        <v>289</v>
      </c>
      <c r="S3" s="171" t="s">
        <v>290</v>
      </c>
      <c r="T3" s="171" t="s">
        <v>291</v>
      </c>
      <c r="U3" s="171" t="s">
        <v>292</v>
      </c>
      <c r="V3" s="171" t="s">
        <v>293</v>
      </c>
      <c r="W3" s="172" t="s">
        <v>294</v>
      </c>
      <c r="X3" s="172" t="s">
        <v>295</v>
      </c>
      <c r="Y3" s="172" t="s">
        <v>296</v>
      </c>
      <c r="Z3" s="172" t="s">
        <v>297</v>
      </c>
      <c r="AA3" s="172" t="s">
        <v>298</v>
      </c>
      <c r="AB3" s="172" t="s">
        <v>299</v>
      </c>
      <c r="AC3" s="172" t="s">
        <v>300</v>
      </c>
      <c r="AD3" s="172" t="s">
        <v>301</v>
      </c>
      <c r="AE3" s="172" t="s">
        <v>302</v>
      </c>
      <c r="AF3" s="171" t="s">
        <v>303</v>
      </c>
      <c r="AG3" s="172" t="s">
        <v>304</v>
      </c>
      <c r="AH3" s="172" t="s">
        <v>305</v>
      </c>
      <c r="AI3" s="172" t="s">
        <v>306</v>
      </c>
      <c r="AJ3" s="172" t="s">
        <v>307</v>
      </c>
      <c r="AK3" s="172" t="s">
        <v>308</v>
      </c>
      <c r="AL3" s="172" t="s">
        <v>309</v>
      </c>
      <c r="AM3" s="172" t="s">
        <v>310</v>
      </c>
      <c r="AN3" s="171" t="s">
        <v>311</v>
      </c>
      <c r="AO3" s="171" t="s">
        <v>312</v>
      </c>
      <c r="AP3" s="172" t="s">
        <v>313</v>
      </c>
      <c r="AQ3" s="172" t="s">
        <v>314</v>
      </c>
      <c r="AR3" s="172" t="s">
        <v>315</v>
      </c>
      <c r="AS3" s="172" t="s">
        <v>316</v>
      </c>
      <c r="AT3" s="171" t="s">
        <v>317</v>
      </c>
      <c r="AU3" s="171" t="s">
        <v>318</v>
      </c>
      <c r="AV3" s="171" t="s">
        <v>319</v>
      </c>
      <c r="AW3" s="172" t="s">
        <v>320</v>
      </c>
      <c r="AX3" s="172" t="s">
        <v>321</v>
      </c>
      <c r="AY3" s="171" t="s">
        <v>322</v>
      </c>
      <c r="AZ3" s="171" t="s">
        <v>323</v>
      </c>
      <c r="BA3" s="171" t="s">
        <v>324</v>
      </c>
      <c r="BB3" s="171" t="s">
        <v>325</v>
      </c>
      <c r="BC3" s="171" t="s">
        <v>326</v>
      </c>
      <c r="BD3" s="171" t="s">
        <v>327</v>
      </c>
      <c r="BE3" s="171" t="s">
        <v>328</v>
      </c>
      <c r="BF3" s="171" t="s">
        <v>329</v>
      </c>
      <c r="BG3" s="171" t="s">
        <v>330</v>
      </c>
      <c r="BH3" s="171" t="s">
        <v>331</v>
      </c>
      <c r="BI3" s="173" t="s">
        <v>332</v>
      </c>
      <c r="BJ3" s="174" t="s">
        <v>333</v>
      </c>
      <c r="BK3" s="174" t="s">
        <v>334</v>
      </c>
      <c r="BL3" s="174" t="s">
        <v>335</v>
      </c>
      <c r="BM3" s="174" t="s">
        <v>336</v>
      </c>
      <c r="BN3" s="174" t="s">
        <v>337</v>
      </c>
      <c r="BO3" s="174" t="s">
        <v>338</v>
      </c>
      <c r="BP3" s="174" t="s">
        <v>339</v>
      </c>
      <c r="BQ3" s="175" t="s">
        <v>340</v>
      </c>
      <c r="BR3" s="175" t="s">
        <v>341</v>
      </c>
      <c r="BS3" s="175" t="s">
        <v>342</v>
      </c>
      <c r="BT3" s="175" t="s">
        <v>343</v>
      </c>
      <c r="BU3" s="175" t="s">
        <v>344</v>
      </c>
      <c r="BV3" s="175" t="s">
        <v>345</v>
      </c>
      <c r="BW3" s="176" t="s">
        <v>346</v>
      </c>
      <c r="BX3" s="176" t="s">
        <v>347</v>
      </c>
      <c r="BY3" s="176" t="s">
        <v>348</v>
      </c>
      <c r="BZ3" s="176" t="s">
        <v>349</v>
      </c>
      <c r="CA3" s="176" t="s">
        <v>350</v>
      </c>
      <c r="CB3" s="176" t="s">
        <v>351</v>
      </c>
      <c r="CC3" s="177" t="s">
        <v>352</v>
      </c>
      <c r="CD3" s="178" t="s">
        <v>557</v>
      </c>
    </row>
    <row r="4" spans="1:82" x14ac:dyDescent="0.25">
      <c r="A4" s="179" t="s">
        <v>164</v>
      </c>
      <c r="B4" s="179" t="s">
        <v>354</v>
      </c>
      <c r="C4" s="179" t="s">
        <v>355</v>
      </c>
      <c r="D4" s="179" t="s">
        <v>55</v>
      </c>
      <c r="E4" s="180">
        <v>342261112</v>
      </c>
      <c r="F4" s="181">
        <v>340853759</v>
      </c>
      <c r="G4" s="181">
        <v>1046175</v>
      </c>
      <c r="H4" s="181">
        <v>361178</v>
      </c>
      <c r="I4" s="181">
        <v>11186701</v>
      </c>
      <c r="J4" s="181">
        <v>13946643</v>
      </c>
      <c r="K4" s="181">
        <v>21526491</v>
      </c>
      <c r="L4" s="181">
        <v>44255592</v>
      </c>
      <c r="M4" s="181">
        <v>78385604</v>
      </c>
      <c r="N4" s="181">
        <v>80083891</v>
      </c>
      <c r="O4" s="181">
        <v>92876190</v>
      </c>
      <c r="P4" s="180">
        <v>29622386</v>
      </c>
      <c r="Q4" s="181">
        <v>241877</v>
      </c>
      <c r="R4" s="181">
        <v>1151297</v>
      </c>
      <c r="S4" s="180">
        <v>55576215</v>
      </c>
      <c r="T4" s="180">
        <v>8080365</v>
      </c>
      <c r="U4" s="180">
        <v>6550432</v>
      </c>
      <c r="V4" s="180">
        <v>94370816</v>
      </c>
      <c r="W4" s="181">
        <v>22050469</v>
      </c>
      <c r="X4" s="181">
        <v>20510567</v>
      </c>
      <c r="Y4" s="181">
        <v>11708503</v>
      </c>
      <c r="Z4" s="181">
        <v>15057134</v>
      </c>
      <c r="AA4" s="181" t="e">
        <v>#VALUE!</v>
      </c>
      <c r="AB4" s="181">
        <v>3809067</v>
      </c>
      <c r="AC4" s="181">
        <v>5580296</v>
      </c>
      <c r="AD4" s="181">
        <v>7601854</v>
      </c>
      <c r="AE4" s="181">
        <v>8052926</v>
      </c>
      <c r="AF4" s="180">
        <v>83216251</v>
      </c>
      <c r="AG4" s="181">
        <v>17101863</v>
      </c>
      <c r="AH4" s="181">
        <v>1785837</v>
      </c>
      <c r="AI4" s="181">
        <v>16570331</v>
      </c>
      <c r="AJ4" s="181">
        <v>7642817</v>
      </c>
      <c r="AK4" s="181">
        <v>1933677</v>
      </c>
      <c r="AL4" s="181">
        <v>295104</v>
      </c>
      <c r="AM4" s="181">
        <v>37886622</v>
      </c>
      <c r="AN4" s="180">
        <v>6036047</v>
      </c>
      <c r="AO4" s="180">
        <v>4131234</v>
      </c>
      <c r="AP4" s="181">
        <v>2747994</v>
      </c>
      <c r="AQ4" s="181">
        <v>12862</v>
      </c>
      <c r="AR4" s="181">
        <v>1017830</v>
      </c>
      <c r="AS4" s="181">
        <v>352548</v>
      </c>
      <c r="AT4" s="180">
        <v>3705827</v>
      </c>
      <c r="AU4" s="180">
        <v>2470422</v>
      </c>
      <c r="AV4" s="180">
        <v>810611</v>
      </c>
      <c r="AW4" s="181">
        <v>102115</v>
      </c>
      <c r="AX4" s="181">
        <v>708496</v>
      </c>
      <c r="AY4" s="180">
        <v>960865</v>
      </c>
      <c r="AZ4" s="180">
        <v>2801216</v>
      </c>
      <c r="BA4" s="180">
        <v>263005</v>
      </c>
      <c r="BB4" s="180">
        <v>69871</v>
      </c>
      <c r="BC4" s="180">
        <v>24019</v>
      </c>
      <c r="BD4" s="180">
        <v>24350120</v>
      </c>
      <c r="BE4" s="180">
        <v>247676</v>
      </c>
      <c r="BF4" s="180" t="e">
        <v>#VALUE!</v>
      </c>
      <c r="BG4" s="180">
        <v>12209171</v>
      </c>
      <c r="BH4" s="180" t="e">
        <v>#VALUE!</v>
      </c>
      <c r="BI4" s="182">
        <v>66188811</v>
      </c>
      <c r="BJ4" s="183" t="e">
        <v>#VALUE!</v>
      </c>
      <c r="BK4" s="183">
        <v>1989384</v>
      </c>
      <c r="BL4" s="183">
        <v>39893326</v>
      </c>
      <c r="BM4" s="183">
        <v>64803</v>
      </c>
      <c r="BN4" s="183">
        <v>319774</v>
      </c>
      <c r="BO4" s="183" t="e">
        <v>#VALUE!</v>
      </c>
      <c r="BP4" s="183">
        <v>4049508</v>
      </c>
      <c r="BQ4" s="184">
        <v>29225101</v>
      </c>
      <c r="BR4" s="184">
        <v>3699822</v>
      </c>
      <c r="BS4" s="184" t="e">
        <v>#VALUE!</v>
      </c>
      <c r="BT4" s="184">
        <v>4298518</v>
      </c>
      <c r="BU4" s="184" t="e">
        <v>#VALUE!</v>
      </c>
      <c r="BV4" s="184">
        <v>17761964</v>
      </c>
      <c r="BW4" s="185">
        <v>4187971</v>
      </c>
      <c r="BX4" s="185">
        <v>169368</v>
      </c>
      <c r="BY4" s="185" t="e">
        <v>#VALUE!</v>
      </c>
      <c r="BZ4" s="185">
        <v>1828418</v>
      </c>
      <c r="CA4" s="185">
        <v>1368099</v>
      </c>
      <c r="CB4" s="185">
        <v>5120369</v>
      </c>
      <c r="CC4" s="186">
        <v>388366</v>
      </c>
      <c r="CD4" s="187">
        <v>4384117787</v>
      </c>
    </row>
    <row r="5" spans="1:82" x14ac:dyDescent="0.25">
      <c r="A5" s="179" t="s">
        <v>165</v>
      </c>
      <c r="B5" s="179" t="s">
        <v>356</v>
      </c>
      <c r="C5" s="179" t="s">
        <v>357</v>
      </c>
      <c r="D5" s="179" t="s">
        <v>121</v>
      </c>
      <c r="E5" s="180">
        <v>225226002</v>
      </c>
      <c r="F5" s="181">
        <v>222157316</v>
      </c>
      <c r="G5" s="181">
        <v>151409</v>
      </c>
      <c r="H5" s="181">
        <v>2917277</v>
      </c>
      <c r="I5" s="181">
        <v>7797890</v>
      </c>
      <c r="J5" s="181">
        <v>9054606</v>
      </c>
      <c r="K5" s="181">
        <v>14197336</v>
      </c>
      <c r="L5" s="181">
        <v>28042832</v>
      </c>
      <c r="M5" s="181">
        <v>85876513</v>
      </c>
      <c r="N5" s="181">
        <v>41946007</v>
      </c>
      <c r="O5" s="181">
        <v>38310818</v>
      </c>
      <c r="P5" s="180">
        <v>23301517</v>
      </c>
      <c r="Q5" s="181">
        <v>57348</v>
      </c>
      <c r="R5" s="181">
        <v>134782</v>
      </c>
      <c r="S5" s="180">
        <v>25304728</v>
      </c>
      <c r="T5" s="180">
        <v>2975106</v>
      </c>
      <c r="U5" s="180">
        <v>10871043</v>
      </c>
      <c r="V5" s="180">
        <v>56607485</v>
      </c>
      <c r="W5" s="181">
        <v>10960263</v>
      </c>
      <c r="X5" s="181">
        <v>8805305</v>
      </c>
      <c r="Y5" s="181">
        <v>9371601</v>
      </c>
      <c r="Z5" s="181">
        <v>10775099</v>
      </c>
      <c r="AA5" s="181">
        <v>1371121</v>
      </c>
      <c r="AB5" s="181">
        <v>1828706</v>
      </c>
      <c r="AC5" s="181">
        <v>1754741</v>
      </c>
      <c r="AD5" s="181">
        <v>6288160</v>
      </c>
      <c r="AE5" s="181">
        <v>5452489</v>
      </c>
      <c r="AF5" s="180">
        <v>61387596</v>
      </c>
      <c r="AG5" s="181">
        <v>11982346</v>
      </c>
      <c r="AH5" s="181">
        <v>4816780</v>
      </c>
      <c r="AI5" s="181">
        <v>17542638</v>
      </c>
      <c r="AJ5" s="181">
        <v>2060330</v>
      </c>
      <c r="AK5" s="181">
        <v>2004258</v>
      </c>
      <c r="AL5" s="181">
        <v>6407877</v>
      </c>
      <c r="AM5" s="181">
        <v>16573367</v>
      </c>
      <c r="AN5" s="180">
        <v>460231</v>
      </c>
      <c r="AO5" s="180">
        <v>2214220</v>
      </c>
      <c r="AP5" s="181">
        <v>1494313</v>
      </c>
      <c r="AQ5" s="181">
        <v>36144</v>
      </c>
      <c r="AR5" s="181">
        <v>543900</v>
      </c>
      <c r="AS5" s="181">
        <v>139863</v>
      </c>
      <c r="AT5" s="180">
        <v>2741253</v>
      </c>
      <c r="AU5" s="180">
        <v>113072</v>
      </c>
      <c r="AV5" s="180">
        <v>85347</v>
      </c>
      <c r="AW5" s="181">
        <v>75741</v>
      </c>
      <c r="AX5" s="181">
        <v>9606</v>
      </c>
      <c r="AY5" s="180">
        <v>238108</v>
      </c>
      <c r="AZ5" s="180">
        <v>1808862</v>
      </c>
      <c r="BA5" s="180">
        <v>650079</v>
      </c>
      <c r="BB5" s="180">
        <v>2819</v>
      </c>
      <c r="BC5" s="180" t="e">
        <v>#VALUE!</v>
      </c>
      <c r="BD5" s="180">
        <v>18428008</v>
      </c>
      <c r="BE5" s="180">
        <v>160458</v>
      </c>
      <c r="BF5" s="180" t="e">
        <v>#VALUE!</v>
      </c>
      <c r="BG5" s="180">
        <v>6627510</v>
      </c>
      <c r="BH5" s="180" t="e">
        <v>#VALUE!</v>
      </c>
      <c r="BI5" s="182">
        <v>39992577</v>
      </c>
      <c r="BJ5" s="183" t="e">
        <v>#VALUE!</v>
      </c>
      <c r="BK5" s="183">
        <v>3348243</v>
      </c>
      <c r="BL5" s="183">
        <v>18493643</v>
      </c>
      <c r="BM5" s="183" t="e">
        <v>#VALUE!</v>
      </c>
      <c r="BN5" s="183" t="e">
        <v>#VALUE!</v>
      </c>
      <c r="BO5" s="183">
        <v>871763</v>
      </c>
      <c r="BP5" s="183">
        <v>1994464</v>
      </c>
      <c r="BQ5" s="184">
        <v>17883019</v>
      </c>
      <c r="BR5" s="184">
        <v>2279397</v>
      </c>
      <c r="BS5" s="184" t="e">
        <v>#VALUE!</v>
      </c>
      <c r="BT5" s="184" t="e">
        <v>#VALUE!</v>
      </c>
      <c r="BU5" s="184" t="e">
        <v>#VALUE!</v>
      </c>
      <c r="BV5" s="184">
        <v>6325926</v>
      </c>
      <c r="BW5" s="185" t="e">
        <v>#VALUE!</v>
      </c>
      <c r="BX5" s="185" t="e">
        <v>#VALUE!</v>
      </c>
      <c r="BY5" s="185" t="e">
        <v>#VALUE!</v>
      </c>
      <c r="BZ5" s="185">
        <v>829307</v>
      </c>
      <c r="CA5" s="185" t="e">
        <v>#VALUE!</v>
      </c>
      <c r="CB5" s="185">
        <v>5227221</v>
      </c>
      <c r="CC5" s="186">
        <v>30246026</v>
      </c>
      <c r="CD5" s="187">
        <v>2690076627</v>
      </c>
    </row>
    <row r="6" spans="1:82" x14ac:dyDescent="0.25">
      <c r="A6" s="179" t="s">
        <v>166</v>
      </c>
      <c r="B6" s="179" t="s">
        <v>358</v>
      </c>
      <c r="C6" s="179" t="s">
        <v>359</v>
      </c>
      <c r="D6" s="179" t="s">
        <v>55</v>
      </c>
      <c r="E6" s="180">
        <v>174217364</v>
      </c>
      <c r="F6" s="181">
        <v>172730536</v>
      </c>
      <c r="G6" s="181">
        <v>1486828</v>
      </c>
      <c r="H6" s="181" t="e">
        <v>#VALUE!</v>
      </c>
      <c r="I6" s="181">
        <v>6129697</v>
      </c>
      <c r="J6" s="181">
        <v>8360440</v>
      </c>
      <c r="K6" s="181">
        <v>13326290</v>
      </c>
      <c r="L6" s="181">
        <v>21213955</v>
      </c>
      <c r="M6" s="181">
        <v>59023319</v>
      </c>
      <c r="N6" s="181">
        <v>37610754</v>
      </c>
      <c r="O6" s="181">
        <v>28552909</v>
      </c>
      <c r="P6" s="180">
        <v>13692045</v>
      </c>
      <c r="Q6" s="181">
        <v>44613</v>
      </c>
      <c r="R6" s="181">
        <v>52356</v>
      </c>
      <c r="S6" s="180">
        <v>5884664</v>
      </c>
      <c r="T6" s="180">
        <v>2435433</v>
      </c>
      <c r="U6" s="180">
        <v>12273655</v>
      </c>
      <c r="V6" s="180">
        <v>51920947</v>
      </c>
      <c r="W6" s="181">
        <v>12046503</v>
      </c>
      <c r="X6" s="181">
        <v>13691563</v>
      </c>
      <c r="Y6" s="181">
        <v>5043891</v>
      </c>
      <c r="Z6" s="181">
        <v>9960621</v>
      </c>
      <c r="AA6" s="181" t="e">
        <v>#VALUE!</v>
      </c>
      <c r="AB6" s="181">
        <v>3405662</v>
      </c>
      <c r="AC6" s="181" t="e">
        <v>#VALUE!</v>
      </c>
      <c r="AD6" s="181">
        <v>4410801</v>
      </c>
      <c r="AE6" s="181">
        <v>3361906</v>
      </c>
      <c r="AF6" s="180">
        <v>53245439</v>
      </c>
      <c r="AG6" s="181">
        <v>19783071</v>
      </c>
      <c r="AH6" s="181">
        <v>1773930</v>
      </c>
      <c r="AI6" s="181">
        <v>11810250</v>
      </c>
      <c r="AJ6" s="181">
        <v>1208741</v>
      </c>
      <c r="AK6" s="181">
        <v>1115506</v>
      </c>
      <c r="AL6" s="181">
        <v>1762128</v>
      </c>
      <c r="AM6" s="181">
        <v>15791813</v>
      </c>
      <c r="AN6" s="180">
        <v>1432368</v>
      </c>
      <c r="AO6" s="180">
        <v>2464614</v>
      </c>
      <c r="AP6" s="181">
        <v>1530644</v>
      </c>
      <c r="AQ6" s="181" t="e">
        <v>#VALUE!</v>
      </c>
      <c r="AR6" s="181">
        <v>611418</v>
      </c>
      <c r="AS6" s="181">
        <v>322552</v>
      </c>
      <c r="AT6" s="180">
        <v>2875298</v>
      </c>
      <c r="AU6" s="180">
        <v>399975</v>
      </c>
      <c r="AV6" s="180">
        <v>1308498</v>
      </c>
      <c r="AW6" s="181">
        <v>647552</v>
      </c>
      <c r="AX6" s="181">
        <v>660946</v>
      </c>
      <c r="AY6" s="180">
        <v>316955</v>
      </c>
      <c r="AZ6" s="180">
        <v>7630139</v>
      </c>
      <c r="BA6" s="180">
        <v>645464</v>
      </c>
      <c r="BB6" s="180" t="e">
        <v>#VALUE!</v>
      </c>
      <c r="BC6" s="180">
        <v>44844</v>
      </c>
      <c r="BD6" s="180">
        <v>10577186</v>
      </c>
      <c r="BE6" s="180" t="e">
        <v>#VALUE!</v>
      </c>
      <c r="BF6" s="180" t="e">
        <v>#VALUE!</v>
      </c>
      <c r="BG6" s="180">
        <v>5339983</v>
      </c>
      <c r="BH6" s="180" t="e">
        <v>#VALUE!</v>
      </c>
      <c r="BI6" s="182">
        <v>56960103</v>
      </c>
      <c r="BJ6" s="183">
        <v>11994157</v>
      </c>
      <c r="BK6" s="183">
        <v>2011710</v>
      </c>
      <c r="BL6" s="183">
        <v>27362090</v>
      </c>
      <c r="BM6" s="183" t="e">
        <v>#VALUE!</v>
      </c>
      <c r="BN6" s="183">
        <v>704323</v>
      </c>
      <c r="BO6" s="183">
        <v>8017954</v>
      </c>
      <c r="BP6" s="183">
        <v>6869869</v>
      </c>
      <c r="BQ6" s="184">
        <v>27659142</v>
      </c>
      <c r="BR6" s="184">
        <v>7909846</v>
      </c>
      <c r="BS6" s="184" t="e">
        <v>#VALUE!</v>
      </c>
      <c r="BT6" s="184" t="e">
        <v>#VALUE!</v>
      </c>
      <c r="BU6" s="184" t="e">
        <v>#VALUE!</v>
      </c>
      <c r="BV6" s="184">
        <v>7699292</v>
      </c>
      <c r="BW6" s="185" t="e">
        <v>#VALUE!</v>
      </c>
      <c r="BX6" s="185">
        <v>1544686</v>
      </c>
      <c r="BY6" s="185" t="e">
        <v>#VALUE!</v>
      </c>
      <c r="BZ6" s="185" t="e">
        <v>#VALUE!</v>
      </c>
      <c r="CA6" s="185" t="e">
        <v>#VALUE!</v>
      </c>
      <c r="CB6" s="185">
        <v>5004700</v>
      </c>
      <c r="CC6" s="186">
        <v>1763359</v>
      </c>
      <c r="CD6" s="187">
        <v>1836986199</v>
      </c>
    </row>
    <row r="7" spans="1:82" x14ac:dyDescent="0.25">
      <c r="A7" s="179" t="s">
        <v>167</v>
      </c>
      <c r="B7" s="179" t="s">
        <v>360</v>
      </c>
      <c r="C7" s="179" t="s">
        <v>127</v>
      </c>
      <c r="D7" s="179" t="s">
        <v>127</v>
      </c>
      <c r="E7" s="180">
        <v>88745312</v>
      </c>
      <c r="F7" s="181">
        <v>88745312</v>
      </c>
      <c r="G7" s="181" t="e">
        <v>#VALUE!</v>
      </c>
      <c r="H7" s="181" t="e">
        <v>#VALUE!</v>
      </c>
      <c r="I7" s="181">
        <v>6369169</v>
      </c>
      <c r="J7" s="181">
        <v>8877446</v>
      </c>
      <c r="K7" s="181">
        <v>7531904</v>
      </c>
      <c r="L7" s="181">
        <v>19987118</v>
      </c>
      <c r="M7" s="181">
        <v>28554277</v>
      </c>
      <c r="N7" s="181">
        <v>12737050</v>
      </c>
      <c r="O7" s="181">
        <v>4688348</v>
      </c>
      <c r="P7" s="180">
        <v>3050273</v>
      </c>
      <c r="Q7" s="181">
        <v>96661</v>
      </c>
      <c r="R7" s="181">
        <v>238754</v>
      </c>
      <c r="S7" s="180">
        <v>2871820</v>
      </c>
      <c r="T7" s="180">
        <v>2089021</v>
      </c>
      <c r="U7" s="180">
        <v>1840908</v>
      </c>
      <c r="V7" s="180">
        <v>24754560</v>
      </c>
      <c r="W7" s="181">
        <v>4722417</v>
      </c>
      <c r="X7" s="181">
        <v>2003621</v>
      </c>
      <c r="Y7" s="181">
        <v>927081</v>
      </c>
      <c r="Z7" s="181">
        <v>3750005</v>
      </c>
      <c r="AA7" s="181" t="e">
        <v>#VALUE!</v>
      </c>
      <c r="AB7" s="181">
        <v>2043569</v>
      </c>
      <c r="AC7" s="181">
        <v>4389567</v>
      </c>
      <c r="AD7" s="181">
        <v>5614295</v>
      </c>
      <c r="AE7" s="181">
        <v>1304005</v>
      </c>
      <c r="AF7" s="180">
        <v>27081587</v>
      </c>
      <c r="AG7" s="181">
        <v>5690305</v>
      </c>
      <c r="AH7" s="181">
        <v>583836</v>
      </c>
      <c r="AI7" s="181">
        <v>5505061</v>
      </c>
      <c r="AJ7" s="181">
        <v>3864539</v>
      </c>
      <c r="AK7" s="181" t="e">
        <v>#VALUE!</v>
      </c>
      <c r="AL7" s="181">
        <v>2909744</v>
      </c>
      <c r="AM7" s="181">
        <v>8528102</v>
      </c>
      <c r="AN7" s="180">
        <v>567340</v>
      </c>
      <c r="AO7" s="180">
        <v>2091225</v>
      </c>
      <c r="AP7" s="181">
        <v>777090</v>
      </c>
      <c r="AQ7" s="181">
        <v>13889</v>
      </c>
      <c r="AR7" s="181">
        <v>886388</v>
      </c>
      <c r="AS7" s="181">
        <v>413858</v>
      </c>
      <c r="AT7" s="180">
        <v>2871712</v>
      </c>
      <c r="AU7" s="180">
        <v>424178</v>
      </c>
      <c r="AV7" s="180">
        <v>1694419</v>
      </c>
      <c r="AW7" s="181">
        <v>549147</v>
      </c>
      <c r="AX7" s="181">
        <v>1145272</v>
      </c>
      <c r="AY7" s="180">
        <v>347301</v>
      </c>
      <c r="AZ7" s="180">
        <v>1121975</v>
      </c>
      <c r="BA7" s="180">
        <v>242659</v>
      </c>
      <c r="BB7" s="180">
        <v>291991</v>
      </c>
      <c r="BC7" s="180" t="e">
        <v>#VALUE!</v>
      </c>
      <c r="BD7" s="180">
        <v>10113260</v>
      </c>
      <c r="BE7" s="180">
        <v>680345</v>
      </c>
      <c r="BF7" s="180" t="e">
        <v>#VALUE!</v>
      </c>
      <c r="BG7" s="180">
        <v>4743137</v>
      </c>
      <c r="BH7" s="180" t="e">
        <v>#VALUE!</v>
      </c>
      <c r="BI7" s="182">
        <v>25021675</v>
      </c>
      <c r="BJ7" s="183" t="e">
        <v>#VALUE!</v>
      </c>
      <c r="BK7" s="183">
        <v>2085556</v>
      </c>
      <c r="BL7" s="183">
        <v>15052865</v>
      </c>
      <c r="BM7" s="183" t="e">
        <v>#VALUE!</v>
      </c>
      <c r="BN7" s="183" t="e">
        <v>#VALUE!</v>
      </c>
      <c r="BO7" s="183" t="e">
        <v>#VALUE!</v>
      </c>
      <c r="BP7" s="183">
        <v>769561</v>
      </c>
      <c r="BQ7" s="184">
        <v>7029230</v>
      </c>
      <c r="BR7" s="184">
        <v>1199164</v>
      </c>
      <c r="BS7" s="184" t="e">
        <v>#VALUE!</v>
      </c>
      <c r="BT7" s="184" t="e">
        <v>#VALUE!</v>
      </c>
      <c r="BU7" s="184" t="e">
        <v>#VALUE!</v>
      </c>
      <c r="BV7" s="184">
        <v>4318058</v>
      </c>
      <c r="BW7" s="185" t="e">
        <v>#VALUE!</v>
      </c>
      <c r="BX7" s="185" t="e">
        <v>#VALUE!</v>
      </c>
      <c r="BY7" s="185" t="e">
        <v>#VALUE!</v>
      </c>
      <c r="BZ7" s="185" t="e">
        <v>#VALUE!</v>
      </c>
      <c r="CA7" s="185" t="e">
        <v>#VALUE!</v>
      </c>
      <c r="CB7" s="185">
        <v>1957368</v>
      </c>
      <c r="CC7" s="186">
        <v>1465693</v>
      </c>
      <c r="CD7" s="187">
        <v>904263335</v>
      </c>
    </row>
    <row r="8" spans="1:82" x14ac:dyDescent="0.25">
      <c r="A8" s="179" t="s">
        <v>361</v>
      </c>
      <c r="B8" s="179" t="s">
        <v>362</v>
      </c>
      <c r="C8" s="179" t="s">
        <v>127</v>
      </c>
      <c r="D8" s="179" t="s">
        <v>127</v>
      </c>
      <c r="E8" s="180">
        <v>112308190</v>
      </c>
      <c r="F8" s="181">
        <v>111666840</v>
      </c>
      <c r="G8" s="181">
        <v>641350</v>
      </c>
      <c r="H8" s="181" t="e">
        <v>#VALUE!</v>
      </c>
      <c r="I8" s="181">
        <v>7674320</v>
      </c>
      <c r="J8" s="181">
        <v>6363005</v>
      </c>
      <c r="K8" s="181">
        <v>7240129</v>
      </c>
      <c r="L8" s="181">
        <v>16928251</v>
      </c>
      <c r="M8" s="181">
        <v>37683657</v>
      </c>
      <c r="N8" s="181">
        <v>17510776</v>
      </c>
      <c r="O8" s="181">
        <v>18908052</v>
      </c>
      <c r="P8" s="180">
        <v>4791445</v>
      </c>
      <c r="Q8" s="181">
        <v>440716</v>
      </c>
      <c r="R8" s="181">
        <v>304559</v>
      </c>
      <c r="S8" s="180">
        <v>22124426</v>
      </c>
      <c r="T8" s="180">
        <v>3630480</v>
      </c>
      <c r="U8" s="180">
        <v>2281101</v>
      </c>
      <c r="V8" s="180">
        <v>32525058</v>
      </c>
      <c r="W8" s="181">
        <v>3221382</v>
      </c>
      <c r="X8" s="181">
        <v>2678337</v>
      </c>
      <c r="Y8" s="181">
        <v>4334475</v>
      </c>
      <c r="Z8" s="181">
        <v>6226292</v>
      </c>
      <c r="AA8" s="181" t="e">
        <v>#VALUE!</v>
      </c>
      <c r="AB8" s="181">
        <v>7279778</v>
      </c>
      <c r="AC8" s="181">
        <v>3675635</v>
      </c>
      <c r="AD8" s="181">
        <v>3402150</v>
      </c>
      <c r="AE8" s="181">
        <v>1707009</v>
      </c>
      <c r="AF8" s="180">
        <v>21531199</v>
      </c>
      <c r="AG8" s="181">
        <v>5099107</v>
      </c>
      <c r="AH8" s="181">
        <v>1086201</v>
      </c>
      <c r="AI8" s="181">
        <v>3778731</v>
      </c>
      <c r="AJ8" s="181">
        <v>3083701</v>
      </c>
      <c r="AK8" s="181">
        <v>1034527</v>
      </c>
      <c r="AL8" s="181">
        <v>55155</v>
      </c>
      <c r="AM8" s="181">
        <v>7393777</v>
      </c>
      <c r="AN8" s="180">
        <v>123839</v>
      </c>
      <c r="AO8" s="180">
        <v>1998592</v>
      </c>
      <c r="AP8" s="181">
        <v>917491</v>
      </c>
      <c r="AQ8" s="181" t="e">
        <v>#VALUE!</v>
      </c>
      <c r="AR8" s="181">
        <v>722072</v>
      </c>
      <c r="AS8" s="181">
        <v>359029</v>
      </c>
      <c r="AT8" s="180">
        <v>4519448</v>
      </c>
      <c r="AU8" s="180">
        <v>803435</v>
      </c>
      <c r="AV8" s="180">
        <v>2268510</v>
      </c>
      <c r="AW8" s="181">
        <v>216909</v>
      </c>
      <c r="AX8" s="181">
        <v>2051601</v>
      </c>
      <c r="AY8" s="180">
        <v>108633</v>
      </c>
      <c r="AZ8" s="180">
        <v>206235</v>
      </c>
      <c r="BA8" s="180">
        <v>1153001</v>
      </c>
      <c r="BB8" s="180" t="e">
        <v>#VALUE!</v>
      </c>
      <c r="BC8" s="180" t="e">
        <v>#VALUE!</v>
      </c>
      <c r="BD8" s="180">
        <v>10488958</v>
      </c>
      <c r="BE8" s="180" t="e">
        <v>#VALUE!</v>
      </c>
      <c r="BF8" s="180" t="e">
        <v>#VALUE!</v>
      </c>
      <c r="BG8" s="180">
        <v>2627803</v>
      </c>
      <c r="BH8" s="180" t="e">
        <v>#VALUE!</v>
      </c>
      <c r="BI8" s="182">
        <v>23267246</v>
      </c>
      <c r="BJ8" s="183">
        <v>5053344</v>
      </c>
      <c r="BK8" s="183">
        <v>3843738</v>
      </c>
      <c r="BL8" s="183">
        <v>12979466</v>
      </c>
      <c r="BM8" s="183">
        <v>1088903</v>
      </c>
      <c r="BN8" s="183" t="e">
        <v>#VALUE!</v>
      </c>
      <c r="BO8" s="183" t="e">
        <v>#VALUE!</v>
      </c>
      <c r="BP8" s="183">
        <v>301795</v>
      </c>
      <c r="BQ8" s="184">
        <v>7091772</v>
      </c>
      <c r="BR8" s="184">
        <v>934490</v>
      </c>
      <c r="BS8" s="184" t="e">
        <v>#VALUE!</v>
      </c>
      <c r="BT8" s="184" t="e">
        <v>#VALUE!</v>
      </c>
      <c r="BU8" s="184" t="e">
        <v>#VALUE!</v>
      </c>
      <c r="BV8" s="184">
        <v>2515559</v>
      </c>
      <c r="BW8" s="185" t="e">
        <v>#VALUE!</v>
      </c>
      <c r="BX8" s="185" t="e">
        <v>#VALUE!</v>
      </c>
      <c r="BY8" s="185" t="e">
        <v>#VALUE!</v>
      </c>
      <c r="BZ8" s="185" t="e">
        <v>#VALUE!</v>
      </c>
      <c r="CA8" s="185" t="e">
        <v>#VALUE!</v>
      </c>
      <c r="CB8" s="185">
        <v>1006740</v>
      </c>
      <c r="CC8" s="186" t="e">
        <v>#VALUE!</v>
      </c>
      <c r="CD8" s="187">
        <v>779835022</v>
      </c>
    </row>
    <row r="9" spans="1:82" x14ac:dyDescent="0.25">
      <c r="A9" s="179" t="s">
        <v>181</v>
      </c>
      <c r="B9" s="179" t="s">
        <v>363</v>
      </c>
      <c r="C9" s="179" t="s">
        <v>127</v>
      </c>
      <c r="D9" s="179" t="s">
        <v>127</v>
      </c>
      <c r="E9" s="180">
        <v>615447396</v>
      </c>
      <c r="F9" s="181">
        <v>615086167</v>
      </c>
      <c r="G9" s="181">
        <v>33546</v>
      </c>
      <c r="H9" s="181">
        <v>327683</v>
      </c>
      <c r="I9" s="181">
        <v>22335528</v>
      </c>
      <c r="J9" s="181">
        <v>20596034</v>
      </c>
      <c r="K9" s="181">
        <v>30820699</v>
      </c>
      <c r="L9" s="181">
        <v>60401052</v>
      </c>
      <c r="M9" s="181">
        <v>125279860</v>
      </c>
      <c r="N9" s="181">
        <v>89939826</v>
      </c>
      <c r="O9" s="181">
        <v>266074397</v>
      </c>
      <c r="P9" s="180">
        <v>69690385</v>
      </c>
      <c r="Q9" s="181">
        <v>489121</v>
      </c>
      <c r="R9" s="181">
        <v>5195205</v>
      </c>
      <c r="S9" s="180">
        <v>145384634</v>
      </c>
      <c r="T9" s="180">
        <v>16402383</v>
      </c>
      <c r="U9" s="180">
        <v>4397069</v>
      </c>
      <c r="V9" s="180">
        <v>94334594</v>
      </c>
      <c r="W9" s="181">
        <v>15385224</v>
      </c>
      <c r="X9" s="181">
        <v>13939869</v>
      </c>
      <c r="Y9" s="181">
        <v>7914296</v>
      </c>
      <c r="Z9" s="181">
        <v>23063109</v>
      </c>
      <c r="AA9" s="181" t="e">
        <v>#VALUE!</v>
      </c>
      <c r="AB9" s="181">
        <v>2574651</v>
      </c>
      <c r="AC9" s="181">
        <v>5440867</v>
      </c>
      <c r="AD9" s="181">
        <v>8803015</v>
      </c>
      <c r="AE9" s="181">
        <v>17213563</v>
      </c>
      <c r="AF9" s="180">
        <v>105865306</v>
      </c>
      <c r="AG9" s="181">
        <v>22444946</v>
      </c>
      <c r="AH9" s="181">
        <v>9352022</v>
      </c>
      <c r="AI9" s="181">
        <v>18658953</v>
      </c>
      <c r="AJ9" s="181">
        <v>8636994</v>
      </c>
      <c r="AK9" s="181">
        <v>8982097</v>
      </c>
      <c r="AL9" s="181">
        <v>217929</v>
      </c>
      <c r="AM9" s="181">
        <v>37572365</v>
      </c>
      <c r="AN9" s="180">
        <v>4538270</v>
      </c>
      <c r="AO9" s="180">
        <v>8525031</v>
      </c>
      <c r="AP9" s="181">
        <v>5906884</v>
      </c>
      <c r="AQ9" s="181">
        <v>50178</v>
      </c>
      <c r="AR9" s="181">
        <v>1494299</v>
      </c>
      <c r="AS9" s="181">
        <v>1073670</v>
      </c>
      <c r="AT9" s="180">
        <v>2740675</v>
      </c>
      <c r="AU9" s="180">
        <v>688905</v>
      </c>
      <c r="AV9" s="180">
        <v>1866170</v>
      </c>
      <c r="AW9" s="181">
        <v>124598</v>
      </c>
      <c r="AX9" s="181">
        <v>1741572</v>
      </c>
      <c r="AY9" s="180">
        <v>784539</v>
      </c>
      <c r="AZ9" s="180">
        <v>1245203</v>
      </c>
      <c r="BA9" s="180">
        <v>2902696</v>
      </c>
      <c r="BB9" s="180">
        <v>28270</v>
      </c>
      <c r="BC9" s="180">
        <v>64934</v>
      </c>
      <c r="BD9" s="180">
        <v>113067947</v>
      </c>
      <c r="BE9" s="180">
        <v>3487840</v>
      </c>
      <c r="BF9" s="180">
        <v>1096412</v>
      </c>
      <c r="BG9" s="180">
        <v>35639470</v>
      </c>
      <c r="BH9" s="180" t="e">
        <v>#VALUE!</v>
      </c>
      <c r="BI9" s="182">
        <v>130677192</v>
      </c>
      <c r="BJ9" s="183" t="e">
        <v>#VALUE!</v>
      </c>
      <c r="BK9" s="183">
        <v>3801095</v>
      </c>
      <c r="BL9" s="183">
        <v>120295071</v>
      </c>
      <c r="BM9" s="183" t="e">
        <v>#VALUE!</v>
      </c>
      <c r="BN9" s="183">
        <v>490255</v>
      </c>
      <c r="BO9" s="183" t="e">
        <v>#VALUE!</v>
      </c>
      <c r="BP9" s="183">
        <v>4833187</v>
      </c>
      <c r="BQ9" s="184">
        <v>43383126</v>
      </c>
      <c r="BR9" s="184">
        <v>9446516</v>
      </c>
      <c r="BS9" s="184" t="e">
        <v>#VALUE!</v>
      </c>
      <c r="BT9" s="184" t="e">
        <v>#VALUE!</v>
      </c>
      <c r="BU9" s="184" t="e">
        <v>#VALUE!</v>
      </c>
      <c r="BV9" s="184">
        <v>29119467</v>
      </c>
      <c r="BW9" s="185">
        <v>1061824</v>
      </c>
      <c r="BX9" s="185">
        <v>1702956</v>
      </c>
      <c r="BY9" s="185" t="e">
        <v>#VALUE!</v>
      </c>
      <c r="BZ9" s="185" t="e">
        <v>#VALUE!</v>
      </c>
      <c r="CA9" s="185" t="e">
        <v>#VALUE!</v>
      </c>
      <c r="CB9" s="185">
        <v>13495499</v>
      </c>
      <c r="CC9" s="186">
        <v>51169062</v>
      </c>
      <c r="CD9" s="187">
        <v>9113709357</v>
      </c>
    </row>
    <row r="10" spans="1:82" x14ac:dyDescent="0.25">
      <c r="A10" s="179" t="s">
        <v>364</v>
      </c>
      <c r="B10" s="179" t="s">
        <v>365</v>
      </c>
      <c r="C10" s="179" t="s">
        <v>355</v>
      </c>
      <c r="D10" s="179" t="s">
        <v>55</v>
      </c>
      <c r="E10" s="180">
        <v>189257594</v>
      </c>
      <c r="F10" s="181">
        <v>188897247</v>
      </c>
      <c r="G10" s="181">
        <v>360347</v>
      </c>
      <c r="H10" s="181" t="e">
        <v>#VALUE!</v>
      </c>
      <c r="I10" s="181">
        <v>9285156</v>
      </c>
      <c r="J10" s="181">
        <v>10402346</v>
      </c>
      <c r="K10" s="181">
        <v>15184479</v>
      </c>
      <c r="L10" s="181">
        <v>29856106</v>
      </c>
      <c r="M10" s="181">
        <v>36884434</v>
      </c>
      <c r="N10" s="181">
        <v>44665093</v>
      </c>
      <c r="O10" s="181">
        <v>42979980</v>
      </c>
      <c r="P10" s="180">
        <v>15664715</v>
      </c>
      <c r="Q10" s="181">
        <v>222801</v>
      </c>
      <c r="R10" s="181">
        <v>145552</v>
      </c>
      <c r="S10" s="180">
        <v>34100396</v>
      </c>
      <c r="T10" s="180">
        <v>3560788</v>
      </c>
      <c r="U10" s="180">
        <v>3481260</v>
      </c>
      <c r="V10" s="180">
        <v>40563224</v>
      </c>
      <c r="W10" s="181">
        <v>11554665</v>
      </c>
      <c r="X10" s="181">
        <v>5262715</v>
      </c>
      <c r="Y10" s="181">
        <v>7161757</v>
      </c>
      <c r="Z10" s="181">
        <v>6414243</v>
      </c>
      <c r="AA10" s="181">
        <v>1169322</v>
      </c>
      <c r="AB10" s="181" t="e">
        <v>#VALUE!</v>
      </c>
      <c r="AC10" s="181">
        <v>117788</v>
      </c>
      <c r="AD10" s="181">
        <v>5851891</v>
      </c>
      <c r="AE10" s="181">
        <v>2908672</v>
      </c>
      <c r="AF10" s="180">
        <v>59313041</v>
      </c>
      <c r="AG10" s="181">
        <v>21462172</v>
      </c>
      <c r="AH10" s="181">
        <v>3397699</v>
      </c>
      <c r="AI10" s="181">
        <v>13526235</v>
      </c>
      <c r="AJ10" s="181">
        <v>5458545</v>
      </c>
      <c r="AK10" s="181">
        <v>643637</v>
      </c>
      <c r="AL10" s="181">
        <v>2822394</v>
      </c>
      <c r="AM10" s="181">
        <v>12002359</v>
      </c>
      <c r="AN10" s="180">
        <v>1679169</v>
      </c>
      <c r="AO10" s="180">
        <v>3799926</v>
      </c>
      <c r="AP10" s="181">
        <v>2709866</v>
      </c>
      <c r="AQ10" s="181">
        <v>63902</v>
      </c>
      <c r="AR10" s="181">
        <v>676544</v>
      </c>
      <c r="AS10" s="181">
        <v>349614</v>
      </c>
      <c r="AT10" s="180">
        <v>478359</v>
      </c>
      <c r="AU10" s="180">
        <v>151334</v>
      </c>
      <c r="AV10" s="180">
        <v>413071</v>
      </c>
      <c r="AW10" s="181" t="e">
        <v>#VALUE!</v>
      </c>
      <c r="AX10" s="181">
        <v>413071</v>
      </c>
      <c r="AY10" s="180">
        <v>12542</v>
      </c>
      <c r="AZ10" s="180">
        <v>469720</v>
      </c>
      <c r="BA10" s="180">
        <v>1202904</v>
      </c>
      <c r="BB10" s="180">
        <v>32083</v>
      </c>
      <c r="BC10" s="180" t="e">
        <v>#VALUE!</v>
      </c>
      <c r="BD10" s="180">
        <v>15886548</v>
      </c>
      <c r="BE10" s="180" t="e">
        <v>#VALUE!</v>
      </c>
      <c r="BF10" s="180" t="e">
        <v>#VALUE!</v>
      </c>
      <c r="BG10" s="180">
        <v>5334355</v>
      </c>
      <c r="BH10" s="180" t="e">
        <v>#VALUE!</v>
      </c>
      <c r="BI10" s="182">
        <v>25641463</v>
      </c>
      <c r="BJ10" s="183">
        <v>11281051</v>
      </c>
      <c r="BK10" s="183">
        <v>5323768</v>
      </c>
      <c r="BL10" s="183">
        <v>6975218</v>
      </c>
      <c r="BM10" s="183">
        <v>128668</v>
      </c>
      <c r="BN10" s="183" t="e">
        <v>#VALUE!</v>
      </c>
      <c r="BO10" s="183" t="e">
        <v>#VALUE!</v>
      </c>
      <c r="BP10" s="183">
        <v>1932758</v>
      </c>
      <c r="BQ10" s="184">
        <v>22162503</v>
      </c>
      <c r="BR10" s="184">
        <v>1403282</v>
      </c>
      <c r="BS10" s="184" t="e">
        <v>#VALUE!</v>
      </c>
      <c r="BT10" s="184" t="e">
        <v>#VALUE!</v>
      </c>
      <c r="BU10" s="184" t="e">
        <v>#VALUE!</v>
      </c>
      <c r="BV10" s="184">
        <v>17598533</v>
      </c>
      <c r="BW10" s="185" t="e">
        <v>#VALUE!</v>
      </c>
      <c r="BX10" s="185" t="e">
        <v>#VALUE!</v>
      </c>
      <c r="BY10" s="185">
        <v>350471</v>
      </c>
      <c r="BZ10" s="185">
        <v>7032559</v>
      </c>
      <c r="CA10" s="185">
        <v>2949352</v>
      </c>
      <c r="CB10" s="185">
        <v>3866289</v>
      </c>
      <c r="CC10" s="186">
        <v>2463318</v>
      </c>
      <c r="CD10" s="187">
        <v>1716122952</v>
      </c>
    </row>
    <row r="11" spans="1:82" x14ac:dyDescent="0.25">
      <c r="A11" s="179" t="s">
        <v>366</v>
      </c>
      <c r="B11" s="179" t="s">
        <v>367</v>
      </c>
      <c r="C11" s="179" t="s">
        <v>368</v>
      </c>
      <c r="D11" s="179" t="s">
        <v>120</v>
      </c>
      <c r="E11" s="180">
        <v>129038565</v>
      </c>
      <c r="F11" s="181">
        <v>127389315</v>
      </c>
      <c r="G11" s="181" t="e">
        <v>#VALUE!</v>
      </c>
      <c r="H11" s="181">
        <v>1649250</v>
      </c>
      <c r="I11" s="181">
        <v>4898768</v>
      </c>
      <c r="J11" s="181">
        <v>5337693</v>
      </c>
      <c r="K11" s="181">
        <v>9803038</v>
      </c>
      <c r="L11" s="181">
        <v>17548087</v>
      </c>
      <c r="M11" s="181">
        <v>30012542</v>
      </c>
      <c r="N11" s="181">
        <v>41760829</v>
      </c>
      <c r="O11" s="181">
        <v>19677608</v>
      </c>
      <c r="P11" s="180">
        <v>9131275</v>
      </c>
      <c r="Q11" s="181">
        <v>16409</v>
      </c>
      <c r="R11" s="181">
        <v>23323</v>
      </c>
      <c r="S11" s="180">
        <v>6924176</v>
      </c>
      <c r="T11" s="180">
        <v>2668781</v>
      </c>
      <c r="U11" s="180">
        <v>7048443</v>
      </c>
      <c r="V11" s="180">
        <v>30159452</v>
      </c>
      <c r="W11" s="181">
        <v>5644335</v>
      </c>
      <c r="X11" s="181">
        <v>5203592</v>
      </c>
      <c r="Y11" s="181">
        <v>6391853</v>
      </c>
      <c r="Z11" s="181">
        <v>4974896</v>
      </c>
      <c r="AA11" s="181">
        <v>150224</v>
      </c>
      <c r="AB11" s="181" t="e">
        <v>#VALUE!</v>
      </c>
      <c r="AC11" s="181" t="e">
        <v>#VALUE!</v>
      </c>
      <c r="AD11" s="181">
        <v>4197457</v>
      </c>
      <c r="AE11" s="181">
        <v>3412531</v>
      </c>
      <c r="AF11" s="180">
        <v>42263305</v>
      </c>
      <c r="AG11" s="181">
        <v>9568353</v>
      </c>
      <c r="AH11" s="181">
        <v>435756</v>
      </c>
      <c r="AI11" s="181">
        <v>7877530</v>
      </c>
      <c r="AJ11" s="181">
        <v>2217962</v>
      </c>
      <c r="AK11" s="181">
        <v>5093661</v>
      </c>
      <c r="AL11" s="181">
        <v>709613</v>
      </c>
      <c r="AM11" s="181">
        <v>16360430</v>
      </c>
      <c r="AN11" s="180">
        <v>226925</v>
      </c>
      <c r="AO11" s="180">
        <v>3716157</v>
      </c>
      <c r="AP11" s="181">
        <v>1048585</v>
      </c>
      <c r="AQ11" s="181">
        <v>1047</v>
      </c>
      <c r="AR11" s="181">
        <v>635216</v>
      </c>
      <c r="AS11" s="181">
        <v>2031309</v>
      </c>
      <c r="AT11" s="180">
        <v>426192</v>
      </c>
      <c r="AU11" s="180">
        <v>48183</v>
      </c>
      <c r="AV11" s="180">
        <v>656714</v>
      </c>
      <c r="AW11" s="181" t="e">
        <v>#VALUE!</v>
      </c>
      <c r="AX11" s="181">
        <v>656714</v>
      </c>
      <c r="AY11" s="180">
        <v>80231</v>
      </c>
      <c r="AZ11" s="180">
        <v>46546</v>
      </c>
      <c r="BA11" s="180">
        <v>154015</v>
      </c>
      <c r="BB11" s="180">
        <v>80535</v>
      </c>
      <c r="BC11" s="180" t="e">
        <v>#VALUE!</v>
      </c>
      <c r="BD11" s="180">
        <v>13857975</v>
      </c>
      <c r="BE11" s="180" t="e">
        <v>#VALUE!</v>
      </c>
      <c r="BF11" s="180" t="e">
        <v>#VALUE!</v>
      </c>
      <c r="BG11" s="180">
        <v>6882319</v>
      </c>
      <c r="BH11" s="180" t="e">
        <v>#VALUE!</v>
      </c>
      <c r="BI11" s="182">
        <v>32285867</v>
      </c>
      <c r="BJ11" s="183" t="e">
        <v>#VALUE!</v>
      </c>
      <c r="BK11" s="183">
        <v>1695950</v>
      </c>
      <c r="BL11" s="183">
        <v>16770962</v>
      </c>
      <c r="BM11" s="183" t="e">
        <v>#VALUE!</v>
      </c>
      <c r="BN11" s="183" t="e">
        <v>#VALUE!</v>
      </c>
      <c r="BO11" s="183" t="e">
        <v>#VALUE!</v>
      </c>
      <c r="BP11" s="183">
        <v>4185169</v>
      </c>
      <c r="BQ11" s="184">
        <v>9893861</v>
      </c>
      <c r="BR11" s="184">
        <v>1483009</v>
      </c>
      <c r="BS11" s="184" t="e">
        <v>#VALUE!</v>
      </c>
      <c r="BT11" s="184" t="e">
        <v>#VALUE!</v>
      </c>
      <c r="BU11" s="184" t="e">
        <v>#VALUE!</v>
      </c>
      <c r="BV11" s="184">
        <v>8410852</v>
      </c>
      <c r="BW11" s="185">
        <v>1063517</v>
      </c>
      <c r="BX11" s="185" t="e">
        <v>#VALUE!</v>
      </c>
      <c r="BY11" s="185" t="e">
        <v>#VALUE!</v>
      </c>
      <c r="BZ11" s="185">
        <v>2170537</v>
      </c>
      <c r="CA11" s="185" t="e">
        <v>#VALUE!</v>
      </c>
      <c r="CB11" s="185">
        <v>1745884</v>
      </c>
      <c r="CC11" s="186">
        <v>2361440</v>
      </c>
      <c r="CD11" s="187">
        <v>1410176986</v>
      </c>
    </row>
    <row r="12" spans="1:82" x14ac:dyDescent="0.25">
      <c r="A12" s="179" t="s">
        <v>369</v>
      </c>
      <c r="B12" s="179" t="s">
        <v>370</v>
      </c>
      <c r="C12" s="179" t="s">
        <v>371</v>
      </c>
      <c r="D12" s="179" t="s">
        <v>125</v>
      </c>
      <c r="E12" s="180">
        <v>80393904</v>
      </c>
      <c r="F12" s="181">
        <v>79629759</v>
      </c>
      <c r="G12" s="181">
        <v>11273</v>
      </c>
      <c r="H12" s="181">
        <v>752872</v>
      </c>
      <c r="I12" s="181">
        <v>4928352</v>
      </c>
      <c r="J12" s="181">
        <v>4194543</v>
      </c>
      <c r="K12" s="181">
        <v>6288783</v>
      </c>
      <c r="L12" s="181">
        <v>12431346</v>
      </c>
      <c r="M12" s="181">
        <v>28549895</v>
      </c>
      <c r="N12" s="181">
        <v>17392910</v>
      </c>
      <c r="O12" s="181">
        <v>6608075</v>
      </c>
      <c r="P12" s="180">
        <v>2616327</v>
      </c>
      <c r="Q12" s="181">
        <v>215383</v>
      </c>
      <c r="R12" s="181">
        <v>48125</v>
      </c>
      <c r="S12" s="180">
        <v>2856446</v>
      </c>
      <c r="T12" s="180">
        <v>1990216</v>
      </c>
      <c r="U12" s="180">
        <v>1588369</v>
      </c>
      <c r="V12" s="180">
        <v>30131696</v>
      </c>
      <c r="W12" s="181">
        <v>6046145</v>
      </c>
      <c r="X12" s="181">
        <v>3521221</v>
      </c>
      <c r="Y12" s="181">
        <v>5512229</v>
      </c>
      <c r="Z12" s="181">
        <v>5064528</v>
      </c>
      <c r="AA12" s="181" t="e">
        <v>#VALUE!</v>
      </c>
      <c r="AB12" s="181">
        <v>3124733</v>
      </c>
      <c r="AC12" s="181" t="e">
        <v>#VALUE!</v>
      </c>
      <c r="AD12" s="181">
        <v>4439604</v>
      </c>
      <c r="AE12" s="181">
        <v>2423236</v>
      </c>
      <c r="AF12" s="180">
        <v>20336437</v>
      </c>
      <c r="AG12" s="181">
        <v>8724357</v>
      </c>
      <c r="AH12" s="181">
        <v>81751</v>
      </c>
      <c r="AI12" s="181">
        <v>6049456</v>
      </c>
      <c r="AJ12" s="181">
        <v>700477</v>
      </c>
      <c r="AK12" s="181" t="e">
        <v>#VALUE!</v>
      </c>
      <c r="AL12" s="181">
        <v>1174571</v>
      </c>
      <c r="AM12" s="181">
        <v>3605825</v>
      </c>
      <c r="AN12" s="180">
        <v>1287632</v>
      </c>
      <c r="AO12" s="180">
        <v>2064872</v>
      </c>
      <c r="AP12" s="181">
        <v>742314</v>
      </c>
      <c r="AQ12" s="181">
        <v>31562</v>
      </c>
      <c r="AR12" s="181">
        <v>1211667</v>
      </c>
      <c r="AS12" s="181">
        <v>79329</v>
      </c>
      <c r="AT12" s="180">
        <v>1114229</v>
      </c>
      <c r="AU12" s="180">
        <v>965070</v>
      </c>
      <c r="AV12" s="180">
        <v>1123987</v>
      </c>
      <c r="AW12" s="181">
        <v>589631</v>
      </c>
      <c r="AX12" s="181">
        <v>534356</v>
      </c>
      <c r="AY12" s="180">
        <v>108769</v>
      </c>
      <c r="AZ12" s="180" t="e">
        <v>#VALUE!</v>
      </c>
      <c r="BA12" s="180">
        <v>197323</v>
      </c>
      <c r="BB12" s="180" t="e">
        <v>#VALUE!</v>
      </c>
      <c r="BC12" s="180">
        <v>25811</v>
      </c>
      <c r="BD12" s="180">
        <v>5871561</v>
      </c>
      <c r="BE12" s="180" t="e">
        <v>#VALUE!</v>
      </c>
      <c r="BF12" s="180">
        <v>3099783</v>
      </c>
      <c r="BG12" s="180">
        <v>2280861</v>
      </c>
      <c r="BH12" s="180" t="e">
        <v>#VALUE!</v>
      </c>
      <c r="BI12" s="182">
        <v>18429516</v>
      </c>
      <c r="BJ12" s="183" t="e">
        <v>#VALUE!</v>
      </c>
      <c r="BK12" s="183">
        <v>3929933</v>
      </c>
      <c r="BL12" s="183">
        <v>7345919</v>
      </c>
      <c r="BM12" s="183">
        <v>75156</v>
      </c>
      <c r="BN12" s="183">
        <v>72310</v>
      </c>
      <c r="BO12" s="183" t="e">
        <v>#VALUE!</v>
      </c>
      <c r="BP12" s="183">
        <v>4143935</v>
      </c>
      <c r="BQ12" s="184">
        <v>4284331</v>
      </c>
      <c r="BR12" s="184">
        <v>624645</v>
      </c>
      <c r="BS12" s="184" t="e">
        <v>#VALUE!</v>
      </c>
      <c r="BT12" s="184" t="e">
        <v>#VALUE!</v>
      </c>
      <c r="BU12" s="184" t="e">
        <v>#VALUE!</v>
      </c>
      <c r="BV12" s="184">
        <v>1970073</v>
      </c>
      <c r="BW12" s="185" t="e">
        <v>#VALUE!</v>
      </c>
      <c r="BX12" s="185" t="e">
        <v>#VALUE!</v>
      </c>
      <c r="BY12" s="185" t="e">
        <v>#VALUE!</v>
      </c>
      <c r="BZ12" s="185" t="e">
        <v>#VALUE!</v>
      </c>
      <c r="CA12" s="185" t="e">
        <v>#VALUE!</v>
      </c>
      <c r="CB12" s="185">
        <v>892655</v>
      </c>
      <c r="CC12" s="186">
        <v>2196982</v>
      </c>
      <c r="CD12" s="187">
        <v>694947121</v>
      </c>
    </row>
    <row r="13" spans="1:82" x14ac:dyDescent="0.25">
      <c r="A13" s="179" t="s">
        <v>372</v>
      </c>
      <c r="B13" s="179" t="s">
        <v>373</v>
      </c>
      <c r="C13" s="179" t="s">
        <v>368</v>
      </c>
      <c r="D13" s="179" t="s">
        <v>120</v>
      </c>
      <c r="E13" s="180">
        <v>153732450</v>
      </c>
      <c r="F13" s="181">
        <v>150840753</v>
      </c>
      <c r="G13" s="181" t="e">
        <v>#VALUE!</v>
      </c>
      <c r="H13" s="181">
        <v>2891697</v>
      </c>
      <c r="I13" s="181">
        <v>5564518</v>
      </c>
      <c r="J13" s="181">
        <v>7519298</v>
      </c>
      <c r="K13" s="181">
        <v>10526322</v>
      </c>
      <c r="L13" s="181">
        <v>24875942</v>
      </c>
      <c r="M13" s="181">
        <v>45895246</v>
      </c>
      <c r="N13" s="181">
        <v>41414155</v>
      </c>
      <c r="O13" s="181">
        <v>17936969</v>
      </c>
      <c r="P13" s="180">
        <v>13425827</v>
      </c>
      <c r="Q13" s="181">
        <v>58475</v>
      </c>
      <c r="R13" s="181">
        <v>255454</v>
      </c>
      <c r="S13" s="180">
        <v>6259697</v>
      </c>
      <c r="T13" s="180">
        <v>3601070</v>
      </c>
      <c r="U13" s="180">
        <v>6145531</v>
      </c>
      <c r="V13" s="180">
        <v>46124596</v>
      </c>
      <c r="W13" s="181">
        <v>14872428</v>
      </c>
      <c r="X13" s="181">
        <v>7177916</v>
      </c>
      <c r="Y13" s="181">
        <v>3318355</v>
      </c>
      <c r="Z13" s="181">
        <v>6919892</v>
      </c>
      <c r="AA13" s="181">
        <v>957552</v>
      </c>
      <c r="AB13" s="181">
        <v>248944</v>
      </c>
      <c r="AC13" s="181">
        <v>537728</v>
      </c>
      <c r="AD13" s="181">
        <v>6748014</v>
      </c>
      <c r="AE13" s="181">
        <v>5343767</v>
      </c>
      <c r="AF13" s="180">
        <v>50639734</v>
      </c>
      <c r="AG13" s="181">
        <v>15584250</v>
      </c>
      <c r="AH13" s="181">
        <v>423299</v>
      </c>
      <c r="AI13" s="181">
        <v>16699562</v>
      </c>
      <c r="AJ13" s="181">
        <v>1135294</v>
      </c>
      <c r="AK13" s="181">
        <v>5303288</v>
      </c>
      <c r="AL13" s="181">
        <v>2208825</v>
      </c>
      <c r="AM13" s="181">
        <v>9285216</v>
      </c>
      <c r="AN13" s="180">
        <v>995180</v>
      </c>
      <c r="AO13" s="180">
        <v>1399229</v>
      </c>
      <c r="AP13" s="181">
        <v>790112</v>
      </c>
      <c r="AQ13" s="181">
        <v>35739</v>
      </c>
      <c r="AR13" s="181">
        <v>116367</v>
      </c>
      <c r="AS13" s="181">
        <v>457011</v>
      </c>
      <c r="AT13" s="180">
        <v>622912</v>
      </c>
      <c r="AU13" s="180">
        <v>806159</v>
      </c>
      <c r="AV13" s="180">
        <v>144673</v>
      </c>
      <c r="AW13" s="181" t="e">
        <v>#VALUE!</v>
      </c>
      <c r="AX13" s="181">
        <v>144673</v>
      </c>
      <c r="AY13" s="180">
        <v>405904</v>
      </c>
      <c r="AZ13" s="180">
        <v>3037873</v>
      </c>
      <c r="BA13" s="180">
        <v>612091</v>
      </c>
      <c r="BB13" s="180">
        <v>109099</v>
      </c>
      <c r="BC13" s="180" t="e">
        <v>#VALUE!</v>
      </c>
      <c r="BD13" s="180">
        <v>9857426</v>
      </c>
      <c r="BE13" s="180">
        <v>20545</v>
      </c>
      <c r="BF13" s="180" t="e">
        <v>#VALUE!</v>
      </c>
      <c r="BG13" s="180">
        <v>3868120</v>
      </c>
      <c r="BH13" s="180" t="e">
        <v>#VALUE!</v>
      </c>
      <c r="BI13" s="182">
        <v>55885191</v>
      </c>
      <c r="BJ13" s="183" t="e">
        <v>#VALUE!</v>
      </c>
      <c r="BK13" s="183">
        <v>6989021</v>
      </c>
      <c r="BL13" s="183">
        <v>16583339</v>
      </c>
      <c r="BM13" s="183" t="e">
        <v>#VALUE!</v>
      </c>
      <c r="BN13" s="183">
        <v>5758</v>
      </c>
      <c r="BO13" s="183" t="e">
        <v>#VALUE!</v>
      </c>
      <c r="BP13" s="183">
        <v>3700522</v>
      </c>
      <c r="BQ13" s="184">
        <v>34961704</v>
      </c>
      <c r="BR13" s="184">
        <v>1635864</v>
      </c>
      <c r="BS13" s="184" t="e">
        <v>#VALUE!</v>
      </c>
      <c r="BT13" s="184" t="e">
        <v>#VALUE!</v>
      </c>
      <c r="BU13" s="184" t="e">
        <v>#VALUE!</v>
      </c>
      <c r="BV13" s="184">
        <v>7330369</v>
      </c>
      <c r="BW13" s="185">
        <v>857238</v>
      </c>
      <c r="BX13" s="185" t="e">
        <v>#VALUE!</v>
      </c>
      <c r="BY13" s="185" t="e">
        <v>#VALUE!</v>
      </c>
      <c r="BZ13" s="185" t="e">
        <v>#VALUE!</v>
      </c>
      <c r="CA13" s="185" t="e">
        <v>#VALUE!</v>
      </c>
      <c r="CB13" s="185">
        <v>2653103</v>
      </c>
      <c r="CC13" s="186">
        <v>7232816</v>
      </c>
      <c r="CD13" s="187">
        <v>1973224541</v>
      </c>
    </row>
    <row r="14" spans="1:82" x14ac:dyDescent="0.25">
      <c r="A14" s="179" t="s">
        <v>157</v>
      </c>
      <c r="B14" s="179" t="s">
        <v>374</v>
      </c>
      <c r="C14" s="179" t="s">
        <v>375</v>
      </c>
      <c r="D14" s="179" t="s">
        <v>125</v>
      </c>
      <c r="E14" s="180">
        <v>190470683</v>
      </c>
      <c r="F14" s="181">
        <v>190411987</v>
      </c>
      <c r="G14" s="181">
        <v>58696</v>
      </c>
      <c r="H14" s="181" t="e">
        <v>#VALUE!</v>
      </c>
      <c r="I14" s="181">
        <v>7374726</v>
      </c>
      <c r="J14" s="181">
        <v>8149447</v>
      </c>
      <c r="K14" s="181">
        <v>12554098</v>
      </c>
      <c r="L14" s="181">
        <v>22421303</v>
      </c>
      <c r="M14" s="181">
        <v>66419299</v>
      </c>
      <c r="N14" s="181">
        <v>50878053</v>
      </c>
      <c r="O14" s="181">
        <v>22673757</v>
      </c>
      <c r="P14" s="180">
        <v>11680588</v>
      </c>
      <c r="Q14" s="181">
        <v>44725</v>
      </c>
      <c r="R14" s="181">
        <v>67428</v>
      </c>
      <c r="S14" s="180">
        <v>30285283</v>
      </c>
      <c r="T14" s="180">
        <v>4748590</v>
      </c>
      <c r="U14" s="180">
        <v>7309798</v>
      </c>
      <c r="V14" s="180">
        <v>57456379</v>
      </c>
      <c r="W14" s="181">
        <v>6684752</v>
      </c>
      <c r="X14" s="181">
        <v>5773923</v>
      </c>
      <c r="Y14" s="181">
        <v>5490722</v>
      </c>
      <c r="Z14" s="181">
        <v>15607420</v>
      </c>
      <c r="AA14" s="181">
        <v>373532</v>
      </c>
      <c r="AB14" s="181">
        <v>6582421</v>
      </c>
      <c r="AC14" s="181" t="e">
        <v>#VALUE!</v>
      </c>
      <c r="AD14" s="181">
        <v>11796570</v>
      </c>
      <c r="AE14" s="181">
        <v>5147039</v>
      </c>
      <c r="AF14" s="180">
        <v>46910307</v>
      </c>
      <c r="AG14" s="181">
        <v>6426384</v>
      </c>
      <c r="AH14" s="181">
        <v>1146878</v>
      </c>
      <c r="AI14" s="181">
        <v>17388665</v>
      </c>
      <c r="AJ14" s="181">
        <v>858377</v>
      </c>
      <c r="AK14" s="181">
        <v>4549717</v>
      </c>
      <c r="AL14" s="181">
        <v>1358211</v>
      </c>
      <c r="AM14" s="181">
        <v>15182075</v>
      </c>
      <c r="AN14" s="180">
        <v>1143222</v>
      </c>
      <c r="AO14" s="180">
        <v>3121517</v>
      </c>
      <c r="AP14" s="181">
        <v>1554458</v>
      </c>
      <c r="AQ14" s="181">
        <v>3036</v>
      </c>
      <c r="AR14" s="181">
        <v>1073152</v>
      </c>
      <c r="AS14" s="181">
        <v>490871</v>
      </c>
      <c r="AT14" s="180">
        <v>2089895</v>
      </c>
      <c r="AU14" s="180">
        <v>517898</v>
      </c>
      <c r="AV14" s="180">
        <v>370531</v>
      </c>
      <c r="AW14" s="181" t="e">
        <v>#VALUE!</v>
      </c>
      <c r="AX14" s="181">
        <v>370531</v>
      </c>
      <c r="AY14" s="180">
        <v>63204</v>
      </c>
      <c r="AZ14" s="180">
        <v>766406</v>
      </c>
      <c r="BA14" s="180">
        <v>723571</v>
      </c>
      <c r="BB14" s="180">
        <v>23796</v>
      </c>
      <c r="BC14" s="180">
        <v>78658</v>
      </c>
      <c r="BD14" s="180">
        <v>17386660</v>
      </c>
      <c r="BE14" s="180">
        <v>84917</v>
      </c>
      <c r="BF14" s="180" t="e">
        <v>#VALUE!</v>
      </c>
      <c r="BG14" s="180">
        <v>4737270</v>
      </c>
      <c r="BH14" s="180" t="e">
        <v>#VALUE!</v>
      </c>
      <c r="BI14" s="182">
        <v>78848320</v>
      </c>
      <c r="BJ14" s="183">
        <v>46008249</v>
      </c>
      <c r="BK14" s="183">
        <v>2783886</v>
      </c>
      <c r="BL14" s="183">
        <v>22903434</v>
      </c>
      <c r="BM14" s="183">
        <v>114376</v>
      </c>
      <c r="BN14" s="183">
        <v>1585540</v>
      </c>
      <c r="BO14" s="183">
        <v>720614</v>
      </c>
      <c r="BP14" s="183">
        <v>4732221</v>
      </c>
      <c r="BQ14" s="184">
        <v>15237488</v>
      </c>
      <c r="BR14" s="184">
        <v>2209203</v>
      </c>
      <c r="BS14" s="184" t="e">
        <v>#VALUE!</v>
      </c>
      <c r="BT14" s="184" t="e">
        <v>#VALUE!</v>
      </c>
      <c r="BU14" s="184" t="e">
        <v>#VALUE!</v>
      </c>
      <c r="BV14" s="184">
        <v>7112352</v>
      </c>
      <c r="BW14" s="185" t="e">
        <v>#VALUE!</v>
      </c>
      <c r="BX14" s="185" t="e">
        <v>#VALUE!</v>
      </c>
      <c r="BY14" s="185" t="e">
        <v>#VALUE!</v>
      </c>
      <c r="BZ14" s="185" t="e">
        <v>#VALUE!</v>
      </c>
      <c r="CA14" s="185" t="e">
        <v>#VALUE!</v>
      </c>
      <c r="CB14" s="185">
        <v>4482958</v>
      </c>
      <c r="CC14" s="186">
        <v>3694433</v>
      </c>
      <c r="CD14" s="187">
        <v>1736613753</v>
      </c>
    </row>
    <row r="15" spans="1:82" x14ac:dyDescent="0.25">
      <c r="A15" s="179" t="s">
        <v>376</v>
      </c>
      <c r="B15" s="179" t="s">
        <v>377</v>
      </c>
      <c r="C15" s="179" t="s">
        <v>371</v>
      </c>
      <c r="D15" s="179" t="s">
        <v>125</v>
      </c>
      <c r="E15" s="180">
        <v>246692287</v>
      </c>
      <c r="F15" s="181">
        <v>243707508</v>
      </c>
      <c r="G15" s="181">
        <v>979075</v>
      </c>
      <c r="H15" s="181">
        <v>2005704</v>
      </c>
      <c r="I15" s="181">
        <v>7284493</v>
      </c>
      <c r="J15" s="181">
        <v>10310542</v>
      </c>
      <c r="K15" s="181">
        <v>11697542</v>
      </c>
      <c r="L15" s="181">
        <v>25371876</v>
      </c>
      <c r="M15" s="181">
        <v>59708412</v>
      </c>
      <c r="N15" s="181">
        <v>85807858</v>
      </c>
      <c r="O15" s="181">
        <v>46511564</v>
      </c>
      <c r="P15" s="180">
        <v>13126795</v>
      </c>
      <c r="Q15" s="181">
        <v>162793</v>
      </c>
      <c r="R15" s="181">
        <v>39256</v>
      </c>
      <c r="S15" s="180">
        <v>43425746</v>
      </c>
      <c r="T15" s="180">
        <v>2376730</v>
      </c>
      <c r="U15" s="180">
        <v>6028773</v>
      </c>
      <c r="V15" s="180">
        <v>84366880</v>
      </c>
      <c r="W15" s="181">
        <v>31159459</v>
      </c>
      <c r="X15" s="181">
        <v>9958181</v>
      </c>
      <c r="Y15" s="181">
        <v>8789923</v>
      </c>
      <c r="Z15" s="181">
        <v>14670562</v>
      </c>
      <c r="AA15" s="181" t="e">
        <v>#VALUE!</v>
      </c>
      <c r="AB15" s="181">
        <v>8427102</v>
      </c>
      <c r="AC15" s="181">
        <v>2326642</v>
      </c>
      <c r="AD15" s="181">
        <v>7265855</v>
      </c>
      <c r="AE15" s="181">
        <v>1769156</v>
      </c>
      <c r="AF15" s="180">
        <v>52471532</v>
      </c>
      <c r="AG15" s="181">
        <v>24554417</v>
      </c>
      <c r="AH15" s="181">
        <v>2662427</v>
      </c>
      <c r="AI15" s="181">
        <v>8291730</v>
      </c>
      <c r="AJ15" s="181">
        <v>1519927</v>
      </c>
      <c r="AK15" s="181">
        <v>3434066</v>
      </c>
      <c r="AL15" s="181">
        <v>86130</v>
      </c>
      <c r="AM15" s="181">
        <v>11922835</v>
      </c>
      <c r="AN15" s="180">
        <v>986843</v>
      </c>
      <c r="AO15" s="180">
        <v>1771441</v>
      </c>
      <c r="AP15" s="181">
        <v>862088</v>
      </c>
      <c r="AQ15" s="181">
        <v>2358</v>
      </c>
      <c r="AR15" s="181">
        <v>170677</v>
      </c>
      <c r="AS15" s="181">
        <v>736318</v>
      </c>
      <c r="AT15" s="180">
        <v>4796587</v>
      </c>
      <c r="AU15" s="180">
        <v>414630</v>
      </c>
      <c r="AV15" s="180">
        <v>404029</v>
      </c>
      <c r="AW15" s="181">
        <v>80350</v>
      </c>
      <c r="AX15" s="181">
        <v>323679</v>
      </c>
      <c r="AY15" s="180">
        <v>3537067</v>
      </c>
      <c r="AZ15" s="180">
        <v>395720</v>
      </c>
      <c r="BA15" s="180">
        <v>1588656</v>
      </c>
      <c r="BB15" s="180" t="e">
        <v>#VALUE!</v>
      </c>
      <c r="BC15" s="180" t="e">
        <v>#VALUE!</v>
      </c>
      <c r="BD15" s="180">
        <v>14501608</v>
      </c>
      <c r="BE15" s="180">
        <v>60720</v>
      </c>
      <c r="BF15" s="180" t="e">
        <v>#VALUE!</v>
      </c>
      <c r="BG15" s="180">
        <v>4509396</v>
      </c>
      <c r="BH15" s="180" t="e">
        <v>#VALUE!</v>
      </c>
      <c r="BI15" s="182">
        <v>57259796</v>
      </c>
      <c r="BJ15" s="183" t="e">
        <v>#VALUE!</v>
      </c>
      <c r="BK15" s="183">
        <v>527139</v>
      </c>
      <c r="BL15" s="183">
        <v>29653106</v>
      </c>
      <c r="BM15" s="183">
        <v>23653</v>
      </c>
      <c r="BN15" s="183">
        <v>553827</v>
      </c>
      <c r="BO15" s="183">
        <v>728361</v>
      </c>
      <c r="BP15" s="183">
        <v>1570012</v>
      </c>
      <c r="BQ15" s="184">
        <v>33493655</v>
      </c>
      <c r="BR15" s="184">
        <v>1178949</v>
      </c>
      <c r="BS15" s="184" t="e">
        <v>#VALUE!</v>
      </c>
      <c r="BT15" s="184" t="e">
        <v>#VALUE!</v>
      </c>
      <c r="BU15" s="184" t="e">
        <v>#VALUE!</v>
      </c>
      <c r="BV15" s="184">
        <v>18140859</v>
      </c>
      <c r="BW15" s="185" t="e">
        <v>#VALUE!</v>
      </c>
      <c r="BX15" s="185">
        <v>121064</v>
      </c>
      <c r="BY15" s="185" t="e">
        <v>#VALUE!</v>
      </c>
      <c r="BZ15" s="185">
        <v>2081898</v>
      </c>
      <c r="CA15" s="185">
        <v>122247</v>
      </c>
      <c r="CB15" s="185">
        <v>7133082</v>
      </c>
      <c r="CC15" s="186">
        <v>45100</v>
      </c>
      <c r="CD15" s="187">
        <v>1691428269</v>
      </c>
    </row>
    <row r="16" spans="1:82" x14ac:dyDescent="0.25">
      <c r="A16" s="179" t="s">
        <v>378</v>
      </c>
      <c r="B16" s="179" t="s">
        <v>379</v>
      </c>
      <c r="C16" s="179" t="s">
        <v>127</v>
      </c>
      <c r="D16" s="179" t="s">
        <v>127</v>
      </c>
      <c r="E16" s="180">
        <v>1300265667</v>
      </c>
      <c r="F16" s="181">
        <v>1296776581</v>
      </c>
      <c r="G16" s="181">
        <v>3489086</v>
      </c>
      <c r="H16" s="181" t="e">
        <v>#VALUE!</v>
      </c>
      <c r="I16" s="181">
        <v>53170307</v>
      </c>
      <c r="J16" s="181">
        <v>52560799</v>
      </c>
      <c r="K16" s="181">
        <v>77140672</v>
      </c>
      <c r="L16" s="181">
        <v>171164354</v>
      </c>
      <c r="M16" s="181">
        <v>336015418</v>
      </c>
      <c r="N16" s="181">
        <v>231083948</v>
      </c>
      <c r="O16" s="181">
        <v>379130169</v>
      </c>
      <c r="P16" s="180">
        <v>165514021</v>
      </c>
      <c r="Q16" s="181">
        <v>967408</v>
      </c>
      <c r="R16" s="181">
        <v>5389939</v>
      </c>
      <c r="S16" s="180">
        <v>163945783</v>
      </c>
      <c r="T16" s="180">
        <v>31354090</v>
      </c>
      <c r="U16" s="180">
        <v>31401381</v>
      </c>
      <c r="V16" s="180">
        <v>239163610</v>
      </c>
      <c r="W16" s="181">
        <v>25434557</v>
      </c>
      <c r="X16" s="181">
        <v>53497762</v>
      </c>
      <c r="Y16" s="181">
        <v>18306915</v>
      </c>
      <c r="Z16" s="181">
        <v>37096722</v>
      </c>
      <c r="AA16" s="181" t="e">
        <v>#VALUE!</v>
      </c>
      <c r="AB16" s="181">
        <v>19814588</v>
      </c>
      <c r="AC16" s="181">
        <v>6918176</v>
      </c>
      <c r="AD16" s="181">
        <v>40542297</v>
      </c>
      <c r="AE16" s="181">
        <v>37552593</v>
      </c>
      <c r="AF16" s="180">
        <v>332829893</v>
      </c>
      <c r="AG16" s="181">
        <v>98682673</v>
      </c>
      <c r="AH16" s="181">
        <v>5372486</v>
      </c>
      <c r="AI16" s="181">
        <v>51665202</v>
      </c>
      <c r="AJ16" s="181">
        <v>40971666</v>
      </c>
      <c r="AK16" s="181">
        <v>12834928</v>
      </c>
      <c r="AL16" s="181">
        <v>5782015</v>
      </c>
      <c r="AM16" s="181">
        <v>117520923</v>
      </c>
      <c r="AN16" s="180">
        <v>10231349</v>
      </c>
      <c r="AO16" s="180">
        <v>46143989</v>
      </c>
      <c r="AP16" s="181">
        <v>31985889</v>
      </c>
      <c r="AQ16" s="181">
        <v>959633</v>
      </c>
      <c r="AR16" s="181">
        <v>8790483</v>
      </c>
      <c r="AS16" s="181">
        <v>4407984</v>
      </c>
      <c r="AT16" s="180">
        <v>7734495</v>
      </c>
      <c r="AU16" s="180">
        <v>707933</v>
      </c>
      <c r="AV16" s="180">
        <v>2495874</v>
      </c>
      <c r="AW16" s="181">
        <v>155360</v>
      </c>
      <c r="AX16" s="181">
        <v>2340514</v>
      </c>
      <c r="AY16" s="180">
        <v>7496620</v>
      </c>
      <c r="AZ16" s="180">
        <v>16765317</v>
      </c>
      <c r="BA16" s="180">
        <v>5174594</v>
      </c>
      <c r="BB16" s="180">
        <v>133435</v>
      </c>
      <c r="BC16" s="180">
        <v>46904</v>
      </c>
      <c r="BD16" s="180">
        <v>186027727</v>
      </c>
      <c r="BE16" s="180">
        <v>3818712</v>
      </c>
      <c r="BF16" s="180" t="e">
        <v>#VALUE!</v>
      </c>
      <c r="BG16" s="180">
        <v>47976107</v>
      </c>
      <c r="BH16" s="180" t="e">
        <v>#VALUE!</v>
      </c>
      <c r="BI16" s="182">
        <v>249311582</v>
      </c>
      <c r="BJ16" s="183" t="e">
        <v>#VALUE!</v>
      </c>
      <c r="BK16" s="183">
        <v>21349398</v>
      </c>
      <c r="BL16" s="183">
        <v>199258845</v>
      </c>
      <c r="BM16" s="183">
        <v>753117</v>
      </c>
      <c r="BN16" s="183">
        <v>2109478</v>
      </c>
      <c r="BO16" s="183">
        <v>360569</v>
      </c>
      <c r="BP16" s="183">
        <v>14998374</v>
      </c>
      <c r="BQ16" s="184">
        <v>133619963</v>
      </c>
      <c r="BR16" s="184">
        <v>53580089</v>
      </c>
      <c r="BS16" s="184" t="e">
        <v>#VALUE!</v>
      </c>
      <c r="BT16" s="184" t="e">
        <v>#VALUE!</v>
      </c>
      <c r="BU16" s="184">
        <v>818562</v>
      </c>
      <c r="BV16" s="184">
        <v>59367823</v>
      </c>
      <c r="BW16" s="185">
        <v>5058</v>
      </c>
      <c r="BX16" s="185">
        <v>169245</v>
      </c>
      <c r="BY16" s="185" t="e">
        <v>#VALUE!</v>
      </c>
      <c r="BZ16" s="185">
        <v>5360935</v>
      </c>
      <c r="CA16" s="185" t="e">
        <v>#VALUE!</v>
      </c>
      <c r="CB16" s="185">
        <v>32401779</v>
      </c>
      <c r="CC16" s="186">
        <v>54089854</v>
      </c>
      <c r="CD16" s="187">
        <v>18543381359</v>
      </c>
    </row>
    <row r="17" spans="1:82" x14ac:dyDescent="0.25">
      <c r="A17" s="179" t="s">
        <v>380</v>
      </c>
      <c r="B17" s="179" t="s">
        <v>381</v>
      </c>
      <c r="C17" s="179" t="s">
        <v>382</v>
      </c>
      <c r="D17" s="179" t="s">
        <v>123</v>
      </c>
      <c r="E17" s="180">
        <v>416724149</v>
      </c>
      <c r="F17" s="181">
        <v>416390289</v>
      </c>
      <c r="G17" s="181" t="e">
        <v>#VALUE!</v>
      </c>
      <c r="H17" s="181">
        <v>333860</v>
      </c>
      <c r="I17" s="181">
        <v>15614912</v>
      </c>
      <c r="J17" s="181">
        <v>19625639</v>
      </c>
      <c r="K17" s="181">
        <v>27209618</v>
      </c>
      <c r="L17" s="181">
        <v>56214971</v>
      </c>
      <c r="M17" s="181">
        <v>108084901</v>
      </c>
      <c r="N17" s="181">
        <v>100680937</v>
      </c>
      <c r="O17" s="181">
        <v>89293171</v>
      </c>
      <c r="P17" s="180">
        <v>58176226</v>
      </c>
      <c r="Q17" s="181">
        <v>248613</v>
      </c>
      <c r="R17" s="181">
        <v>703814</v>
      </c>
      <c r="S17" s="180">
        <v>28003897</v>
      </c>
      <c r="T17" s="180">
        <v>14603406</v>
      </c>
      <c r="U17" s="180">
        <v>7140775</v>
      </c>
      <c r="V17" s="180">
        <v>77033213</v>
      </c>
      <c r="W17" s="181">
        <v>10746832</v>
      </c>
      <c r="X17" s="181">
        <v>23916560</v>
      </c>
      <c r="Y17" s="181">
        <v>9976222</v>
      </c>
      <c r="Z17" s="181">
        <v>8766854</v>
      </c>
      <c r="AA17" s="181">
        <v>484659</v>
      </c>
      <c r="AB17" s="181" t="e">
        <v>#VALUE!</v>
      </c>
      <c r="AC17" s="181">
        <v>1947433</v>
      </c>
      <c r="AD17" s="181">
        <v>10748734</v>
      </c>
      <c r="AE17" s="181">
        <v>10445919</v>
      </c>
      <c r="AF17" s="180">
        <v>119802447</v>
      </c>
      <c r="AG17" s="181">
        <v>30188381</v>
      </c>
      <c r="AH17" s="181">
        <v>3824607</v>
      </c>
      <c r="AI17" s="181">
        <v>30233061</v>
      </c>
      <c r="AJ17" s="181">
        <v>3321448</v>
      </c>
      <c r="AK17" s="181">
        <v>10506956</v>
      </c>
      <c r="AL17" s="181">
        <v>1515088</v>
      </c>
      <c r="AM17" s="181">
        <v>40212906</v>
      </c>
      <c r="AN17" s="180">
        <v>3154471</v>
      </c>
      <c r="AO17" s="180">
        <v>12445873</v>
      </c>
      <c r="AP17" s="181">
        <v>7486123</v>
      </c>
      <c r="AQ17" s="181">
        <v>92774</v>
      </c>
      <c r="AR17" s="181">
        <v>3297458</v>
      </c>
      <c r="AS17" s="181">
        <v>1569518</v>
      </c>
      <c r="AT17" s="180">
        <v>5041226</v>
      </c>
      <c r="AU17" s="180">
        <v>534977</v>
      </c>
      <c r="AV17" s="180">
        <v>1879852</v>
      </c>
      <c r="AW17" s="181">
        <v>616385</v>
      </c>
      <c r="AX17" s="181">
        <v>1263467</v>
      </c>
      <c r="AY17" s="180">
        <v>3740996</v>
      </c>
      <c r="AZ17" s="180">
        <v>1123876</v>
      </c>
      <c r="BA17" s="180">
        <v>4128090</v>
      </c>
      <c r="BB17" s="180">
        <v>9745</v>
      </c>
      <c r="BC17" s="180" t="e">
        <v>#VALUE!</v>
      </c>
      <c r="BD17" s="180">
        <v>37569038</v>
      </c>
      <c r="BE17" s="180">
        <v>1913587</v>
      </c>
      <c r="BF17" s="180" t="e">
        <v>#VALUE!</v>
      </c>
      <c r="BG17" s="180">
        <v>20359241</v>
      </c>
      <c r="BH17" s="180" t="e">
        <v>#VALUE!</v>
      </c>
      <c r="BI17" s="182">
        <v>178648217</v>
      </c>
      <c r="BJ17" s="183" t="e">
        <v>#VALUE!</v>
      </c>
      <c r="BK17" s="183">
        <v>8894108</v>
      </c>
      <c r="BL17" s="183">
        <v>86048003</v>
      </c>
      <c r="BM17" s="183">
        <v>716739</v>
      </c>
      <c r="BN17" s="183">
        <v>560695</v>
      </c>
      <c r="BO17" s="183">
        <v>168624</v>
      </c>
      <c r="BP17" s="183">
        <v>32637882</v>
      </c>
      <c r="BQ17" s="184">
        <v>46512955</v>
      </c>
      <c r="BR17" s="184">
        <v>5734566</v>
      </c>
      <c r="BS17" s="184" t="e">
        <v>#VALUE!</v>
      </c>
      <c r="BT17" s="184" t="e">
        <v>#VALUE!</v>
      </c>
      <c r="BU17" s="184" t="e">
        <v>#VALUE!</v>
      </c>
      <c r="BV17" s="184">
        <v>33153543</v>
      </c>
      <c r="BW17" s="185" t="e">
        <v>#VALUE!</v>
      </c>
      <c r="BX17" s="185">
        <v>126083</v>
      </c>
      <c r="BY17" s="185">
        <v>833983</v>
      </c>
      <c r="BZ17" s="185">
        <v>9685334</v>
      </c>
      <c r="CA17" s="185" t="e">
        <v>#VALUE!</v>
      </c>
      <c r="CB17" s="185">
        <v>11191378</v>
      </c>
      <c r="CC17" s="186">
        <v>31095839</v>
      </c>
      <c r="CD17" s="187">
        <v>4946510179</v>
      </c>
    </row>
    <row r="18" spans="1:82" x14ac:dyDescent="0.25">
      <c r="A18" s="179" t="s">
        <v>383</v>
      </c>
      <c r="B18" s="179" t="s">
        <v>384</v>
      </c>
      <c r="C18" s="179" t="s">
        <v>359</v>
      </c>
      <c r="D18" s="179" t="s">
        <v>55</v>
      </c>
      <c r="E18" s="180">
        <v>112005527</v>
      </c>
      <c r="F18" s="181">
        <v>110734266</v>
      </c>
      <c r="G18" s="181">
        <v>26776</v>
      </c>
      <c r="H18" s="181">
        <v>1244485</v>
      </c>
      <c r="I18" s="181">
        <v>3987970</v>
      </c>
      <c r="J18" s="181">
        <v>5024579</v>
      </c>
      <c r="K18" s="181">
        <v>7423909</v>
      </c>
      <c r="L18" s="181">
        <v>14850138</v>
      </c>
      <c r="M18" s="181">
        <v>43883706</v>
      </c>
      <c r="N18" s="181">
        <v>21693134</v>
      </c>
      <c r="O18" s="181">
        <v>15142091</v>
      </c>
      <c r="P18" s="180">
        <v>6255358</v>
      </c>
      <c r="Q18" s="181">
        <v>23260</v>
      </c>
      <c r="R18" s="181">
        <v>733813</v>
      </c>
      <c r="S18" s="180">
        <v>2521805</v>
      </c>
      <c r="T18" s="180">
        <v>2171400</v>
      </c>
      <c r="U18" s="180">
        <v>1654046</v>
      </c>
      <c r="V18" s="180">
        <v>43223665</v>
      </c>
      <c r="W18" s="181">
        <v>10632048</v>
      </c>
      <c r="X18" s="181">
        <v>3666385</v>
      </c>
      <c r="Y18" s="181">
        <v>8379916</v>
      </c>
      <c r="Z18" s="181">
        <v>10424258</v>
      </c>
      <c r="AA18" s="181">
        <v>215757</v>
      </c>
      <c r="AB18" s="181">
        <v>2709897</v>
      </c>
      <c r="AC18" s="181">
        <v>929787</v>
      </c>
      <c r="AD18" s="181">
        <v>1520041</v>
      </c>
      <c r="AE18" s="181">
        <v>4745576</v>
      </c>
      <c r="AF18" s="180">
        <v>34064029</v>
      </c>
      <c r="AG18" s="181">
        <v>8603190</v>
      </c>
      <c r="AH18" s="181">
        <v>576521</v>
      </c>
      <c r="AI18" s="181">
        <v>4354020</v>
      </c>
      <c r="AJ18" s="181">
        <v>1012545</v>
      </c>
      <c r="AK18" s="181">
        <v>598597</v>
      </c>
      <c r="AL18" s="181">
        <v>1235955</v>
      </c>
      <c r="AM18" s="181">
        <v>17683201</v>
      </c>
      <c r="AN18" s="180">
        <v>572743</v>
      </c>
      <c r="AO18" s="180">
        <v>619355</v>
      </c>
      <c r="AP18" s="181">
        <v>521652</v>
      </c>
      <c r="AQ18" s="181" t="e">
        <v>#VALUE!</v>
      </c>
      <c r="AR18" s="181">
        <v>42687</v>
      </c>
      <c r="AS18" s="181">
        <v>55016</v>
      </c>
      <c r="AT18" s="180">
        <v>1607140</v>
      </c>
      <c r="AU18" s="180">
        <v>29598</v>
      </c>
      <c r="AV18" s="180">
        <v>645973</v>
      </c>
      <c r="AW18" s="181" t="e">
        <v>#VALUE!</v>
      </c>
      <c r="AX18" s="181">
        <v>645973</v>
      </c>
      <c r="AY18" s="180">
        <v>131753</v>
      </c>
      <c r="AZ18" s="180">
        <v>1282603</v>
      </c>
      <c r="BA18" s="180">
        <v>397566</v>
      </c>
      <c r="BB18" s="180">
        <v>50115</v>
      </c>
      <c r="BC18" s="180" t="e">
        <v>#VALUE!</v>
      </c>
      <c r="BD18" s="180">
        <v>5731368</v>
      </c>
      <c r="BE18" s="180">
        <v>19793</v>
      </c>
      <c r="BF18" s="180" t="e">
        <v>#VALUE!</v>
      </c>
      <c r="BG18" s="180">
        <v>2986733</v>
      </c>
      <c r="BH18" s="180" t="e">
        <v>#VALUE!</v>
      </c>
      <c r="BI18" s="182">
        <v>33414686</v>
      </c>
      <c r="BJ18" s="183" t="e">
        <v>#VALUE!</v>
      </c>
      <c r="BK18" s="183">
        <v>2282231</v>
      </c>
      <c r="BL18" s="183">
        <v>17768859</v>
      </c>
      <c r="BM18" s="183" t="e">
        <v>#VALUE!</v>
      </c>
      <c r="BN18" s="183">
        <v>40871</v>
      </c>
      <c r="BO18" s="183" t="e">
        <v>#VALUE!</v>
      </c>
      <c r="BP18" s="183">
        <v>196886</v>
      </c>
      <c r="BQ18" s="184">
        <v>12363985</v>
      </c>
      <c r="BR18" s="184">
        <v>472253</v>
      </c>
      <c r="BS18" s="184" t="e">
        <v>#VALUE!</v>
      </c>
      <c r="BT18" s="184" t="e">
        <v>#VALUE!</v>
      </c>
      <c r="BU18" s="184" t="e">
        <v>#VALUE!</v>
      </c>
      <c r="BV18" s="184">
        <v>2676178</v>
      </c>
      <c r="BW18" s="185" t="e">
        <v>#VALUE!</v>
      </c>
      <c r="BX18" s="185" t="e">
        <v>#VALUE!</v>
      </c>
      <c r="BY18" s="185" t="e">
        <v>#VALUE!</v>
      </c>
      <c r="BZ18" s="185" t="e">
        <v>#VALUE!</v>
      </c>
      <c r="CA18" s="185" t="e">
        <v>#VALUE!</v>
      </c>
      <c r="CB18" s="185">
        <v>1852294</v>
      </c>
      <c r="CC18" s="186">
        <v>692112</v>
      </c>
      <c r="CD18" s="187">
        <v>762875241</v>
      </c>
    </row>
    <row r="19" spans="1:82" x14ac:dyDescent="0.25">
      <c r="A19" s="179" t="s">
        <v>385</v>
      </c>
      <c r="B19" s="179" t="s">
        <v>386</v>
      </c>
      <c r="C19" s="179" t="s">
        <v>387</v>
      </c>
      <c r="D19" s="179" t="s">
        <v>124</v>
      </c>
      <c r="E19" s="180">
        <v>180882332</v>
      </c>
      <c r="F19" s="181">
        <v>179682204</v>
      </c>
      <c r="G19" s="181">
        <v>831002</v>
      </c>
      <c r="H19" s="181">
        <v>369126</v>
      </c>
      <c r="I19" s="181">
        <v>7363009</v>
      </c>
      <c r="J19" s="181">
        <v>6854579</v>
      </c>
      <c r="K19" s="181">
        <v>10766105</v>
      </c>
      <c r="L19" s="181">
        <v>28569783</v>
      </c>
      <c r="M19" s="181">
        <v>63890684</v>
      </c>
      <c r="N19" s="181">
        <v>40387351</v>
      </c>
      <c r="O19" s="181">
        <v>23050821</v>
      </c>
      <c r="P19" s="180">
        <v>12710491</v>
      </c>
      <c r="Q19" s="181">
        <v>113290</v>
      </c>
      <c r="R19" s="181">
        <v>58970</v>
      </c>
      <c r="S19" s="180">
        <v>10288842</v>
      </c>
      <c r="T19" s="180">
        <v>5249650</v>
      </c>
      <c r="U19" s="180">
        <v>7692209</v>
      </c>
      <c r="V19" s="180">
        <v>37515583</v>
      </c>
      <c r="W19" s="181">
        <v>10978556</v>
      </c>
      <c r="X19" s="181">
        <v>8299754</v>
      </c>
      <c r="Y19" s="181">
        <v>390339</v>
      </c>
      <c r="Z19" s="181">
        <v>9946514</v>
      </c>
      <c r="AA19" s="181" t="e">
        <v>#VALUE!</v>
      </c>
      <c r="AB19" s="181">
        <v>2017027</v>
      </c>
      <c r="AC19" s="181" t="e">
        <v>#VALUE!</v>
      </c>
      <c r="AD19" s="181">
        <v>3516622</v>
      </c>
      <c r="AE19" s="181">
        <v>2366771</v>
      </c>
      <c r="AF19" s="180">
        <v>63233864</v>
      </c>
      <c r="AG19" s="181">
        <v>21917066</v>
      </c>
      <c r="AH19" s="181">
        <v>1085638</v>
      </c>
      <c r="AI19" s="181">
        <v>13569322</v>
      </c>
      <c r="AJ19" s="181">
        <v>597147</v>
      </c>
      <c r="AK19" s="181">
        <v>4867886</v>
      </c>
      <c r="AL19" s="181">
        <v>3128137</v>
      </c>
      <c r="AM19" s="181">
        <v>18068668</v>
      </c>
      <c r="AN19" s="180">
        <v>3163341</v>
      </c>
      <c r="AO19" s="180">
        <v>3546392</v>
      </c>
      <c r="AP19" s="181">
        <v>2011842</v>
      </c>
      <c r="AQ19" s="181">
        <v>17833</v>
      </c>
      <c r="AR19" s="181">
        <v>1238188</v>
      </c>
      <c r="AS19" s="181">
        <v>278529</v>
      </c>
      <c r="AT19" s="180">
        <v>432410</v>
      </c>
      <c r="AU19" s="180">
        <v>199876</v>
      </c>
      <c r="AV19" s="180">
        <v>1256421</v>
      </c>
      <c r="AW19" s="181">
        <v>356197</v>
      </c>
      <c r="AX19" s="181">
        <v>900224</v>
      </c>
      <c r="AY19" s="180">
        <v>558897</v>
      </c>
      <c r="AZ19" s="180">
        <v>3210456</v>
      </c>
      <c r="BA19" s="180">
        <v>711103</v>
      </c>
      <c r="BB19" s="180" t="e">
        <v>#VALUE!</v>
      </c>
      <c r="BC19" s="180" t="e">
        <v>#VALUE!</v>
      </c>
      <c r="BD19" s="180">
        <v>19001192</v>
      </c>
      <c r="BE19" s="180" t="e">
        <v>#VALUE!</v>
      </c>
      <c r="BF19" s="180" t="e">
        <v>#VALUE!</v>
      </c>
      <c r="BG19" s="180">
        <v>6074325</v>
      </c>
      <c r="BH19" s="180" t="e">
        <v>#VALUE!</v>
      </c>
      <c r="BI19" s="182">
        <v>84596805</v>
      </c>
      <c r="BJ19" s="183">
        <v>21821918</v>
      </c>
      <c r="BK19" s="183">
        <v>6770283</v>
      </c>
      <c r="BL19" s="183">
        <v>46271985</v>
      </c>
      <c r="BM19" s="183">
        <v>5989541</v>
      </c>
      <c r="BN19" s="183">
        <v>319839</v>
      </c>
      <c r="BO19" s="183">
        <v>221541</v>
      </c>
      <c r="BP19" s="183">
        <v>3201698</v>
      </c>
      <c r="BQ19" s="184">
        <v>32756494</v>
      </c>
      <c r="BR19" s="184">
        <v>2070931</v>
      </c>
      <c r="BS19" s="184" t="e">
        <v>#VALUE!</v>
      </c>
      <c r="BT19" s="184" t="e">
        <v>#VALUE!</v>
      </c>
      <c r="BU19" s="184" t="e">
        <v>#VALUE!</v>
      </c>
      <c r="BV19" s="184">
        <v>25824186</v>
      </c>
      <c r="BW19" s="185">
        <v>2091012</v>
      </c>
      <c r="BX19" s="185">
        <v>3240150</v>
      </c>
      <c r="BY19" s="185" t="e">
        <v>#VALUE!</v>
      </c>
      <c r="BZ19" s="185">
        <v>6166990</v>
      </c>
      <c r="CA19" s="185" t="e">
        <v>#VALUE!</v>
      </c>
      <c r="CB19" s="185">
        <v>10258029</v>
      </c>
      <c r="CC19" s="186">
        <v>4928686</v>
      </c>
      <c r="CD19" s="187">
        <v>2427220278</v>
      </c>
    </row>
    <row r="20" spans="1:82" x14ac:dyDescent="0.25">
      <c r="A20" s="179" t="s">
        <v>388</v>
      </c>
      <c r="B20" s="179" t="s">
        <v>389</v>
      </c>
      <c r="C20" s="179" t="s">
        <v>387</v>
      </c>
      <c r="D20" s="179" t="s">
        <v>124</v>
      </c>
      <c r="E20" s="180">
        <v>319317984</v>
      </c>
      <c r="F20" s="181">
        <v>316549426</v>
      </c>
      <c r="G20" s="181">
        <v>1713432</v>
      </c>
      <c r="H20" s="181">
        <v>1055126</v>
      </c>
      <c r="I20" s="181">
        <v>13767792</v>
      </c>
      <c r="J20" s="181">
        <v>15828775</v>
      </c>
      <c r="K20" s="181">
        <v>19421440</v>
      </c>
      <c r="L20" s="181">
        <v>39385871</v>
      </c>
      <c r="M20" s="181">
        <v>101128084</v>
      </c>
      <c r="N20" s="181">
        <v>64121788</v>
      </c>
      <c r="O20" s="181">
        <v>65664234</v>
      </c>
      <c r="P20" s="180">
        <v>37414909</v>
      </c>
      <c r="Q20" s="181">
        <v>624785</v>
      </c>
      <c r="R20" s="181">
        <v>860788</v>
      </c>
      <c r="S20" s="180">
        <v>16682960</v>
      </c>
      <c r="T20" s="180">
        <v>8259503</v>
      </c>
      <c r="U20" s="180">
        <v>10675299</v>
      </c>
      <c r="V20" s="180">
        <v>77184944</v>
      </c>
      <c r="W20" s="181">
        <v>8391962</v>
      </c>
      <c r="X20" s="181">
        <v>18068326</v>
      </c>
      <c r="Y20" s="181">
        <v>6737113</v>
      </c>
      <c r="Z20" s="181">
        <v>14950148</v>
      </c>
      <c r="AA20" s="181" t="e">
        <v>#VALUE!</v>
      </c>
      <c r="AB20" s="181">
        <v>5916265</v>
      </c>
      <c r="AC20" s="181">
        <v>429628</v>
      </c>
      <c r="AD20" s="181">
        <v>11490266</v>
      </c>
      <c r="AE20" s="181">
        <v>11201236</v>
      </c>
      <c r="AF20" s="180">
        <v>85530208</v>
      </c>
      <c r="AG20" s="181">
        <v>20329339</v>
      </c>
      <c r="AH20" s="181">
        <v>5272189</v>
      </c>
      <c r="AI20" s="181">
        <v>13995104</v>
      </c>
      <c r="AJ20" s="181">
        <v>6650841</v>
      </c>
      <c r="AK20" s="181">
        <v>1926604</v>
      </c>
      <c r="AL20" s="181">
        <v>1817074</v>
      </c>
      <c r="AM20" s="181">
        <v>35539057</v>
      </c>
      <c r="AN20" s="180">
        <v>3714649</v>
      </c>
      <c r="AO20" s="180">
        <v>9070074</v>
      </c>
      <c r="AP20" s="181">
        <v>5998363</v>
      </c>
      <c r="AQ20" s="181">
        <v>66240</v>
      </c>
      <c r="AR20" s="181">
        <v>2426025</v>
      </c>
      <c r="AS20" s="181">
        <v>579446</v>
      </c>
      <c r="AT20" s="180">
        <v>5054469</v>
      </c>
      <c r="AU20" s="180">
        <v>971212</v>
      </c>
      <c r="AV20" s="180">
        <v>2554523</v>
      </c>
      <c r="AW20" s="181">
        <v>13763</v>
      </c>
      <c r="AX20" s="181">
        <v>2540760</v>
      </c>
      <c r="AY20" s="180">
        <v>1256350</v>
      </c>
      <c r="AZ20" s="180">
        <v>9986501</v>
      </c>
      <c r="BA20" s="180">
        <v>739091</v>
      </c>
      <c r="BB20" s="180" t="e">
        <v>#VALUE!</v>
      </c>
      <c r="BC20" s="180" t="e">
        <v>#VALUE!</v>
      </c>
      <c r="BD20" s="180">
        <v>25502550</v>
      </c>
      <c r="BE20" s="180">
        <v>609236</v>
      </c>
      <c r="BF20" s="180">
        <v>1818169</v>
      </c>
      <c r="BG20" s="180">
        <v>14835106</v>
      </c>
      <c r="BH20" s="180" t="e">
        <v>#VALUE!</v>
      </c>
      <c r="BI20" s="182">
        <v>153516970</v>
      </c>
      <c r="BJ20" s="183">
        <v>22144530</v>
      </c>
      <c r="BK20" s="183">
        <v>7325012</v>
      </c>
      <c r="BL20" s="183">
        <v>79734528</v>
      </c>
      <c r="BM20" s="183">
        <v>33113086</v>
      </c>
      <c r="BN20" s="183">
        <v>850559</v>
      </c>
      <c r="BO20" s="183">
        <v>843596</v>
      </c>
      <c r="BP20" s="183">
        <v>9505659</v>
      </c>
      <c r="BQ20" s="184">
        <v>32708399</v>
      </c>
      <c r="BR20" s="184">
        <v>11973237</v>
      </c>
      <c r="BS20" s="184" t="e">
        <v>#VALUE!</v>
      </c>
      <c r="BT20" s="184" t="e">
        <v>#VALUE!</v>
      </c>
      <c r="BU20" s="184">
        <v>349141</v>
      </c>
      <c r="BV20" s="184">
        <v>11267010</v>
      </c>
      <c r="BW20" s="185" t="e">
        <v>#VALUE!</v>
      </c>
      <c r="BX20" s="185" t="e">
        <v>#VALUE!</v>
      </c>
      <c r="BY20" s="185" t="e">
        <v>#VALUE!</v>
      </c>
      <c r="BZ20" s="185" t="e">
        <v>#VALUE!</v>
      </c>
      <c r="CA20" s="185" t="e">
        <v>#VALUE!</v>
      </c>
      <c r="CB20" s="185">
        <v>4721517</v>
      </c>
      <c r="CC20" s="186">
        <v>9058381</v>
      </c>
      <c r="CD20" s="187">
        <v>3666938869</v>
      </c>
    </row>
    <row r="21" spans="1:82" x14ac:dyDescent="0.25">
      <c r="A21" s="179" t="s">
        <v>390</v>
      </c>
      <c r="B21" s="179" t="s">
        <v>391</v>
      </c>
      <c r="C21" s="179" t="s">
        <v>392</v>
      </c>
      <c r="D21" s="179" t="s">
        <v>118</v>
      </c>
      <c r="E21" s="180">
        <v>143642691</v>
      </c>
      <c r="F21" s="181">
        <v>141356789</v>
      </c>
      <c r="G21" s="181">
        <v>484700</v>
      </c>
      <c r="H21" s="181">
        <v>1801202</v>
      </c>
      <c r="I21" s="181">
        <v>5759647</v>
      </c>
      <c r="J21" s="181">
        <v>6371294</v>
      </c>
      <c r="K21" s="181">
        <v>11337490</v>
      </c>
      <c r="L21" s="181">
        <v>19514386</v>
      </c>
      <c r="M21" s="181">
        <v>47750232</v>
      </c>
      <c r="N21" s="181">
        <v>30924189</v>
      </c>
      <c r="O21" s="181">
        <v>21985453</v>
      </c>
      <c r="P21" s="180">
        <v>11859307</v>
      </c>
      <c r="Q21" s="181">
        <v>83870</v>
      </c>
      <c r="R21" s="181">
        <v>185540</v>
      </c>
      <c r="S21" s="180">
        <v>7273788</v>
      </c>
      <c r="T21" s="180">
        <v>2215878</v>
      </c>
      <c r="U21" s="180">
        <v>9486248</v>
      </c>
      <c r="V21" s="180">
        <v>27772508</v>
      </c>
      <c r="W21" s="181">
        <v>5903736</v>
      </c>
      <c r="X21" s="181">
        <v>3721120</v>
      </c>
      <c r="Y21" s="181">
        <v>4414960</v>
      </c>
      <c r="Z21" s="181">
        <v>4595791</v>
      </c>
      <c r="AA21" s="181" t="e">
        <v>#VALUE!</v>
      </c>
      <c r="AB21" s="181">
        <v>3378205</v>
      </c>
      <c r="AC21" s="181">
        <v>933479</v>
      </c>
      <c r="AD21" s="181">
        <v>701549</v>
      </c>
      <c r="AE21" s="181">
        <v>4123668</v>
      </c>
      <c r="AF21" s="180">
        <v>56402553</v>
      </c>
      <c r="AG21" s="181">
        <v>11525042</v>
      </c>
      <c r="AH21" s="181">
        <v>5745899</v>
      </c>
      <c r="AI21" s="181">
        <v>14312653</v>
      </c>
      <c r="AJ21" s="181">
        <v>1982370</v>
      </c>
      <c r="AK21" s="181">
        <v>5663892</v>
      </c>
      <c r="AL21" s="181">
        <v>357428</v>
      </c>
      <c r="AM21" s="181">
        <v>16815269</v>
      </c>
      <c r="AN21" s="180">
        <v>168282</v>
      </c>
      <c r="AO21" s="180">
        <v>1913216</v>
      </c>
      <c r="AP21" s="181">
        <v>993561</v>
      </c>
      <c r="AQ21" s="181">
        <v>27463</v>
      </c>
      <c r="AR21" s="181">
        <v>779048</v>
      </c>
      <c r="AS21" s="181">
        <v>113144</v>
      </c>
      <c r="AT21" s="180">
        <v>1259622</v>
      </c>
      <c r="AU21" s="180">
        <v>1123469</v>
      </c>
      <c r="AV21" s="180">
        <v>146895</v>
      </c>
      <c r="AW21" s="181" t="e">
        <v>#VALUE!</v>
      </c>
      <c r="AX21" s="181">
        <v>146895</v>
      </c>
      <c r="AY21" s="180">
        <v>490290</v>
      </c>
      <c r="AZ21" s="180" t="e">
        <v>#VALUE!</v>
      </c>
      <c r="BA21" s="180">
        <v>785429</v>
      </c>
      <c r="BB21" s="180" t="e">
        <v>#VALUE!</v>
      </c>
      <c r="BC21" s="180" t="e">
        <v>#VALUE!</v>
      </c>
      <c r="BD21" s="180">
        <v>9198495</v>
      </c>
      <c r="BE21" s="180" t="e">
        <v>#VALUE!</v>
      </c>
      <c r="BF21" s="180">
        <v>689128</v>
      </c>
      <c r="BG21" s="180">
        <v>6402189</v>
      </c>
      <c r="BH21" s="180" t="e">
        <v>#VALUE!</v>
      </c>
      <c r="BI21" s="182">
        <v>41076831</v>
      </c>
      <c r="BJ21" s="183" t="e">
        <v>#VALUE!</v>
      </c>
      <c r="BK21" s="183">
        <v>396716</v>
      </c>
      <c r="BL21" s="183">
        <v>30491796</v>
      </c>
      <c r="BM21" s="183">
        <v>576</v>
      </c>
      <c r="BN21" s="183">
        <v>95940</v>
      </c>
      <c r="BO21" s="183" t="e">
        <v>#VALUE!</v>
      </c>
      <c r="BP21" s="183">
        <v>1211793</v>
      </c>
      <c r="BQ21" s="184">
        <v>18751967</v>
      </c>
      <c r="BR21" s="184">
        <v>1663213</v>
      </c>
      <c r="BS21" s="184" t="e">
        <v>#VALUE!</v>
      </c>
      <c r="BT21" s="184" t="e">
        <v>#VALUE!</v>
      </c>
      <c r="BU21" s="184" t="e">
        <v>#VALUE!</v>
      </c>
      <c r="BV21" s="184">
        <v>10577369</v>
      </c>
      <c r="BW21" s="185" t="e">
        <v>#VALUE!</v>
      </c>
      <c r="BX21" s="185" t="e">
        <v>#VALUE!</v>
      </c>
      <c r="BY21" s="185" t="e">
        <v>#VALUE!</v>
      </c>
      <c r="BZ21" s="185">
        <v>2349580</v>
      </c>
      <c r="CA21" s="185" t="e">
        <v>#VALUE!</v>
      </c>
      <c r="CB21" s="185">
        <v>6268817</v>
      </c>
      <c r="CC21" s="186">
        <v>3961944</v>
      </c>
      <c r="CD21" s="187">
        <v>1827942975</v>
      </c>
    </row>
    <row r="22" spans="1:82" x14ac:dyDescent="0.25">
      <c r="A22" s="179" t="s">
        <v>393</v>
      </c>
      <c r="B22" s="179" t="s">
        <v>394</v>
      </c>
      <c r="C22" s="179" t="s">
        <v>395</v>
      </c>
      <c r="D22" s="179" t="s">
        <v>124</v>
      </c>
      <c r="E22" s="180">
        <v>136832046</v>
      </c>
      <c r="F22" s="181">
        <v>136470202</v>
      </c>
      <c r="G22" s="181" t="e">
        <v>#VALUE!</v>
      </c>
      <c r="H22" s="181" t="e">
        <v>#VALUE!</v>
      </c>
      <c r="I22" s="181">
        <v>6900731</v>
      </c>
      <c r="J22" s="181">
        <v>7581097</v>
      </c>
      <c r="K22" s="181">
        <v>9478211</v>
      </c>
      <c r="L22" s="181">
        <v>18426809</v>
      </c>
      <c r="M22" s="181">
        <v>31810981</v>
      </c>
      <c r="N22" s="181">
        <v>36323149</v>
      </c>
      <c r="O22" s="181">
        <v>26311068</v>
      </c>
      <c r="P22" s="180">
        <v>15674651</v>
      </c>
      <c r="Q22" s="181">
        <v>107645</v>
      </c>
      <c r="R22" s="181">
        <v>293154</v>
      </c>
      <c r="S22" s="180">
        <v>21296187</v>
      </c>
      <c r="T22" s="180">
        <v>2813820</v>
      </c>
      <c r="U22" s="180">
        <v>3045539</v>
      </c>
      <c r="V22" s="180">
        <v>35110109</v>
      </c>
      <c r="W22" s="181">
        <v>9773909</v>
      </c>
      <c r="X22" s="181">
        <v>6070360</v>
      </c>
      <c r="Y22" s="181">
        <v>1571656</v>
      </c>
      <c r="Z22" s="181">
        <v>6862857</v>
      </c>
      <c r="AA22" s="181" t="e">
        <v>#VALUE!</v>
      </c>
      <c r="AB22" s="181">
        <v>1738029</v>
      </c>
      <c r="AC22" s="181">
        <v>2004818</v>
      </c>
      <c r="AD22" s="181">
        <v>5838213</v>
      </c>
      <c r="AE22" s="181">
        <v>1250267</v>
      </c>
      <c r="AF22" s="180">
        <v>34619192</v>
      </c>
      <c r="AG22" s="181">
        <v>8649822</v>
      </c>
      <c r="AH22" s="181">
        <v>2661512</v>
      </c>
      <c r="AI22" s="181">
        <v>10947224</v>
      </c>
      <c r="AJ22" s="181">
        <v>742384</v>
      </c>
      <c r="AK22" s="181">
        <v>507179</v>
      </c>
      <c r="AL22" s="181">
        <v>2319066</v>
      </c>
      <c r="AM22" s="181">
        <v>8792005</v>
      </c>
      <c r="AN22" s="180">
        <v>455024</v>
      </c>
      <c r="AO22" s="180">
        <v>1973981</v>
      </c>
      <c r="AP22" s="181">
        <v>1266223</v>
      </c>
      <c r="AQ22" s="181">
        <v>24705</v>
      </c>
      <c r="AR22" s="181">
        <v>372599</v>
      </c>
      <c r="AS22" s="181">
        <v>310454</v>
      </c>
      <c r="AT22" s="180">
        <v>1047361</v>
      </c>
      <c r="AU22" s="180">
        <v>145217</v>
      </c>
      <c r="AV22" s="180">
        <v>745692</v>
      </c>
      <c r="AW22" s="181">
        <v>448929</v>
      </c>
      <c r="AX22" s="181">
        <v>296763</v>
      </c>
      <c r="AY22" s="180">
        <v>432736</v>
      </c>
      <c r="AZ22" s="180">
        <v>533283</v>
      </c>
      <c r="BA22" s="180">
        <v>424864</v>
      </c>
      <c r="BB22" s="180">
        <v>24350</v>
      </c>
      <c r="BC22" s="180">
        <v>33483</v>
      </c>
      <c r="BD22" s="180">
        <v>5040681</v>
      </c>
      <c r="BE22" s="180" t="e">
        <v>#VALUE!</v>
      </c>
      <c r="BF22" s="180">
        <v>926660</v>
      </c>
      <c r="BG22" s="180">
        <v>9008683</v>
      </c>
      <c r="BH22" s="180" t="e">
        <v>#VALUE!</v>
      </c>
      <c r="BI22" s="182">
        <v>39566504</v>
      </c>
      <c r="BJ22" s="183" t="e">
        <v>#VALUE!</v>
      </c>
      <c r="BK22" s="183">
        <v>1026105</v>
      </c>
      <c r="BL22" s="183">
        <v>20950367</v>
      </c>
      <c r="BM22" s="183">
        <v>1247486</v>
      </c>
      <c r="BN22" s="183">
        <v>1014394</v>
      </c>
      <c r="BO22" s="183" t="e">
        <v>#VALUE!</v>
      </c>
      <c r="BP22" s="183">
        <v>606194</v>
      </c>
      <c r="BQ22" s="184">
        <v>12493293</v>
      </c>
      <c r="BR22" s="184">
        <v>1382161</v>
      </c>
      <c r="BS22" s="184" t="e">
        <v>#VALUE!</v>
      </c>
      <c r="BT22" s="184" t="e">
        <v>#VALUE!</v>
      </c>
      <c r="BU22" s="184" t="e">
        <v>#VALUE!</v>
      </c>
      <c r="BV22" s="184">
        <v>2087515</v>
      </c>
      <c r="BW22" s="185" t="e">
        <v>#VALUE!</v>
      </c>
      <c r="BX22" s="185" t="e">
        <v>#VALUE!</v>
      </c>
      <c r="BY22" s="185" t="e">
        <v>#VALUE!</v>
      </c>
      <c r="BZ22" s="185" t="e">
        <v>#VALUE!</v>
      </c>
      <c r="CA22" s="185" t="e">
        <v>#VALUE!</v>
      </c>
      <c r="CB22" s="185">
        <v>2087515</v>
      </c>
      <c r="CC22" s="186">
        <v>22198573</v>
      </c>
      <c r="CD22" s="187">
        <v>1458685327</v>
      </c>
    </row>
    <row r="23" spans="1:82" x14ac:dyDescent="0.25">
      <c r="A23" s="179" t="s">
        <v>396</v>
      </c>
      <c r="B23" s="179" t="s">
        <v>119</v>
      </c>
      <c r="C23" s="179" t="s">
        <v>119</v>
      </c>
      <c r="D23" s="179" t="s">
        <v>119</v>
      </c>
      <c r="E23" s="180">
        <v>136772033</v>
      </c>
      <c r="F23" s="181">
        <v>136010310</v>
      </c>
      <c r="G23" s="181">
        <v>761723</v>
      </c>
      <c r="H23" s="181" t="e">
        <v>#VALUE!</v>
      </c>
      <c r="I23" s="181">
        <v>8975403</v>
      </c>
      <c r="J23" s="181">
        <v>8984941</v>
      </c>
      <c r="K23" s="181">
        <v>15298138</v>
      </c>
      <c r="L23" s="181">
        <v>24237881</v>
      </c>
      <c r="M23" s="181">
        <v>48000451</v>
      </c>
      <c r="N23" s="181">
        <v>22156061</v>
      </c>
      <c r="O23" s="181">
        <v>9119158</v>
      </c>
      <c r="P23" s="180">
        <v>5891644</v>
      </c>
      <c r="Q23" s="181">
        <v>228950</v>
      </c>
      <c r="R23" s="181">
        <v>275854</v>
      </c>
      <c r="S23" s="180">
        <v>7377699</v>
      </c>
      <c r="T23" s="180">
        <v>3907891</v>
      </c>
      <c r="U23" s="180">
        <v>2314823</v>
      </c>
      <c r="V23" s="180">
        <v>28464318</v>
      </c>
      <c r="W23" s="181">
        <v>7448827</v>
      </c>
      <c r="X23" s="181">
        <v>5839767</v>
      </c>
      <c r="Y23" s="181">
        <v>5587222</v>
      </c>
      <c r="Z23" s="181">
        <v>1811431</v>
      </c>
      <c r="AA23" s="181" t="e">
        <v>#VALUE!</v>
      </c>
      <c r="AB23" s="181">
        <v>2174697</v>
      </c>
      <c r="AC23" s="181">
        <v>186160</v>
      </c>
      <c r="AD23" s="181">
        <v>1462796</v>
      </c>
      <c r="AE23" s="181">
        <v>3953418</v>
      </c>
      <c r="AF23" s="180">
        <v>54272370</v>
      </c>
      <c r="AG23" s="181">
        <v>32147551</v>
      </c>
      <c r="AH23" s="181">
        <v>2870135</v>
      </c>
      <c r="AI23" s="181">
        <v>4616564</v>
      </c>
      <c r="AJ23" s="181">
        <v>1732382</v>
      </c>
      <c r="AK23" s="181">
        <v>4858057</v>
      </c>
      <c r="AL23" s="181">
        <v>46169</v>
      </c>
      <c r="AM23" s="181">
        <v>8001512</v>
      </c>
      <c r="AN23" s="180">
        <v>841945</v>
      </c>
      <c r="AO23" s="180">
        <v>2509508</v>
      </c>
      <c r="AP23" s="181">
        <v>1791551</v>
      </c>
      <c r="AQ23" s="181">
        <v>4129</v>
      </c>
      <c r="AR23" s="181">
        <v>414431</v>
      </c>
      <c r="AS23" s="181">
        <v>299397</v>
      </c>
      <c r="AT23" s="180">
        <v>1139452</v>
      </c>
      <c r="AU23" s="180">
        <v>243716</v>
      </c>
      <c r="AV23" s="180">
        <v>308953</v>
      </c>
      <c r="AW23" s="181" t="e">
        <v>#VALUE!</v>
      </c>
      <c r="AX23" s="181">
        <v>308953</v>
      </c>
      <c r="AY23" s="180">
        <v>512067</v>
      </c>
      <c r="AZ23" s="180">
        <v>2834477</v>
      </c>
      <c r="BA23" s="180">
        <v>325443</v>
      </c>
      <c r="BB23" s="180" t="e">
        <v>#VALUE!</v>
      </c>
      <c r="BC23" s="180">
        <v>3925</v>
      </c>
      <c r="BD23" s="180">
        <v>19293628</v>
      </c>
      <c r="BE23" s="180" t="e">
        <v>#VALUE!</v>
      </c>
      <c r="BF23" s="180" t="e">
        <v>#VALUE!</v>
      </c>
      <c r="BG23" s="180">
        <v>4559604</v>
      </c>
      <c r="BH23" s="180" t="e">
        <v>#VALUE!</v>
      </c>
      <c r="BI23" s="182">
        <v>43500588</v>
      </c>
      <c r="BJ23" s="183" t="e">
        <v>#VALUE!</v>
      </c>
      <c r="BK23" s="183">
        <v>4869617</v>
      </c>
      <c r="BL23" s="183">
        <v>27590921</v>
      </c>
      <c r="BM23" s="183" t="e">
        <v>#VALUE!</v>
      </c>
      <c r="BN23" s="183" t="e">
        <v>#VALUE!</v>
      </c>
      <c r="BO23" s="183" t="e">
        <v>#VALUE!</v>
      </c>
      <c r="BP23" s="183">
        <v>2439286</v>
      </c>
      <c r="BQ23" s="184">
        <v>22847667</v>
      </c>
      <c r="BR23" s="184">
        <v>2133728</v>
      </c>
      <c r="BS23" s="184" t="e">
        <v>#VALUE!</v>
      </c>
      <c r="BT23" s="184" t="e">
        <v>#VALUE!</v>
      </c>
      <c r="BU23" s="184" t="e">
        <v>#VALUE!</v>
      </c>
      <c r="BV23" s="184">
        <v>14796131</v>
      </c>
      <c r="BW23" s="185">
        <v>707628</v>
      </c>
      <c r="BX23" s="185" t="e">
        <v>#VALUE!</v>
      </c>
      <c r="BY23" s="185" t="e">
        <v>#VALUE!</v>
      </c>
      <c r="BZ23" s="185">
        <v>2767749</v>
      </c>
      <c r="CA23" s="185" t="e">
        <v>#VALUE!</v>
      </c>
      <c r="CB23" s="185">
        <v>5014177</v>
      </c>
      <c r="CC23" s="186">
        <v>30528</v>
      </c>
      <c r="CD23" s="187">
        <v>2096950367</v>
      </c>
    </row>
    <row r="24" spans="1:82" x14ac:dyDescent="0.25">
      <c r="A24" s="179" t="s">
        <v>397</v>
      </c>
      <c r="B24" s="179" t="s">
        <v>398</v>
      </c>
      <c r="C24" s="179" t="s">
        <v>399</v>
      </c>
      <c r="D24" s="179" t="s">
        <v>116</v>
      </c>
      <c r="E24" s="180">
        <v>315965442</v>
      </c>
      <c r="F24" s="181">
        <v>313987190</v>
      </c>
      <c r="G24" s="181">
        <v>170296</v>
      </c>
      <c r="H24" s="181">
        <v>1807956</v>
      </c>
      <c r="I24" s="181">
        <v>14840986</v>
      </c>
      <c r="J24" s="181">
        <v>14600384</v>
      </c>
      <c r="K24" s="181">
        <v>20658746</v>
      </c>
      <c r="L24" s="181">
        <v>44462914</v>
      </c>
      <c r="M24" s="181">
        <v>75518983</v>
      </c>
      <c r="N24" s="181">
        <v>65058386</v>
      </c>
      <c r="O24" s="181">
        <v>80825043</v>
      </c>
      <c r="P24" s="180">
        <v>35106331</v>
      </c>
      <c r="Q24" s="181">
        <v>114856</v>
      </c>
      <c r="R24" s="181">
        <v>1423729</v>
      </c>
      <c r="S24" s="180">
        <v>49748862</v>
      </c>
      <c r="T24" s="180">
        <v>8782263</v>
      </c>
      <c r="U24" s="180">
        <v>7178210</v>
      </c>
      <c r="V24" s="180">
        <v>72851170</v>
      </c>
      <c r="W24" s="181">
        <v>14207785</v>
      </c>
      <c r="X24" s="181">
        <v>8437883</v>
      </c>
      <c r="Y24" s="181">
        <v>6892160</v>
      </c>
      <c r="Z24" s="181">
        <v>13154615</v>
      </c>
      <c r="AA24" s="181">
        <v>1457934</v>
      </c>
      <c r="AB24" s="181">
        <v>3906487</v>
      </c>
      <c r="AC24" s="181" t="e">
        <v>#VALUE!</v>
      </c>
      <c r="AD24" s="181">
        <v>13725149</v>
      </c>
      <c r="AE24" s="181">
        <v>11069157</v>
      </c>
      <c r="AF24" s="180">
        <v>69550853</v>
      </c>
      <c r="AG24" s="181">
        <v>15431733</v>
      </c>
      <c r="AH24" s="181">
        <v>2079260</v>
      </c>
      <c r="AI24" s="181">
        <v>15352196</v>
      </c>
      <c r="AJ24" s="181">
        <v>3624281</v>
      </c>
      <c r="AK24" s="181">
        <v>8694970</v>
      </c>
      <c r="AL24" s="181">
        <v>800062</v>
      </c>
      <c r="AM24" s="181">
        <v>23568351</v>
      </c>
      <c r="AN24" s="180">
        <v>1216908</v>
      </c>
      <c r="AO24" s="180">
        <v>7610202</v>
      </c>
      <c r="AP24" s="181">
        <v>5318808</v>
      </c>
      <c r="AQ24" s="181">
        <v>37577</v>
      </c>
      <c r="AR24" s="181">
        <v>1981105</v>
      </c>
      <c r="AS24" s="181">
        <v>272712</v>
      </c>
      <c r="AT24" s="180">
        <v>4825257</v>
      </c>
      <c r="AU24" s="180">
        <v>316767</v>
      </c>
      <c r="AV24" s="180">
        <v>2508770</v>
      </c>
      <c r="AW24" s="181">
        <v>209930</v>
      </c>
      <c r="AX24" s="181">
        <v>2298840</v>
      </c>
      <c r="AY24" s="180">
        <v>725809</v>
      </c>
      <c r="AZ24" s="180">
        <v>2452679</v>
      </c>
      <c r="BA24" s="180">
        <v>1027090</v>
      </c>
      <c r="BB24" s="180">
        <v>95477</v>
      </c>
      <c r="BC24" s="180">
        <v>9242</v>
      </c>
      <c r="BD24" s="180">
        <v>31069260</v>
      </c>
      <c r="BE24" s="180">
        <v>2024896</v>
      </c>
      <c r="BF24" s="180" t="e">
        <v>#VALUE!</v>
      </c>
      <c r="BG24" s="180">
        <v>13754278</v>
      </c>
      <c r="BH24" s="180" t="e">
        <v>#VALUE!</v>
      </c>
      <c r="BI24" s="182">
        <v>128440868</v>
      </c>
      <c r="BJ24" s="183">
        <v>19184330</v>
      </c>
      <c r="BK24" s="183">
        <v>4112157</v>
      </c>
      <c r="BL24" s="183">
        <v>96164565</v>
      </c>
      <c r="BM24" s="183" t="e">
        <v>#VALUE!</v>
      </c>
      <c r="BN24" s="183">
        <v>576859</v>
      </c>
      <c r="BO24" s="183">
        <v>1036152</v>
      </c>
      <c r="BP24" s="183">
        <v>7366805</v>
      </c>
      <c r="BQ24" s="184">
        <v>96806087</v>
      </c>
      <c r="BR24" s="184">
        <v>6100401</v>
      </c>
      <c r="BS24" s="184" t="e">
        <v>#VALUE!</v>
      </c>
      <c r="BT24" s="184" t="e">
        <v>#VALUE!</v>
      </c>
      <c r="BU24" s="184" t="e">
        <v>#VALUE!</v>
      </c>
      <c r="BV24" s="184">
        <v>68491339</v>
      </c>
      <c r="BW24" s="185" t="e">
        <v>#VALUE!</v>
      </c>
      <c r="BX24" s="185">
        <v>12766717</v>
      </c>
      <c r="BY24" s="185">
        <v>7121870</v>
      </c>
      <c r="BZ24" s="185">
        <v>13664921</v>
      </c>
      <c r="CA24" s="185">
        <v>5029420</v>
      </c>
      <c r="CB24" s="185">
        <v>8809888</v>
      </c>
      <c r="CC24" s="186">
        <v>9281517</v>
      </c>
      <c r="CD24" s="187">
        <v>4313025201</v>
      </c>
    </row>
    <row r="25" spans="1:82" x14ac:dyDescent="0.25">
      <c r="A25" s="179" t="s">
        <v>400</v>
      </c>
      <c r="B25" s="179" t="s">
        <v>401</v>
      </c>
      <c r="C25" s="179" t="s">
        <v>117</v>
      </c>
      <c r="D25" s="179" t="s">
        <v>117</v>
      </c>
      <c r="E25" s="180">
        <v>357564231</v>
      </c>
      <c r="F25" s="181">
        <v>354535109</v>
      </c>
      <c r="G25" s="181" t="e">
        <v>#VALUE!</v>
      </c>
      <c r="H25" s="181">
        <v>3029122</v>
      </c>
      <c r="I25" s="181">
        <v>14737606</v>
      </c>
      <c r="J25" s="181">
        <v>16336483</v>
      </c>
      <c r="K25" s="181">
        <v>17471301</v>
      </c>
      <c r="L25" s="181">
        <v>35092232</v>
      </c>
      <c r="M25" s="181">
        <v>74571098</v>
      </c>
      <c r="N25" s="181">
        <v>75485114</v>
      </c>
      <c r="O25" s="181">
        <v>123870397</v>
      </c>
      <c r="P25" s="180">
        <v>40765062</v>
      </c>
      <c r="Q25" s="181">
        <v>288934</v>
      </c>
      <c r="R25" s="181">
        <v>1289902</v>
      </c>
      <c r="S25" s="180">
        <v>62371985</v>
      </c>
      <c r="T25" s="180">
        <v>9993065</v>
      </c>
      <c r="U25" s="180">
        <v>8821256</v>
      </c>
      <c r="V25" s="180">
        <v>74058739</v>
      </c>
      <c r="W25" s="181">
        <v>16541311</v>
      </c>
      <c r="X25" s="181">
        <v>10165249</v>
      </c>
      <c r="Y25" s="181">
        <v>14545247</v>
      </c>
      <c r="Z25" s="181">
        <v>11686699</v>
      </c>
      <c r="AA25" s="181" t="e">
        <v>#VALUE!</v>
      </c>
      <c r="AB25" s="181">
        <v>6213436</v>
      </c>
      <c r="AC25" s="181">
        <v>2117425</v>
      </c>
      <c r="AD25" s="181">
        <v>6651497</v>
      </c>
      <c r="AE25" s="181">
        <v>6137875</v>
      </c>
      <c r="AF25" s="180">
        <v>66524314</v>
      </c>
      <c r="AG25" s="181">
        <v>22976001</v>
      </c>
      <c r="AH25" s="181">
        <v>4914097</v>
      </c>
      <c r="AI25" s="181">
        <v>21146760</v>
      </c>
      <c r="AJ25" s="181">
        <v>410583</v>
      </c>
      <c r="AK25" s="181">
        <v>2004287</v>
      </c>
      <c r="AL25" s="181">
        <v>33265</v>
      </c>
      <c r="AM25" s="181">
        <v>15039321</v>
      </c>
      <c r="AN25" s="180">
        <v>985926</v>
      </c>
      <c r="AO25" s="180">
        <v>6212238</v>
      </c>
      <c r="AP25" s="181">
        <v>3012283</v>
      </c>
      <c r="AQ25" s="181">
        <v>393401</v>
      </c>
      <c r="AR25" s="181">
        <v>2346921</v>
      </c>
      <c r="AS25" s="181">
        <v>459633</v>
      </c>
      <c r="AT25" s="180">
        <v>4930907</v>
      </c>
      <c r="AU25" s="180">
        <v>35158</v>
      </c>
      <c r="AV25" s="180">
        <v>1422912</v>
      </c>
      <c r="AW25" s="181">
        <v>35905</v>
      </c>
      <c r="AX25" s="181">
        <v>1387007</v>
      </c>
      <c r="AY25" s="180">
        <v>1973915</v>
      </c>
      <c r="AZ25" s="180">
        <v>10367316</v>
      </c>
      <c r="BA25" s="180">
        <v>1898961</v>
      </c>
      <c r="BB25" s="180">
        <v>11208</v>
      </c>
      <c r="BC25" s="180">
        <v>98124</v>
      </c>
      <c r="BD25" s="180">
        <v>24139330</v>
      </c>
      <c r="BE25" s="180">
        <v>382294</v>
      </c>
      <c r="BF25" s="180" t="e">
        <v>#VALUE!</v>
      </c>
      <c r="BG25" s="180">
        <v>15819695</v>
      </c>
      <c r="BH25" s="180" t="e">
        <v>#VALUE!</v>
      </c>
      <c r="BI25" s="182">
        <v>225994172</v>
      </c>
      <c r="BJ25" s="183" t="e">
        <v>#VALUE!</v>
      </c>
      <c r="BK25" s="183">
        <v>9132547</v>
      </c>
      <c r="BL25" s="183">
        <v>78059816</v>
      </c>
      <c r="BM25" s="183">
        <v>1337367</v>
      </c>
      <c r="BN25" s="183">
        <v>1736178</v>
      </c>
      <c r="BO25" s="183" t="e">
        <v>#VALUE!</v>
      </c>
      <c r="BP25" s="183">
        <v>22240694</v>
      </c>
      <c r="BQ25" s="184">
        <v>45615789</v>
      </c>
      <c r="BR25" s="184">
        <v>3819641</v>
      </c>
      <c r="BS25" s="184" t="e">
        <v>#VALUE!</v>
      </c>
      <c r="BT25" s="184" t="e">
        <v>#VALUE!</v>
      </c>
      <c r="BU25" s="184" t="e">
        <v>#VALUE!</v>
      </c>
      <c r="BV25" s="184">
        <v>20383551</v>
      </c>
      <c r="BW25" s="185">
        <v>3328698</v>
      </c>
      <c r="BX25" s="185" t="e">
        <v>#VALUE!</v>
      </c>
      <c r="BY25" s="185" t="e">
        <v>#VALUE!</v>
      </c>
      <c r="BZ25" s="185">
        <v>6222375</v>
      </c>
      <c r="CA25" s="185" t="e">
        <v>#VALUE!</v>
      </c>
      <c r="CB25" s="185">
        <v>7773876</v>
      </c>
      <c r="CC25" s="186">
        <v>30599289</v>
      </c>
      <c r="CD25" s="187">
        <v>3701933745</v>
      </c>
    </row>
    <row r="26" spans="1:82" x14ac:dyDescent="0.25">
      <c r="A26" s="179" t="s">
        <v>402</v>
      </c>
      <c r="B26" s="179" t="s">
        <v>403</v>
      </c>
      <c r="C26" s="179" t="s">
        <v>395</v>
      </c>
      <c r="D26" s="179" t="s">
        <v>124</v>
      </c>
      <c r="E26" s="180">
        <v>66173164</v>
      </c>
      <c r="F26" s="181">
        <v>64535861</v>
      </c>
      <c r="G26" s="181">
        <v>1637303</v>
      </c>
      <c r="H26" s="181" t="e">
        <v>#VALUE!</v>
      </c>
      <c r="I26" s="181">
        <v>3310895</v>
      </c>
      <c r="J26" s="181">
        <v>4499829</v>
      </c>
      <c r="K26" s="181">
        <v>5704998</v>
      </c>
      <c r="L26" s="181">
        <v>11204175</v>
      </c>
      <c r="M26" s="181">
        <v>14417164</v>
      </c>
      <c r="N26" s="181">
        <v>20353383</v>
      </c>
      <c r="O26" s="181">
        <v>6682720</v>
      </c>
      <c r="P26" s="180">
        <v>1535024</v>
      </c>
      <c r="Q26" s="181">
        <v>23377</v>
      </c>
      <c r="R26" s="181">
        <v>190955</v>
      </c>
      <c r="S26" s="180">
        <v>3525925</v>
      </c>
      <c r="T26" s="180">
        <v>907865</v>
      </c>
      <c r="U26" s="180">
        <v>1953167</v>
      </c>
      <c r="V26" s="180">
        <v>19801601</v>
      </c>
      <c r="W26" s="181">
        <v>1330109</v>
      </c>
      <c r="X26" s="181">
        <v>6147070</v>
      </c>
      <c r="Y26" s="181">
        <v>5802225</v>
      </c>
      <c r="Z26" s="181">
        <v>5515303</v>
      </c>
      <c r="AA26" s="181" t="e">
        <v>#VALUE!</v>
      </c>
      <c r="AB26" s="181" t="e">
        <v>#VALUE!</v>
      </c>
      <c r="AC26" s="181" t="e">
        <v>#VALUE!</v>
      </c>
      <c r="AD26" s="181">
        <v>60985</v>
      </c>
      <c r="AE26" s="181">
        <v>945909</v>
      </c>
      <c r="AF26" s="180">
        <v>23746255</v>
      </c>
      <c r="AG26" s="181">
        <v>12167637</v>
      </c>
      <c r="AH26" s="181">
        <v>314447</v>
      </c>
      <c r="AI26" s="181">
        <v>4177099</v>
      </c>
      <c r="AJ26" s="181">
        <v>507127</v>
      </c>
      <c r="AK26" s="181">
        <v>2042011</v>
      </c>
      <c r="AL26" s="181">
        <v>1372810</v>
      </c>
      <c r="AM26" s="181">
        <v>3165124</v>
      </c>
      <c r="AN26" s="180">
        <v>407605</v>
      </c>
      <c r="AO26" s="180">
        <v>1815290</v>
      </c>
      <c r="AP26" s="181">
        <v>625786</v>
      </c>
      <c r="AQ26" s="181" t="e">
        <v>#VALUE!</v>
      </c>
      <c r="AR26" s="181">
        <v>817635</v>
      </c>
      <c r="AS26" s="181">
        <v>371869</v>
      </c>
      <c r="AT26" s="180">
        <v>1418963</v>
      </c>
      <c r="AU26" s="180" t="e">
        <v>#VALUE!</v>
      </c>
      <c r="AV26" s="180">
        <v>478151</v>
      </c>
      <c r="AW26" s="181">
        <v>2994</v>
      </c>
      <c r="AX26" s="181">
        <v>475157</v>
      </c>
      <c r="AY26" s="180">
        <v>29073</v>
      </c>
      <c r="AZ26" s="180">
        <v>40834</v>
      </c>
      <c r="BA26" s="180" t="e">
        <v>#VALUE!</v>
      </c>
      <c r="BB26" s="180" t="e">
        <v>#VALUE!</v>
      </c>
      <c r="BC26" s="180">
        <v>11346</v>
      </c>
      <c r="BD26" s="180">
        <v>3568629</v>
      </c>
      <c r="BE26" s="180" t="e">
        <v>#VALUE!</v>
      </c>
      <c r="BF26" s="180" t="e">
        <v>#VALUE!</v>
      </c>
      <c r="BG26" s="180">
        <v>3237848</v>
      </c>
      <c r="BH26" s="180" t="e">
        <v>#VALUE!</v>
      </c>
      <c r="BI26" s="182">
        <v>15641333</v>
      </c>
      <c r="BJ26" s="183" t="e">
        <v>#VALUE!</v>
      </c>
      <c r="BK26" s="183">
        <v>716413</v>
      </c>
      <c r="BL26" s="183">
        <v>9731055</v>
      </c>
      <c r="BM26" s="183" t="e">
        <v>#VALUE!</v>
      </c>
      <c r="BN26" s="183" t="e">
        <v>#VALUE!</v>
      </c>
      <c r="BO26" s="183" t="e">
        <v>#VALUE!</v>
      </c>
      <c r="BP26" s="183">
        <v>583788</v>
      </c>
      <c r="BQ26" s="184">
        <v>17356221</v>
      </c>
      <c r="BR26" s="184">
        <v>384635</v>
      </c>
      <c r="BS26" s="184" t="e">
        <v>#VALUE!</v>
      </c>
      <c r="BT26" s="184" t="e">
        <v>#VALUE!</v>
      </c>
      <c r="BU26" s="184" t="e">
        <v>#VALUE!</v>
      </c>
      <c r="BV26" s="184">
        <v>11904782</v>
      </c>
      <c r="BW26" s="185">
        <v>10799324</v>
      </c>
      <c r="BX26" s="185" t="e">
        <v>#VALUE!</v>
      </c>
      <c r="BY26" s="185" t="e">
        <v>#VALUE!</v>
      </c>
      <c r="BZ26" s="185" t="e">
        <v>#VALUE!</v>
      </c>
      <c r="CA26" s="185" t="e">
        <v>#VALUE!</v>
      </c>
      <c r="CB26" s="185">
        <v>1105458</v>
      </c>
      <c r="CC26" s="186">
        <v>11987494</v>
      </c>
      <c r="CD26" s="187">
        <v>482368006</v>
      </c>
    </row>
    <row r="27" spans="1:82" x14ac:dyDescent="0.25">
      <c r="A27" s="179" t="s">
        <v>153</v>
      </c>
      <c r="B27" s="179" t="s">
        <v>404</v>
      </c>
      <c r="C27" s="179" t="s">
        <v>405</v>
      </c>
      <c r="D27" s="179" t="s">
        <v>124</v>
      </c>
      <c r="E27" s="180">
        <v>172539653</v>
      </c>
      <c r="F27" s="181">
        <v>171565085</v>
      </c>
      <c r="G27" s="181">
        <v>655461</v>
      </c>
      <c r="H27" s="181">
        <v>319107</v>
      </c>
      <c r="I27" s="181">
        <v>8860194</v>
      </c>
      <c r="J27" s="181">
        <v>8582255</v>
      </c>
      <c r="K27" s="181">
        <v>9727699</v>
      </c>
      <c r="L27" s="181">
        <v>23473818</v>
      </c>
      <c r="M27" s="181">
        <v>47711084</v>
      </c>
      <c r="N27" s="181">
        <v>43820212</v>
      </c>
      <c r="O27" s="181">
        <v>30364391</v>
      </c>
      <c r="P27" s="180">
        <v>15006234</v>
      </c>
      <c r="Q27" s="181">
        <v>129752</v>
      </c>
      <c r="R27" s="181">
        <v>242395</v>
      </c>
      <c r="S27" s="180">
        <v>4729823</v>
      </c>
      <c r="T27" s="180">
        <v>3747468</v>
      </c>
      <c r="U27" s="180">
        <v>9343191</v>
      </c>
      <c r="V27" s="180">
        <v>54890188</v>
      </c>
      <c r="W27" s="181">
        <v>9814035</v>
      </c>
      <c r="X27" s="181">
        <v>5027443</v>
      </c>
      <c r="Y27" s="181">
        <v>5987831</v>
      </c>
      <c r="Z27" s="181">
        <v>9538801</v>
      </c>
      <c r="AA27" s="181" t="e">
        <v>#VALUE!</v>
      </c>
      <c r="AB27" s="181">
        <v>1446086</v>
      </c>
      <c r="AC27" s="181">
        <v>2009119</v>
      </c>
      <c r="AD27" s="181">
        <v>16468166</v>
      </c>
      <c r="AE27" s="181">
        <v>4598707</v>
      </c>
      <c r="AF27" s="180">
        <v>57554593</v>
      </c>
      <c r="AG27" s="181">
        <v>13469568</v>
      </c>
      <c r="AH27" s="181">
        <v>808284</v>
      </c>
      <c r="AI27" s="181">
        <v>14186007</v>
      </c>
      <c r="AJ27" s="181">
        <v>1925688</v>
      </c>
      <c r="AK27" s="181">
        <v>4235538</v>
      </c>
      <c r="AL27" s="181">
        <v>525250</v>
      </c>
      <c r="AM27" s="181">
        <v>22404258</v>
      </c>
      <c r="AN27" s="180">
        <v>2441283</v>
      </c>
      <c r="AO27" s="180">
        <v>3776675</v>
      </c>
      <c r="AP27" s="181">
        <v>2404105</v>
      </c>
      <c r="AQ27" s="181">
        <v>39265</v>
      </c>
      <c r="AR27" s="181">
        <v>715946</v>
      </c>
      <c r="AS27" s="181">
        <v>617359</v>
      </c>
      <c r="AT27" s="180">
        <v>751703</v>
      </c>
      <c r="AU27" s="180">
        <v>305461</v>
      </c>
      <c r="AV27" s="180">
        <v>300329</v>
      </c>
      <c r="AW27" s="181" t="e">
        <v>#VALUE!</v>
      </c>
      <c r="AX27" s="181">
        <v>300329</v>
      </c>
      <c r="AY27" s="180">
        <v>1286602</v>
      </c>
      <c r="AZ27" s="180">
        <v>1243742</v>
      </c>
      <c r="BA27" s="180">
        <v>598324</v>
      </c>
      <c r="BB27" s="180">
        <v>27362</v>
      </c>
      <c r="BC27" s="180">
        <v>104504</v>
      </c>
      <c r="BD27" s="180">
        <v>7831027</v>
      </c>
      <c r="BE27" s="180">
        <v>456552</v>
      </c>
      <c r="BF27" s="180" t="e">
        <v>#VALUE!</v>
      </c>
      <c r="BG27" s="180">
        <v>4693821</v>
      </c>
      <c r="BH27" s="180" t="e">
        <v>#VALUE!</v>
      </c>
      <c r="BI27" s="182">
        <v>63801372</v>
      </c>
      <c r="BJ27" s="183" t="e">
        <v>#VALUE!</v>
      </c>
      <c r="BK27" s="183">
        <v>1858163</v>
      </c>
      <c r="BL27" s="183">
        <v>36664257</v>
      </c>
      <c r="BM27" s="183">
        <v>3899260</v>
      </c>
      <c r="BN27" s="183">
        <v>1301518</v>
      </c>
      <c r="BO27" s="183" t="e">
        <v>#VALUE!</v>
      </c>
      <c r="BP27" s="183">
        <v>1815857</v>
      </c>
      <c r="BQ27" s="184">
        <v>13222890</v>
      </c>
      <c r="BR27" s="184">
        <v>1638900</v>
      </c>
      <c r="BS27" s="184" t="e">
        <v>#VALUE!</v>
      </c>
      <c r="BT27" s="184" t="e">
        <v>#VALUE!</v>
      </c>
      <c r="BU27" s="184" t="e">
        <v>#VALUE!</v>
      </c>
      <c r="BV27" s="184">
        <v>4183800</v>
      </c>
      <c r="BW27" s="185" t="e">
        <v>#VALUE!</v>
      </c>
      <c r="BX27" s="185" t="e">
        <v>#VALUE!</v>
      </c>
      <c r="BY27" s="185" t="e">
        <v>#VALUE!</v>
      </c>
      <c r="BZ27" s="185" t="e">
        <v>#VALUE!</v>
      </c>
      <c r="CA27" s="185" t="e">
        <v>#VALUE!</v>
      </c>
      <c r="CB27" s="185">
        <v>3520141</v>
      </c>
      <c r="CC27" s="186">
        <v>42520451</v>
      </c>
      <c r="CD27" s="187">
        <v>2089708569</v>
      </c>
    </row>
    <row r="28" spans="1:82" x14ac:dyDescent="0.25">
      <c r="A28" s="179" t="s">
        <v>406</v>
      </c>
      <c r="B28" s="179" t="s">
        <v>407</v>
      </c>
      <c r="C28" s="179" t="s">
        <v>408</v>
      </c>
      <c r="D28" s="179" t="s">
        <v>116</v>
      </c>
      <c r="E28" s="180">
        <v>318605233</v>
      </c>
      <c r="F28" s="181">
        <v>312813864</v>
      </c>
      <c r="G28" s="181">
        <v>3698813</v>
      </c>
      <c r="H28" s="181">
        <v>2092556</v>
      </c>
      <c r="I28" s="181">
        <v>13161925</v>
      </c>
      <c r="J28" s="181">
        <v>15478184</v>
      </c>
      <c r="K28" s="181">
        <v>27932701</v>
      </c>
      <c r="L28" s="181">
        <v>70001212</v>
      </c>
      <c r="M28" s="181">
        <v>81067933</v>
      </c>
      <c r="N28" s="181">
        <v>58573279</v>
      </c>
      <c r="O28" s="181">
        <v>52389999</v>
      </c>
      <c r="P28" s="180">
        <v>32062286</v>
      </c>
      <c r="Q28" s="181">
        <v>207848</v>
      </c>
      <c r="R28" s="181">
        <v>1247885</v>
      </c>
      <c r="S28" s="180">
        <v>22023997</v>
      </c>
      <c r="T28" s="180">
        <v>7619135</v>
      </c>
      <c r="U28" s="180">
        <v>5357191</v>
      </c>
      <c r="V28" s="180">
        <v>69166735</v>
      </c>
      <c r="W28" s="181">
        <v>6395472</v>
      </c>
      <c r="X28" s="181">
        <v>18843502</v>
      </c>
      <c r="Y28" s="181">
        <v>9708238</v>
      </c>
      <c r="Z28" s="181">
        <v>12475635</v>
      </c>
      <c r="AA28" s="181">
        <v>912496</v>
      </c>
      <c r="AB28" s="181">
        <v>3103787</v>
      </c>
      <c r="AC28" s="181">
        <v>1763382</v>
      </c>
      <c r="AD28" s="181">
        <v>9326321</v>
      </c>
      <c r="AE28" s="181">
        <v>6637902</v>
      </c>
      <c r="AF28" s="180">
        <v>95438628</v>
      </c>
      <c r="AG28" s="181">
        <v>23637701</v>
      </c>
      <c r="AH28" s="181">
        <v>6721513</v>
      </c>
      <c r="AI28" s="181">
        <v>22808713</v>
      </c>
      <c r="AJ28" s="181">
        <v>2529763</v>
      </c>
      <c r="AK28" s="181">
        <v>11960960</v>
      </c>
      <c r="AL28" s="181">
        <v>4182712</v>
      </c>
      <c r="AM28" s="181">
        <v>23597266</v>
      </c>
      <c r="AN28" s="180">
        <v>2059124</v>
      </c>
      <c r="AO28" s="180">
        <v>13720815</v>
      </c>
      <c r="AP28" s="181">
        <v>4016981</v>
      </c>
      <c r="AQ28" s="181">
        <v>86095</v>
      </c>
      <c r="AR28" s="181">
        <v>9115111</v>
      </c>
      <c r="AS28" s="181">
        <v>502628</v>
      </c>
      <c r="AT28" s="180">
        <v>3759752</v>
      </c>
      <c r="AU28" s="180">
        <v>524990</v>
      </c>
      <c r="AV28" s="180">
        <v>2471283</v>
      </c>
      <c r="AW28" s="181">
        <v>54899</v>
      </c>
      <c r="AX28" s="181">
        <v>2416384</v>
      </c>
      <c r="AY28" s="180">
        <v>3096183</v>
      </c>
      <c r="AZ28" s="180">
        <v>3294203</v>
      </c>
      <c r="BA28" s="180">
        <v>1783832</v>
      </c>
      <c r="BB28" s="180">
        <v>56899</v>
      </c>
      <c r="BC28" s="180" t="e">
        <v>#VALUE!</v>
      </c>
      <c r="BD28" s="180">
        <v>29410896</v>
      </c>
      <c r="BE28" s="180">
        <v>1053514</v>
      </c>
      <c r="BF28" s="180">
        <v>988096</v>
      </c>
      <c r="BG28" s="180">
        <v>23162687</v>
      </c>
      <c r="BH28" s="180" t="e">
        <v>#VALUE!</v>
      </c>
      <c r="BI28" s="182">
        <v>145147613</v>
      </c>
      <c r="BJ28" s="183" t="e">
        <v>#VALUE!</v>
      </c>
      <c r="BK28" s="183">
        <v>2630600</v>
      </c>
      <c r="BL28" s="183">
        <v>102516577</v>
      </c>
      <c r="BM28" s="183">
        <v>69314</v>
      </c>
      <c r="BN28" s="183">
        <v>323460</v>
      </c>
      <c r="BO28" s="183" t="e">
        <v>#VALUE!</v>
      </c>
      <c r="BP28" s="183">
        <v>2913129</v>
      </c>
      <c r="BQ28" s="184">
        <v>44990348</v>
      </c>
      <c r="BR28" s="184">
        <v>2819733</v>
      </c>
      <c r="BS28" s="184" t="e">
        <v>#VALUE!</v>
      </c>
      <c r="BT28" s="184" t="e">
        <v>#VALUE!</v>
      </c>
      <c r="BU28" s="184" t="e">
        <v>#VALUE!</v>
      </c>
      <c r="BV28" s="184">
        <v>30640309</v>
      </c>
      <c r="BW28" s="185">
        <v>8598968</v>
      </c>
      <c r="BX28" s="185" t="e">
        <v>#VALUE!</v>
      </c>
      <c r="BY28" s="185" t="e">
        <v>#VALUE!</v>
      </c>
      <c r="BZ28" s="185">
        <v>12013766</v>
      </c>
      <c r="CA28" s="185" t="e">
        <v>#VALUE!</v>
      </c>
      <c r="CB28" s="185">
        <v>5896277</v>
      </c>
      <c r="CC28" s="186">
        <v>7393810</v>
      </c>
      <c r="CD28" s="187">
        <v>3731881010</v>
      </c>
    </row>
    <row r="29" spans="1:82" x14ac:dyDescent="0.25">
      <c r="A29" s="179" t="s">
        <v>409</v>
      </c>
      <c r="B29" s="179" t="s">
        <v>410</v>
      </c>
      <c r="C29" s="179" t="s">
        <v>355</v>
      </c>
      <c r="D29" s="179" t="s">
        <v>55</v>
      </c>
      <c r="E29" s="180">
        <v>307879460</v>
      </c>
      <c r="F29" s="181">
        <v>306526952</v>
      </c>
      <c r="G29" s="181" t="e">
        <v>#VALUE!</v>
      </c>
      <c r="H29" s="181">
        <v>1076494</v>
      </c>
      <c r="I29" s="181">
        <v>14406911</v>
      </c>
      <c r="J29" s="181">
        <v>16098702</v>
      </c>
      <c r="K29" s="181">
        <v>18494651</v>
      </c>
      <c r="L29" s="181">
        <v>38641928</v>
      </c>
      <c r="M29" s="181">
        <v>93956987</v>
      </c>
      <c r="N29" s="181">
        <v>64833813</v>
      </c>
      <c r="O29" s="181">
        <v>61446468</v>
      </c>
      <c r="P29" s="180">
        <v>30220346</v>
      </c>
      <c r="Q29" s="181">
        <v>44886</v>
      </c>
      <c r="R29" s="181">
        <v>1216906</v>
      </c>
      <c r="S29" s="180">
        <v>49943035</v>
      </c>
      <c r="T29" s="180">
        <v>6433051</v>
      </c>
      <c r="U29" s="180">
        <v>12590498</v>
      </c>
      <c r="V29" s="180">
        <v>75194109</v>
      </c>
      <c r="W29" s="181">
        <v>12754694</v>
      </c>
      <c r="X29" s="181">
        <v>9954134</v>
      </c>
      <c r="Y29" s="181">
        <v>4512903</v>
      </c>
      <c r="Z29" s="181">
        <v>18337559</v>
      </c>
      <c r="AA29" s="181">
        <v>1417272</v>
      </c>
      <c r="AB29" s="181">
        <v>8028252</v>
      </c>
      <c r="AC29" s="181">
        <v>4620442</v>
      </c>
      <c r="AD29" s="181">
        <v>12080519</v>
      </c>
      <c r="AE29" s="181">
        <v>3488334</v>
      </c>
      <c r="AF29" s="180">
        <v>70495689</v>
      </c>
      <c r="AG29" s="181">
        <v>20626479</v>
      </c>
      <c r="AH29" s="181">
        <v>1153124</v>
      </c>
      <c r="AI29" s="181">
        <v>14421578</v>
      </c>
      <c r="AJ29" s="181">
        <v>4198551</v>
      </c>
      <c r="AK29" s="181">
        <v>5233035</v>
      </c>
      <c r="AL29" s="181">
        <v>5697132</v>
      </c>
      <c r="AM29" s="181">
        <v>19165790</v>
      </c>
      <c r="AN29" s="180">
        <v>727269</v>
      </c>
      <c r="AO29" s="180">
        <v>6193607</v>
      </c>
      <c r="AP29" s="181">
        <v>4284923</v>
      </c>
      <c r="AQ29" s="181">
        <v>52363</v>
      </c>
      <c r="AR29" s="181">
        <v>1083660</v>
      </c>
      <c r="AS29" s="181">
        <v>772661</v>
      </c>
      <c r="AT29" s="180">
        <v>2830399</v>
      </c>
      <c r="AU29" s="180">
        <v>843856</v>
      </c>
      <c r="AV29" s="180">
        <v>1179504</v>
      </c>
      <c r="AW29" s="181" t="e">
        <v>#VALUE!</v>
      </c>
      <c r="AX29" s="181">
        <v>1179504</v>
      </c>
      <c r="AY29" s="180">
        <v>1219103</v>
      </c>
      <c r="AZ29" s="180">
        <v>1943026</v>
      </c>
      <c r="BA29" s="180">
        <v>1759901</v>
      </c>
      <c r="BB29" s="180">
        <v>45748</v>
      </c>
      <c r="BC29" s="180">
        <v>17833</v>
      </c>
      <c r="BD29" s="180">
        <v>28343684</v>
      </c>
      <c r="BE29" s="180">
        <v>1434567</v>
      </c>
      <c r="BF29" s="180" t="e">
        <v>#VALUE!</v>
      </c>
      <c r="BG29" s="180">
        <v>10661647</v>
      </c>
      <c r="BH29" s="180" t="e">
        <v>#VALUE!</v>
      </c>
      <c r="BI29" s="182">
        <v>74724010</v>
      </c>
      <c r="BJ29" s="183" t="e">
        <v>#VALUE!</v>
      </c>
      <c r="BK29" s="183">
        <v>10800429</v>
      </c>
      <c r="BL29" s="183">
        <v>21798082</v>
      </c>
      <c r="BM29" s="183">
        <v>74737</v>
      </c>
      <c r="BN29" s="183">
        <v>491402</v>
      </c>
      <c r="BO29" s="183" t="e">
        <v>#VALUE!</v>
      </c>
      <c r="BP29" s="183">
        <v>12187480</v>
      </c>
      <c r="BQ29" s="184">
        <v>71609056</v>
      </c>
      <c r="BR29" s="184">
        <v>9273864</v>
      </c>
      <c r="BS29" s="184" t="e">
        <v>#VALUE!</v>
      </c>
      <c r="BT29" s="184" t="e">
        <v>#VALUE!</v>
      </c>
      <c r="BU29" s="184" t="e">
        <v>#VALUE!</v>
      </c>
      <c r="BV29" s="184">
        <v>47748888</v>
      </c>
      <c r="BW29" s="185" t="e">
        <v>#VALUE!</v>
      </c>
      <c r="BX29" s="185">
        <v>9436686</v>
      </c>
      <c r="BY29" s="185">
        <v>5080564</v>
      </c>
      <c r="BZ29" s="185">
        <v>7094890</v>
      </c>
      <c r="CA29" s="185" t="e">
        <v>#VALUE!</v>
      </c>
      <c r="CB29" s="185">
        <v>12805309</v>
      </c>
      <c r="CC29" s="186">
        <v>10639216</v>
      </c>
      <c r="CD29" s="187">
        <v>4515756423</v>
      </c>
    </row>
    <row r="30" spans="1:82" x14ac:dyDescent="0.25">
      <c r="A30" s="179" t="s">
        <v>151</v>
      </c>
      <c r="B30" s="179" t="s">
        <v>411</v>
      </c>
      <c r="C30" s="179" t="s">
        <v>412</v>
      </c>
      <c r="D30" s="179" t="s">
        <v>123</v>
      </c>
      <c r="E30" s="180">
        <v>219474824</v>
      </c>
      <c r="F30" s="181">
        <v>216781499</v>
      </c>
      <c r="G30" s="181">
        <v>354364</v>
      </c>
      <c r="H30" s="181">
        <v>2338961</v>
      </c>
      <c r="I30" s="181">
        <v>7946298</v>
      </c>
      <c r="J30" s="181">
        <v>9680854</v>
      </c>
      <c r="K30" s="181">
        <v>13753059</v>
      </c>
      <c r="L30" s="181">
        <v>27198313</v>
      </c>
      <c r="M30" s="181">
        <v>67820671</v>
      </c>
      <c r="N30" s="181">
        <v>56725178</v>
      </c>
      <c r="O30" s="181">
        <v>36350451</v>
      </c>
      <c r="P30" s="180">
        <v>20620873</v>
      </c>
      <c r="Q30" s="181">
        <v>72008</v>
      </c>
      <c r="R30" s="181">
        <v>567456</v>
      </c>
      <c r="S30" s="180">
        <v>10816083</v>
      </c>
      <c r="T30" s="180">
        <v>4937102</v>
      </c>
      <c r="U30" s="180">
        <v>8632295</v>
      </c>
      <c r="V30" s="180">
        <v>69783281</v>
      </c>
      <c r="W30" s="181">
        <v>176263</v>
      </c>
      <c r="X30" s="181">
        <v>14549765</v>
      </c>
      <c r="Y30" s="181">
        <v>12732030</v>
      </c>
      <c r="Z30" s="181">
        <v>24782218</v>
      </c>
      <c r="AA30" s="181">
        <v>893959</v>
      </c>
      <c r="AB30" s="181">
        <v>196181</v>
      </c>
      <c r="AC30" s="181" t="e">
        <v>#VALUE!</v>
      </c>
      <c r="AD30" s="181">
        <v>10476165</v>
      </c>
      <c r="AE30" s="181">
        <v>5976700</v>
      </c>
      <c r="AF30" s="180">
        <v>59004884</v>
      </c>
      <c r="AG30" s="181">
        <v>13704792</v>
      </c>
      <c r="AH30" s="181">
        <v>696375</v>
      </c>
      <c r="AI30" s="181">
        <v>26089320</v>
      </c>
      <c r="AJ30" s="181">
        <v>1333631</v>
      </c>
      <c r="AK30" s="181">
        <v>6291309</v>
      </c>
      <c r="AL30" s="181">
        <v>608447</v>
      </c>
      <c r="AM30" s="181">
        <v>10281010</v>
      </c>
      <c r="AN30" s="180">
        <v>1586171</v>
      </c>
      <c r="AO30" s="180">
        <v>2862083</v>
      </c>
      <c r="AP30" s="181">
        <v>1953030</v>
      </c>
      <c r="AQ30" s="181">
        <v>1443</v>
      </c>
      <c r="AR30" s="181">
        <v>553631</v>
      </c>
      <c r="AS30" s="181">
        <v>353979</v>
      </c>
      <c r="AT30" s="180">
        <v>778058</v>
      </c>
      <c r="AU30" s="180">
        <v>35544</v>
      </c>
      <c r="AV30" s="180">
        <v>390649</v>
      </c>
      <c r="AW30" s="181" t="e">
        <v>#VALUE!</v>
      </c>
      <c r="AX30" s="181">
        <v>390649</v>
      </c>
      <c r="AY30" s="180">
        <v>824601</v>
      </c>
      <c r="AZ30" s="180">
        <v>1635611</v>
      </c>
      <c r="BA30" s="180">
        <v>914985</v>
      </c>
      <c r="BB30" s="180" t="e">
        <v>#VALUE!</v>
      </c>
      <c r="BC30" s="180">
        <v>50</v>
      </c>
      <c r="BD30" s="180">
        <v>16728962</v>
      </c>
      <c r="BE30" s="180" t="e">
        <v>#VALUE!</v>
      </c>
      <c r="BF30" s="180" t="e">
        <v>#VALUE!</v>
      </c>
      <c r="BG30" s="180">
        <v>9932472</v>
      </c>
      <c r="BH30" s="180" t="e">
        <v>#VALUE!</v>
      </c>
      <c r="BI30" s="182">
        <v>58092235</v>
      </c>
      <c r="BJ30" s="183" t="e">
        <v>#VALUE!</v>
      </c>
      <c r="BK30" s="183">
        <v>576422</v>
      </c>
      <c r="BL30" s="183">
        <v>41278602</v>
      </c>
      <c r="BM30" s="183">
        <v>1154243</v>
      </c>
      <c r="BN30" s="183">
        <v>331694</v>
      </c>
      <c r="BO30" s="183" t="e">
        <v>#VALUE!</v>
      </c>
      <c r="BP30" s="183">
        <v>1847333</v>
      </c>
      <c r="BQ30" s="184">
        <v>10919309</v>
      </c>
      <c r="BR30" s="184">
        <v>2699377</v>
      </c>
      <c r="BS30" s="184" t="e">
        <v>#VALUE!</v>
      </c>
      <c r="BT30" s="184" t="e">
        <v>#VALUE!</v>
      </c>
      <c r="BU30" s="184">
        <v>62408</v>
      </c>
      <c r="BV30" s="184">
        <v>4747697</v>
      </c>
      <c r="BW30" s="185" t="e">
        <v>#VALUE!</v>
      </c>
      <c r="BX30" s="185" t="e">
        <v>#VALUE!</v>
      </c>
      <c r="BY30" s="185" t="e">
        <v>#VALUE!</v>
      </c>
      <c r="BZ30" s="185" t="e">
        <v>#VALUE!</v>
      </c>
      <c r="CA30" s="185" t="e">
        <v>#VALUE!</v>
      </c>
      <c r="CB30" s="185">
        <v>2484152</v>
      </c>
      <c r="CC30" s="186">
        <v>27274739</v>
      </c>
      <c r="CD30" s="187">
        <v>3632313616</v>
      </c>
    </row>
    <row r="31" spans="1:82" x14ac:dyDescent="0.25">
      <c r="A31" s="179" t="s">
        <v>158</v>
      </c>
      <c r="B31" s="179" t="s">
        <v>413</v>
      </c>
      <c r="C31" s="179" t="s">
        <v>392</v>
      </c>
      <c r="D31" s="179" t="s">
        <v>118</v>
      </c>
      <c r="E31" s="180">
        <v>144333851</v>
      </c>
      <c r="F31" s="181">
        <v>142454472</v>
      </c>
      <c r="G31" s="181">
        <v>772754</v>
      </c>
      <c r="H31" s="181">
        <v>1106625</v>
      </c>
      <c r="I31" s="181">
        <v>6725672</v>
      </c>
      <c r="J31" s="181">
        <v>7736906</v>
      </c>
      <c r="K31" s="181">
        <v>8042802</v>
      </c>
      <c r="L31" s="181">
        <v>25375754</v>
      </c>
      <c r="M31" s="181">
        <v>39945392</v>
      </c>
      <c r="N31" s="181">
        <v>39130431</v>
      </c>
      <c r="O31" s="181">
        <v>17376894</v>
      </c>
      <c r="P31" s="180">
        <v>15825089</v>
      </c>
      <c r="Q31" s="181">
        <v>43798</v>
      </c>
      <c r="R31" s="181">
        <v>140297</v>
      </c>
      <c r="S31" s="180">
        <v>11088319</v>
      </c>
      <c r="T31" s="180">
        <v>5908447</v>
      </c>
      <c r="U31" s="180">
        <v>5544792</v>
      </c>
      <c r="V31" s="180">
        <v>34719572</v>
      </c>
      <c r="W31" s="181">
        <v>6595593</v>
      </c>
      <c r="X31" s="181">
        <v>6170944</v>
      </c>
      <c r="Y31" s="181">
        <v>6047958</v>
      </c>
      <c r="Z31" s="181">
        <v>9859464</v>
      </c>
      <c r="AA31" s="181" t="e">
        <v>#VALUE!</v>
      </c>
      <c r="AB31" s="181" t="e">
        <v>#VALUE!</v>
      </c>
      <c r="AC31" s="181" t="e">
        <v>#VALUE!</v>
      </c>
      <c r="AD31" s="181">
        <v>2516391</v>
      </c>
      <c r="AE31" s="181">
        <v>3529222</v>
      </c>
      <c r="AF31" s="180">
        <v>47440352</v>
      </c>
      <c r="AG31" s="181">
        <v>15168454</v>
      </c>
      <c r="AH31" s="181">
        <v>127480</v>
      </c>
      <c r="AI31" s="181">
        <v>8976951</v>
      </c>
      <c r="AJ31" s="181">
        <v>68891</v>
      </c>
      <c r="AK31" s="181">
        <v>3499227</v>
      </c>
      <c r="AL31" s="181">
        <v>4053258</v>
      </c>
      <c r="AM31" s="181">
        <v>15546091</v>
      </c>
      <c r="AN31" s="180">
        <v>471514</v>
      </c>
      <c r="AO31" s="180">
        <v>2349319</v>
      </c>
      <c r="AP31" s="181">
        <v>1353794</v>
      </c>
      <c r="AQ31" s="181">
        <v>65649</v>
      </c>
      <c r="AR31" s="181">
        <v>598334</v>
      </c>
      <c r="AS31" s="181">
        <v>331542</v>
      </c>
      <c r="AT31" s="180">
        <v>830681</v>
      </c>
      <c r="AU31" s="180">
        <v>164405</v>
      </c>
      <c r="AV31" s="180">
        <v>155309</v>
      </c>
      <c r="AW31" s="181">
        <v>139589</v>
      </c>
      <c r="AX31" s="181">
        <v>15720</v>
      </c>
      <c r="AY31" s="180">
        <v>33578</v>
      </c>
      <c r="AZ31" s="180">
        <v>301612</v>
      </c>
      <c r="BA31" s="180">
        <v>855742</v>
      </c>
      <c r="BB31" s="180" t="e">
        <v>#VALUE!</v>
      </c>
      <c r="BC31" s="180" t="e">
        <v>#VALUE!</v>
      </c>
      <c r="BD31" s="180">
        <v>9122466</v>
      </c>
      <c r="BE31" s="180" t="e">
        <v>#VALUE!</v>
      </c>
      <c r="BF31" s="180" t="e">
        <v>#VALUE!</v>
      </c>
      <c r="BG31" s="180">
        <v>3650071</v>
      </c>
      <c r="BH31" s="180" t="e">
        <v>#VALUE!</v>
      </c>
      <c r="BI31" s="182">
        <v>74756971</v>
      </c>
      <c r="BJ31" s="183" t="e">
        <v>#VALUE!</v>
      </c>
      <c r="BK31" s="183">
        <v>3127320</v>
      </c>
      <c r="BL31" s="183">
        <v>45884366</v>
      </c>
      <c r="BM31" s="183" t="e">
        <v>#VALUE!</v>
      </c>
      <c r="BN31" s="183">
        <v>977108</v>
      </c>
      <c r="BO31" s="183" t="e">
        <v>#VALUE!</v>
      </c>
      <c r="BP31" s="183">
        <v>1380493</v>
      </c>
      <c r="BQ31" s="184">
        <v>60898210</v>
      </c>
      <c r="BR31" s="184">
        <v>2235400</v>
      </c>
      <c r="BS31" s="184" t="e">
        <v>#VALUE!</v>
      </c>
      <c r="BT31" s="184" t="e">
        <v>#VALUE!</v>
      </c>
      <c r="BU31" s="184" t="e">
        <v>#VALUE!</v>
      </c>
      <c r="BV31" s="184">
        <v>4186091</v>
      </c>
      <c r="BW31" s="185" t="e">
        <v>#VALUE!</v>
      </c>
      <c r="BX31" s="185" t="e">
        <v>#VALUE!</v>
      </c>
      <c r="BY31" s="185" t="e">
        <v>#VALUE!</v>
      </c>
      <c r="BZ31" s="185" t="e">
        <v>#VALUE!</v>
      </c>
      <c r="CA31" s="185" t="e">
        <v>#VALUE!</v>
      </c>
      <c r="CB31" s="185">
        <v>3163884</v>
      </c>
      <c r="CC31" s="186">
        <v>37746930</v>
      </c>
      <c r="CD31" s="187">
        <v>2767139129</v>
      </c>
    </row>
    <row r="32" spans="1:82" x14ac:dyDescent="0.25">
      <c r="A32" s="179" t="s">
        <v>414</v>
      </c>
      <c r="B32" s="179" t="s">
        <v>415</v>
      </c>
      <c r="C32" s="179" t="s">
        <v>117</v>
      </c>
      <c r="D32" s="179" t="s">
        <v>117</v>
      </c>
      <c r="E32" s="180">
        <v>505065684</v>
      </c>
      <c r="F32" s="181">
        <v>504920044</v>
      </c>
      <c r="G32" s="181" t="e">
        <v>#VALUE!</v>
      </c>
      <c r="H32" s="181">
        <v>145640</v>
      </c>
      <c r="I32" s="181">
        <v>18393062</v>
      </c>
      <c r="J32" s="181">
        <v>26884105</v>
      </c>
      <c r="K32" s="181">
        <v>30324351</v>
      </c>
      <c r="L32" s="181">
        <v>62493614</v>
      </c>
      <c r="M32" s="181">
        <v>140504923</v>
      </c>
      <c r="N32" s="181">
        <v>125669874</v>
      </c>
      <c r="O32" s="181">
        <v>100795755</v>
      </c>
      <c r="P32" s="180">
        <v>71348613</v>
      </c>
      <c r="Q32" s="181">
        <v>226515</v>
      </c>
      <c r="R32" s="181">
        <v>1578942</v>
      </c>
      <c r="S32" s="180">
        <v>20122041</v>
      </c>
      <c r="T32" s="180">
        <v>12147713</v>
      </c>
      <c r="U32" s="180">
        <v>11346087</v>
      </c>
      <c r="V32" s="180">
        <v>110387714</v>
      </c>
      <c r="W32" s="181">
        <v>29334345</v>
      </c>
      <c r="X32" s="181">
        <v>15988121</v>
      </c>
      <c r="Y32" s="181">
        <v>15353933</v>
      </c>
      <c r="Z32" s="181">
        <v>32483035</v>
      </c>
      <c r="AA32" s="181" t="e">
        <v>#VALUE!</v>
      </c>
      <c r="AB32" s="181">
        <v>5937623</v>
      </c>
      <c r="AC32" s="181">
        <v>902625</v>
      </c>
      <c r="AD32" s="181">
        <v>5658843</v>
      </c>
      <c r="AE32" s="181">
        <v>4729189</v>
      </c>
      <c r="AF32" s="180">
        <v>147676066</v>
      </c>
      <c r="AG32" s="181">
        <v>55708813</v>
      </c>
      <c r="AH32" s="181">
        <v>4714773</v>
      </c>
      <c r="AI32" s="181">
        <v>41526184</v>
      </c>
      <c r="AJ32" s="181">
        <v>7274695</v>
      </c>
      <c r="AK32" s="181">
        <v>4268232</v>
      </c>
      <c r="AL32" s="181">
        <v>5751483</v>
      </c>
      <c r="AM32" s="181">
        <v>28431886</v>
      </c>
      <c r="AN32" s="180">
        <v>6479051</v>
      </c>
      <c r="AO32" s="180">
        <v>13014749</v>
      </c>
      <c r="AP32" s="181">
        <v>7707033</v>
      </c>
      <c r="AQ32" s="181">
        <v>75188</v>
      </c>
      <c r="AR32" s="181">
        <v>3185511</v>
      </c>
      <c r="AS32" s="181">
        <v>2047017</v>
      </c>
      <c r="AT32" s="180">
        <v>7236395</v>
      </c>
      <c r="AU32" s="180">
        <v>1146405</v>
      </c>
      <c r="AV32" s="180">
        <v>1459727</v>
      </c>
      <c r="AW32" s="181">
        <v>472577</v>
      </c>
      <c r="AX32" s="181">
        <v>987150</v>
      </c>
      <c r="AY32" s="180">
        <v>2176830</v>
      </c>
      <c r="AZ32" s="180">
        <v>1169296</v>
      </c>
      <c r="BA32" s="180">
        <v>2131644</v>
      </c>
      <c r="BB32" s="180">
        <v>51023</v>
      </c>
      <c r="BC32" s="180">
        <v>105922</v>
      </c>
      <c r="BD32" s="180">
        <v>36920308</v>
      </c>
      <c r="BE32" s="180">
        <v>6526123</v>
      </c>
      <c r="BF32" s="180" t="e">
        <v>#VALUE!</v>
      </c>
      <c r="BG32" s="180">
        <v>23968886</v>
      </c>
      <c r="BH32" s="180" t="e">
        <v>#VALUE!</v>
      </c>
      <c r="BI32" s="182">
        <v>365569534</v>
      </c>
      <c r="BJ32" s="183" t="e">
        <v>#VALUE!</v>
      </c>
      <c r="BK32" s="183">
        <v>19716995</v>
      </c>
      <c r="BL32" s="183">
        <v>213097878</v>
      </c>
      <c r="BM32" s="183">
        <v>3380372</v>
      </c>
      <c r="BN32" s="183">
        <v>4364531</v>
      </c>
      <c r="BO32" s="183" t="e">
        <v>#VALUE!</v>
      </c>
      <c r="BP32" s="183">
        <v>25576806</v>
      </c>
      <c r="BQ32" s="184">
        <v>74418599</v>
      </c>
      <c r="BR32" s="184">
        <v>7521272</v>
      </c>
      <c r="BS32" s="184" t="e">
        <v>#VALUE!</v>
      </c>
      <c r="BT32" s="184" t="e">
        <v>#VALUE!</v>
      </c>
      <c r="BU32" s="184" t="e">
        <v>#VALUE!</v>
      </c>
      <c r="BV32" s="184">
        <v>36151706</v>
      </c>
      <c r="BW32" s="185" t="e">
        <v>#VALUE!</v>
      </c>
      <c r="BX32" s="185">
        <v>5179471</v>
      </c>
      <c r="BY32" s="185">
        <v>1487140</v>
      </c>
      <c r="BZ32" s="185">
        <v>1835074</v>
      </c>
      <c r="CA32" s="185">
        <v>1468101</v>
      </c>
      <c r="CB32" s="185">
        <v>11192861</v>
      </c>
      <c r="CC32" s="186">
        <v>71201692</v>
      </c>
      <c r="CD32" s="187">
        <v>6187592645</v>
      </c>
    </row>
    <row r="33" spans="1:82" x14ac:dyDescent="0.25">
      <c r="A33" s="179" t="s">
        <v>416</v>
      </c>
      <c r="B33" s="179" t="s">
        <v>417</v>
      </c>
      <c r="C33" s="179" t="s">
        <v>375</v>
      </c>
      <c r="D33" s="179" t="s">
        <v>125</v>
      </c>
      <c r="E33" s="180">
        <v>343006259</v>
      </c>
      <c r="F33" s="181">
        <v>342346680</v>
      </c>
      <c r="G33" s="181">
        <v>650431</v>
      </c>
      <c r="H33" s="181">
        <v>9148</v>
      </c>
      <c r="I33" s="181">
        <v>15643583</v>
      </c>
      <c r="J33" s="181">
        <v>15047928</v>
      </c>
      <c r="K33" s="181">
        <v>21199577</v>
      </c>
      <c r="L33" s="181">
        <v>46353129</v>
      </c>
      <c r="M33" s="181">
        <v>90608605</v>
      </c>
      <c r="N33" s="181">
        <v>98707016</v>
      </c>
      <c r="O33" s="181">
        <v>55446421</v>
      </c>
      <c r="P33" s="180">
        <v>34409584</v>
      </c>
      <c r="Q33" s="181">
        <v>342041</v>
      </c>
      <c r="R33" s="181">
        <v>649919</v>
      </c>
      <c r="S33" s="180">
        <v>21223352</v>
      </c>
      <c r="T33" s="180">
        <v>6504764</v>
      </c>
      <c r="U33" s="180">
        <v>5605015</v>
      </c>
      <c r="V33" s="180">
        <v>109401147</v>
      </c>
      <c r="W33" s="181">
        <v>27194020</v>
      </c>
      <c r="X33" s="181">
        <v>17338845</v>
      </c>
      <c r="Y33" s="181">
        <v>9040218</v>
      </c>
      <c r="Z33" s="181">
        <v>19761763</v>
      </c>
      <c r="AA33" s="181">
        <v>101757</v>
      </c>
      <c r="AB33" s="181">
        <v>3215019</v>
      </c>
      <c r="AC33" s="181">
        <v>292110</v>
      </c>
      <c r="AD33" s="181">
        <v>22434289</v>
      </c>
      <c r="AE33" s="181">
        <v>10023126</v>
      </c>
      <c r="AF33" s="180">
        <v>101806161</v>
      </c>
      <c r="AG33" s="181">
        <v>45289239</v>
      </c>
      <c r="AH33" s="181">
        <v>8269201</v>
      </c>
      <c r="AI33" s="181">
        <v>15242716</v>
      </c>
      <c r="AJ33" s="181">
        <v>9028185</v>
      </c>
      <c r="AK33" s="181">
        <v>6820363</v>
      </c>
      <c r="AL33" s="181">
        <v>604649</v>
      </c>
      <c r="AM33" s="181">
        <v>16551808</v>
      </c>
      <c r="AN33" s="180">
        <v>2888374</v>
      </c>
      <c r="AO33" s="180">
        <v>9437908</v>
      </c>
      <c r="AP33" s="181">
        <v>7254419</v>
      </c>
      <c r="AQ33" s="181">
        <v>115050</v>
      </c>
      <c r="AR33" s="181">
        <v>1478346</v>
      </c>
      <c r="AS33" s="181">
        <v>590093</v>
      </c>
      <c r="AT33" s="180">
        <v>2883323</v>
      </c>
      <c r="AU33" s="180">
        <v>500009</v>
      </c>
      <c r="AV33" s="180">
        <v>1158214</v>
      </c>
      <c r="AW33" s="181">
        <v>90244</v>
      </c>
      <c r="AX33" s="181">
        <v>1067970</v>
      </c>
      <c r="AY33" s="180">
        <v>874054</v>
      </c>
      <c r="AZ33" s="180">
        <v>1018191</v>
      </c>
      <c r="BA33" s="180">
        <v>1549255</v>
      </c>
      <c r="BB33" s="180">
        <v>9964</v>
      </c>
      <c r="BC33" s="180">
        <v>39552</v>
      </c>
      <c r="BD33" s="180">
        <v>30421677</v>
      </c>
      <c r="BE33" s="180">
        <v>908142</v>
      </c>
      <c r="BF33" s="180">
        <v>989510</v>
      </c>
      <c r="BG33" s="180">
        <v>9045958</v>
      </c>
      <c r="BH33" s="180" t="e">
        <v>#VALUE!</v>
      </c>
      <c r="BI33" s="182">
        <v>90936283</v>
      </c>
      <c r="BJ33" s="183">
        <v>28861622</v>
      </c>
      <c r="BK33" s="183">
        <v>2020898</v>
      </c>
      <c r="BL33" s="183">
        <v>56857088</v>
      </c>
      <c r="BM33" s="183">
        <v>597653</v>
      </c>
      <c r="BN33" s="183" t="e">
        <v>#VALUE!</v>
      </c>
      <c r="BO33" s="183" t="e">
        <v>#VALUE!</v>
      </c>
      <c r="BP33" s="183">
        <v>2599022</v>
      </c>
      <c r="BQ33" s="184">
        <v>33256305</v>
      </c>
      <c r="BR33" s="184">
        <v>3435608</v>
      </c>
      <c r="BS33" s="184" t="e">
        <v>#VALUE!</v>
      </c>
      <c r="BT33" s="184" t="e">
        <v>#VALUE!</v>
      </c>
      <c r="BU33" s="184">
        <v>67436</v>
      </c>
      <c r="BV33" s="184">
        <v>21653984</v>
      </c>
      <c r="BW33" s="185" t="e">
        <v>#VALUE!</v>
      </c>
      <c r="BX33" s="185" t="e">
        <v>#VALUE!</v>
      </c>
      <c r="BY33" s="185" t="e">
        <v>#VALUE!</v>
      </c>
      <c r="BZ33" s="185">
        <v>3030488</v>
      </c>
      <c r="CA33" s="185" t="e">
        <v>#VALUE!</v>
      </c>
      <c r="CB33" s="185">
        <v>8661102</v>
      </c>
      <c r="CC33" s="186">
        <v>16081204</v>
      </c>
      <c r="CD33" s="187">
        <v>4018335745</v>
      </c>
    </row>
    <row r="34" spans="1:82" x14ac:dyDescent="0.25">
      <c r="A34" s="179" t="s">
        <v>418</v>
      </c>
      <c r="B34" s="179" t="s">
        <v>419</v>
      </c>
      <c r="C34" s="179" t="s">
        <v>371</v>
      </c>
      <c r="D34" s="179" t="s">
        <v>125</v>
      </c>
      <c r="E34" s="180">
        <v>791762107</v>
      </c>
      <c r="F34" s="181">
        <v>786180587</v>
      </c>
      <c r="G34" s="181" t="e">
        <v>#VALUE!</v>
      </c>
      <c r="H34" s="181">
        <v>5581520</v>
      </c>
      <c r="I34" s="181">
        <v>35432594</v>
      </c>
      <c r="J34" s="181">
        <v>36503799</v>
      </c>
      <c r="K34" s="181">
        <v>41570887</v>
      </c>
      <c r="L34" s="181">
        <v>94821134</v>
      </c>
      <c r="M34" s="181">
        <v>173938664</v>
      </c>
      <c r="N34" s="181">
        <v>189044829</v>
      </c>
      <c r="O34" s="181">
        <v>220450200</v>
      </c>
      <c r="P34" s="180">
        <v>100111455</v>
      </c>
      <c r="Q34" s="181">
        <v>360901</v>
      </c>
      <c r="R34" s="181">
        <v>3120951</v>
      </c>
      <c r="S34" s="180">
        <v>64313808</v>
      </c>
      <c r="T34" s="180">
        <v>20931528</v>
      </c>
      <c r="U34" s="180">
        <v>22194544</v>
      </c>
      <c r="V34" s="180">
        <v>219282667</v>
      </c>
      <c r="W34" s="181">
        <v>42036784</v>
      </c>
      <c r="X34" s="181">
        <v>71152629</v>
      </c>
      <c r="Y34" s="181">
        <v>21359783</v>
      </c>
      <c r="Z34" s="181">
        <v>32263374</v>
      </c>
      <c r="AA34" s="181">
        <v>2050594</v>
      </c>
      <c r="AB34" s="181">
        <v>8544566</v>
      </c>
      <c r="AC34" s="181">
        <v>4436542</v>
      </c>
      <c r="AD34" s="181">
        <v>22145506</v>
      </c>
      <c r="AE34" s="181">
        <v>15292889</v>
      </c>
      <c r="AF34" s="180">
        <v>165482329</v>
      </c>
      <c r="AG34" s="181">
        <v>46829509</v>
      </c>
      <c r="AH34" s="181">
        <v>2710683</v>
      </c>
      <c r="AI34" s="181">
        <v>35295676</v>
      </c>
      <c r="AJ34" s="181">
        <v>29562674</v>
      </c>
      <c r="AK34" s="181">
        <v>2354955</v>
      </c>
      <c r="AL34" s="181">
        <v>3748422</v>
      </c>
      <c r="AM34" s="181">
        <v>44980410</v>
      </c>
      <c r="AN34" s="180">
        <v>20946603</v>
      </c>
      <c r="AO34" s="180">
        <v>25704956</v>
      </c>
      <c r="AP34" s="181">
        <v>16872242</v>
      </c>
      <c r="AQ34" s="181">
        <v>250574</v>
      </c>
      <c r="AR34" s="181">
        <v>6722418</v>
      </c>
      <c r="AS34" s="181">
        <v>1859722</v>
      </c>
      <c r="AT34" s="180">
        <v>3576616</v>
      </c>
      <c r="AU34" s="180">
        <v>1502060</v>
      </c>
      <c r="AV34" s="180">
        <v>3016894</v>
      </c>
      <c r="AW34" s="181">
        <v>34961</v>
      </c>
      <c r="AX34" s="181">
        <v>2981933</v>
      </c>
      <c r="AY34" s="180">
        <v>2483303</v>
      </c>
      <c r="AZ34" s="180">
        <v>5198971</v>
      </c>
      <c r="BA34" s="180">
        <v>2744329</v>
      </c>
      <c r="BB34" s="180">
        <v>92045</v>
      </c>
      <c r="BC34" s="180" t="e">
        <v>#VALUE!</v>
      </c>
      <c r="BD34" s="180">
        <v>91207647</v>
      </c>
      <c r="BE34" s="180">
        <v>2018871</v>
      </c>
      <c r="BF34" s="180" t="e">
        <v>#VALUE!</v>
      </c>
      <c r="BG34" s="180">
        <v>33711064</v>
      </c>
      <c r="BH34" s="180" t="e">
        <v>#VALUE!</v>
      </c>
      <c r="BI34" s="182">
        <v>167567149</v>
      </c>
      <c r="BJ34" s="183">
        <v>13281465</v>
      </c>
      <c r="BK34" s="183">
        <v>12448949</v>
      </c>
      <c r="BL34" s="183">
        <v>116897718</v>
      </c>
      <c r="BM34" s="183">
        <v>650630</v>
      </c>
      <c r="BN34" s="183">
        <v>632760</v>
      </c>
      <c r="BO34" s="183">
        <v>82421</v>
      </c>
      <c r="BP34" s="183">
        <v>23573206</v>
      </c>
      <c r="BQ34" s="184">
        <v>101136774</v>
      </c>
      <c r="BR34" s="184">
        <v>25834323</v>
      </c>
      <c r="BS34" s="184" t="e">
        <v>#VALUE!</v>
      </c>
      <c r="BT34" s="184" t="e">
        <v>#VALUE!</v>
      </c>
      <c r="BU34" s="184" t="e">
        <v>#VALUE!</v>
      </c>
      <c r="BV34" s="184">
        <v>48790785</v>
      </c>
      <c r="BW34" s="185">
        <v>1070514</v>
      </c>
      <c r="BX34" s="185" t="e">
        <v>#VALUE!</v>
      </c>
      <c r="BY34" s="185" t="e">
        <v>#VALUE!</v>
      </c>
      <c r="BZ34" s="185">
        <v>1275551</v>
      </c>
      <c r="CA34" s="185" t="e">
        <v>#VALUE!</v>
      </c>
      <c r="CB34" s="185">
        <v>32014319</v>
      </c>
      <c r="CC34" s="186">
        <v>31023059</v>
      </c>
      <c r="CD34" s="187">
        <v>14860366883</v>
      </c>
    </row>
    <row r="35" spans="1:82" x14ac:dyDescent="0.25">
      <c r="A35" s="179" t="s">
        <v>156</v>
      </c>
      <c r="B35" s="179" t="s">
        <v>420</v>
      </c>
      <c r="C35" s="179" t="s">
        <v>371</v>
      </c>
      <c r="D35" s="179" t="s">
        <v>125</v>
      </c>
      <c r="E35" s="180">
        <v>99421097</v>
      </c>
      <c r="F35" s="181">
        <v>98529527</v>
      </c>
      <c r="G35" s="181" t="e">
        <v>#VALUE!</v>
      </c>
      <c r="H35" s="181">
        <v>891570</v>
      </c>
      <c r="I35" s="181">
        <v>5180377</v>
      </c>
      <c r="J35" s="181">
        <v>5740529</v>
      </c>
      <c r="K35" s="181">
        <v>4238003</v>
      </c>
      <c r="L35" s="181">
        <v>17722940</v>
      </c>
      <c r="M35" s="181">
        <v>31597724</v>
      </c>
      <c r="N35" s="181">
        <v>23062417</v>
      </c>
      <c r="O35" s="181">
        <v>11879107</v>
      </c>
      <c r="P35" s="180">
        <v>6025843</v>
      </c>
      <c r="Q35" s="181">
        <v>59897</v>
      </c>
      <c r="R35" s="181">
        <v>392456</v>
      </c>
      <c r="S35" s="180">
        <v>4250794</v>
      </c>
      <c r="T35" s="180">
        <v>1731112</v>
      </c>
      <c r="U35" s="180">
        <v>2386933</v>
      </c>
      <c r="V35" s="180">
        <v>34550445</v>
      </c>
      <c r="W35" s="181">
        <v>6494986</v>
      </c>
      <c r="X35" s="181">
        <v>8381113</v>
      </c>
      <c r="Y35" s="181">
        <v>3011856</v>
      </c>
      <c r="Z35" s="181">
        <v>9345734</v>
      </c>
      <c r="AA35" s="181">
        <v>149298</v>
      </c>
      <c r="AB35" s="181">
        <v>1227682</v>
      </c>
      <c r="AC35" s="181" t="e">
        <v>#VALUE!</v>
      </c>
      <c r="AD35" s="181">
        <v>3363465</v>
      </c>
      <c r="AE35" s="181">
        <v>970344</v>
      </c>
      <c r="AF35" s="180">
        <v>26022392</v>
      </c>
      <c r="AG35" s="181">
        <v>8386835</v>
      </c>
      <c r="AH35" s="181" t="e">
        <v>#VALUE!</v>
      </c>
      <c r="AI35" s="181">
        <v>5339626</v>
      </c>
      <c r="AJ35" s="181">
        <v>1644410</v>
      </c>
      <c r="AK35" s="181">
        <v>430537</v>
      </c>
      <c r="AL35" s="181">
        <v>240168</v>
      </c>
      <c r="AM35" s="181">
        <v>9980816</v>
      </c>
      <c r="AN35" s="180">
        <v>227173</v>
      </c>
      <c r="AO35" s="180">
        <v>2564965</v>
      </c>
      <c r="AP35" s="181">
        <v>1714936</v>
      </c>
      <c r="AQ35" s="181">
        <v>66744</v>
      </c>
      <c r="AR35" s="181">
        <v>46114</v>
      </c>
      <c r="AS35" s="181">
        <v>737171</v>
      </c>
      <c r="AT35" s="180">
        <v>417503</v>
      </c>
      <c r="AU35" s="180">
        <v>22213</v>
      </c>
      <c r="AV35" s="180">
        <v>191998</v>
      </c>
      <c r="AW35" s="181" t="e">
        <v>#VALUE!</v>
      </c>
      <c r="AX35" s="181">
        <v>191998</v>
      </c>
      <c r="AY35" s="180" t="e">
        <v>#VALUE!</v>
      </c>
      <c r="AZ35" s="180" t="e">
        <v>#VALUE!</v>
      </c>
      <c r="BA35" s="180">
        <v>492755</v>
      </c>
      <c r="BB35" s="180" t="e">
        <v>#VALUE!</v>
      </c>
      <c r="BC35" s="180" t="e">
        <v>#VALUE!</v>
      </c>
      <c r="BD35" s="180">
        <v>8976740</v>
      </c>
      <c r="BE35" s="180" t="e">
        <v>#VALUE!</v>
      </c>
      <c r="BF35" s="180" t="e">
        <v>#VALUE!</v>
      </c>
      <c r="BG35" s="180">
        <v>2460666</v>
      </c>
      <c r="BH35" s="180" t="e">
        <v>#VALUE!</v>
      </c>
      <c r="BI35" s="182">
        <v>56415797</v>
      </c>
      <c r="BJ35" s="183" t="e">
        <v>#VALUE!</v>
      </c>
      <c r="BK35" s="183">
        <v>5784436</v>
      </c>
      <c r="BL35" s="183">
        <v>18662984</v>
      </c>
      <c r="BM35" s="183" t="e">
        <v>#VALUE!</v>
      </c>
      <c r="BN35" s="183">
        <v>33368</v>
      </c>
      <c r="BO35" s="183" t="e">
        <v>#VALUE!</v>
      </c>
      <c r="BP35" s="183">
        <v>1558761</v>
      </c>
      <c r="BQ35" s="184">
        <v>12094332</v>
      </c>
      <c r="BR35" s="184">
        <v>580541</v>
      </c>
      <c r="BS35" s="184" t="e">
        <v>#VALUE!</v>
      </c>
      <c r="BT35" s="184" t="e">
        <v>#VALUE!</v>
      </c>
      <c r="BU35" s="184" t="e">
        <v>#VALUE!</v>
      </c>
      <c r="BV35" s="184">
        <v>1914301</v>
      </c>
      <c r="BW35" s="185" t="e">
        <v>#VALUE!</v>
      </c>
      <c r="BX35" s="185" t="e">
        <v>#VALUE!</v>
      </c>
      <c r="BY35" s="185" t="e">
        <v>#VALUE!</v>
      </c>
      <c r="BZ35" s="185" t="e">
        <v>#VALUE!</v>
      </c>
      <c r="CA35" s="185" t="e">
        <v>#VALUE!</v>
      </c>
      <c r="CB35" s="185">
        <v>1876106</v>
      </c>
      <c r="CC35" s="186">
        <v>1235055</v>
      </c>
      <c r="CD35" s="187">
        <v>952368953</v>
      </c>
    </row>
    <row r="36" spans="1:82" x14ac:dyDescent="0.25">
      <c r="A36" s="179" t="s">
        <v>421</v>
      </c>
      <c r="B36" s="179" t="s">
        <v>422</v>
      </c>
      <c r="C36" s="179" t="s">
        <v>405</v>
      </c>
      <c r="D36" s="179" t="s">
        <v>124</v>
      </c>
      <c r="E36" s="180">
        <v>971909565</v>
      </c>
      <c r="F36" s="181">
        <v>964748080</v>
      </c>
      <c r="G36" s="181">
        <v>4959946</v>
      </c>
      <c r="H36" s="181">
        <v>2201539</v>
      </c>
      <c r="I36" s="181">
        <v>41298363</v>
      </c>
      <c r="J36" s="181">
        <v>38488645</v>
      </c>
      <c r="K36" s="181">
        <v>51304553</v>
      </c>
      <c r="L36" s="181">
        <v>121428070</v>
      </c>
      <c r="M36" s="181">
        <v>211717786</v>
      </c>
      <c r="N36" s="181">
        <v>248605670</v>
      </c>
      <c r="O36" s="181">
        <v>259066478</v>
      </c>
      <c r="P36" s="180">
        <v>111295308</v>
      </c>
      <c r="Q36" s="181">
        <v>1035663</v>
      </c>
      <c r="R36" s="181">
        <v>4049627</v>
      </c>
      <c r="S36" s="180">
        <v>118576022</v>
      </c>
      <c r="T36" s="180">
        <v>35087246</v>
      </c>
      <c r="U36" s="180">
        <v>24304717</v>
      </c>
      <c r="V36" s="180">
        <v>227347820</v>
      </c>
      <c r="W36" s="181">
        <v>44946980</v>
      </c>
      <c r="X36" s="181">
        <v>43183808</v>
      </c>
      <c r="Y36" s="181">
        <v>16973428</v>
      </c>
      <c r="Z36" s="181">
        <v>24787838</v>
      </c>
      <c r="AA36" s="181" t="e">
        <v>#VALUE!</v>
      </c>
      <c r="AB36" s="181">
        <v>14484675</v>
      </c>
      <c r="AC36" s="181">
        <v>2178660</v>
      </c>
      <c r="AD36" s="181">
        <v>64747701</v>
      </c>
      <c r="AE36" s="181">
        <v>16044730</v>
      </c>
      <c r="AF36" s="180">
        <v>247441128</v>
      </c>
      <c r="AG36" s="181">
        <v>52616517</v>
      </c>
      <c r="AH36" s="181">
        <v>13596834</v>
      </c>
      <c r="AI36" s="181">
        <v>46229481</v>
      </c>
      <c r="AJ36" s="181">
        <v>23449359</v>
      </c>
      <c r="AK36" s="181">
        <v>13043628</v>
      </c>
      <c r="AL36" s="181">
        <v>5219999</v>
      </c>
      <c r="AM36" s="181">
        <v>93285310</v>
      </c>
      <c r="AN36" s="180">
        <v>8494738</v>
      </c>
      <c r="AO36" s="180">
        <v>21593972</v>
      </c>
      <c r="AP36" s="181">
        <v>15264395</v>
      </c>
      <c r="AQ36" s="181">
        <v>350011</v>
      </c>
      <c r="AR36" s="181">
        <v>4353031</v>
      </c>
      <c r="AS36" s="181">
        <v>1626535</v>
      </c>
      <c r="AT36" s="180">
        <v>6623925</v>
      </c>
      <c r="AU36" s="180">
        <v>2904975</v>
      </c>
      <c r="AV36" s="180">
        <v>4659756</v>
      </c>
      <c r="AW36" s="181">
        <v>357744</v>
      </c>
      <c r="AX36" s="181">
        <v>4302012</v>
      </c>
      <c r="AY36" s="180">
        <v>1637858</v>
      </c>
      <c r="AZ36" s="180">
        <v>8048099</v>
      </c>
      <c r="BA36" s="180">
        <v>2865600</v>
      </c>
      <c r="BB36" s="180">
        <v>88798</v>
      </c>
      <c r="BC36" s="180">
        <v>206686</v>
      </c>
      <c r="BD36" s="180">
        <v>99772935</v>
      </c>
      <c r="BE36" s="180">
        <v>6058495</v>
      </c>
      <c r="BF36" s="180" t="e">
        <v>#VALUE!</v>
      </c>
      <c r="BG36" s="180">
        <v>33785231</v>
      </c>
      <c r="BH36" s="180" t="e">
        <v>#VALUE!</v>
      </c>
      <c r="BI36" s="182">
        <v>264140447</v>
      </c>
      <c r="BJ36" s="183">
        <v>33849984</v>
      </c>
      <c r="BK36" s="183">
        <v>9129584</v>
      </c>
      <c r="BL36" s="183">
        <v>180525627</v>
      </c>
      <c r="BM36" s="183" t="e">
        <v>#VALUE!</v>
      </c>
      <c r="BN36" s="183">
        <v>910013</v>
      </c>
      <c r="BO36" s="183">
        <v>4169056</v>
      </c>
      <c r="BP36" s="183">
        <v>35556183</v>
      </c>
      <c r="BQ36" s="184">
        <v>149614824</v>
      </c>
      <c r="BR36" s="184">
        <v>24947222</v>
      </c>
      <c r="BS36" s="184" t="e">
        <v>#VALUE!</v>
      </c>
      <c r="BT36" s="184" t="e">
        <v>#VALUE!</v>
      </c>
      <c r="BU36" s="184">
        <v>17052098</v>
      </c>
      <c r="BV36" s="184">
        <v>92946607</v>
      </c>
      <c r="BW36" s="185">
        <v>31910413</v>
      </c>
      <c r="BX36" s="185">
        <v>2162906</v>
      </c>
      <c r="BY36" s="185" t="e">
        <v>#VALUE!</v>
      </c>
      <c r="BZ36" s="185">
        <v>2626967</v>
      </c>
      <c r="CA36" s="185" t="e">
        <v>#VALUE!</v>
      </c>
      <c r="CB36" s="185">
        <v>45991569</v>
      </c>
      <c r="CC36" s="186">
        <v>84458150</v>
      </c>
      <c r="CD36" s="187">
        <v>14274137759</v>
      </c>
    </row>
    <row r="37" spans="1:82" x14ac:dyDescent="0.25">
      <c r="A37" s="179" t="s">
        <v>423</v>
      </c>
      <c r="B37" s="179" t="s">
        <v>424</v>
      </c>
      <c r="C37" s="179" t="s">
        <v>375</v>
      </c>
      <c r="D37" s="179" t="s">
        <v>125</v>
      </c>
      <c r="E37" s="180">
        <v>600563902</v>
      </c>
      <c r="F37" s="181">
        <v>591225734</v>
      </c>
      <c r="G37" s="181">
        <v>8086488</v>
      </c>
      <c r="H37" s="181">
        <v>1251680</v>
      </c>
      <c r="I37" s="181">
        <v>30878960</v>
      </c>
      <c r="J37" s="181">
        <v>29017010</v>
      </c>
      <c r="K37" s="181">
        <v>38946438</v>
      </c>
      <c r="L37" s="181">
        <v>76289119</v>
      </c>
      <c r="M37" s="181">
        <v>149512955</v>
      </c>
      <c r="N37" s="181">
        <v>131279290</v>
      </c>
      <c r="O37" s="181">
        <v>144640130</v>
      </c>
      <c r="P37" s="180">
        <v>70060443</v>
      </c>
      <c r="Q37" s="181">
        <v>749610</v>
      </c>
      <c r="R37" s="181">
        <v>2694238</v>
      </c>
      <c r="S37" s="180">
        <v>44828135</v>
      </c>
      <c r="T37" s="180">
        <v>16000198</v>
      </c>
      <c r="U37" s="180">
        <v>16605881</v>
      </c>
      <c r="V37" s="180">
        <v>144869796</v>
      </c>
      <c r="W37" s="181">
        <v>23126944</v>
      </c>
      <c r="X37" s="181">
        <v>21835135</v>
      </c>
      <c r="Y37" s="181">
        <v>22483275</v>
      </c>
      <c r="Z37" s="181">
        <v>25445776</v>
      </c>
      <c r="AA37" s="181">
        <v>1204252</v>
      </c>
      <c r="AB37" s="181">
        <v>6331098</v>
      </c>
      <c r="AC37" s="181">
        <v>1212566</v>
      </c>
      <c r="AD37" s="181">
        <v>26390687</v>
      </c>
      <c r="AE37" s="181">
        <v>16840063</v>
      </c>
      <c r="AF37" s="180">
        <v>175919790</v>
      </c>
      <c r="AG37" s="181">
        <v>79427384</v>
      </c>
      <c r="AH37" s="181">
        <v>5193437</v>
      </c>
      <c r="AI37" s="181">
        <v>29155354</v>
      </c>
      <c r="AJ37" s="181">
        <v>13042149</v>
      </c>
      <c r="AK37" s="181">
        <v>4807944</v>
      </c>
      <c r="AL37" s="181">
        <v>5053234</v>
      </c>
      <c r="AM37" s="181">
        <v>39240288</v>
      </c>
      <c r="AN37" s="180">
        <v>3594492</v>
      </c>
      <c r="AO37" s="180">
        <v>23390783</v>
      </c>
      <c r="AP37" s="181">
        <v>17966544</v>
      </c>
      <c r="AQ37" s="181">
        <v>184467</v>
      </c>
      <c r="AR37" s="181">
        <v>4029118</v>
      </c>
      <c r="AS37" s="181">
        <v>1210654</v>
      </c>
      <c r="AT37" s="180">
        <v>5056236</v>
      </c>
      <c r="AU37" s="180">
        <v>352491</v>
      </c>
      <c r="AV37" s="180">
        <v>2316170</v>
      </c>
      <c r="AW37" s="181">
        <v>85568</v>
      </c>
      <c r="AX37" s="181">
        <v>2230602</v>
      </c>
      <c r="AY37" s="180">
        <v>548019</v>
      </c>
      <c r="AZ37" s="180">
        <v>3247216</v>
      </c>
      <c r="BA37" s="180">
        <v>2185495</v>
      </c>
      <c r="BB37" s="180">
        <v>32718</v>
      </c>
      <c r="BC37" s="180">
        <v>11400</v>
      </c>
      <c r="BD37" s="180">
        <v>59192376</v>
      </c>
      <c r="BE37" s="180">
        <v>449185</v>
      </c>
      <c r="BF37" s="180">
        <v>469539</v>
      </c>
      <c r="BG37" s="180">
        <v>30430969</v>
      </c>
      <c r="BH37" s="180" t="e">
        <v>#VALUE!</v>
      </c>
      <c r="BI37" s="182">
        <v>198203036</v>
      </c>
      <c r="BJ37" s="183">
        <v>34041240</v>
      </c>
      <c r="BK37" s="183">
        <v>6001643</v>
      </c>
      <c r="BL37" s="183">
        <v>122495599</v>
      </c>
      <c r="BM37" s="183">
        <v>1449136</v>
      </c>
      <c r="BN37" s="183">
        <v>654825</v>
      </c>
      <c r="BO37" s="183">
        <v>40732</v>
      </c>
      <c r="BP37" s="183">
        <v>33519861</v>
      </c>
      <c r="BQ37" s="184">
        <v>154566874</v>
      </c>
      <c r="BR37" s="184">
        <v>26952775</v>
      </c>
      <c r="BS37" s="184" t="e">
        <v>#VALUE!</v>
      </c>
      <c r="BT37" s="184" t="e">
        <v>#VALUE!</v>
      </c>
      <c r="BU37" s="184" t="e">
        <v>#VALUE!</v>
      </c>
      <c r="BV37" s="184">
        <v>78516358</v>
      </c>
      <c r="BW37" s="185">
        <v>24136879</v>
      </c>
      <c r="BX37" s="185" t="e">
        <v>#VALUE!</v>
      </c>
      <c r="BY37" s="185" t="e">
        <v>#VALUE!</v>
      </c>
      <c r="BZ37" s="185">
        <v>13345668</v>
      </c>
      <c r="CA37" s="185">
        <v>3855371</v>
      </c>
      <c r="CB37" s="185">
        <v>21943314</v>
      </c>
      <c r="CC37" s="186">
        <v>7109543</v>
      </c>
      <c r="CD37" s="187">
        <v>7773251943</v>
      </c>
    </row>
    <row r="38" spans="1:82" x14ac:dyDescent="0.25">
      <c r="A38" s="179" t="s">
        <v>425</v>
      </c>
      <c r="B38" s="179" t="s">
        <v>426</v>
      </c>
      <c r="C38" s="179" t="s">
        <v>117</v>
      </c>
      <c r="D38" s="179" t="s">
        <v>117</v>
      </c>
      <c r="E38" s="180">
        <v>728649507</v>
      </c>
      <c r="F38" s="181">
        <v>723280458</v>
      </c>
      <c r="G38" s="181">
        <v>817766</v>
      </c>
      <c r="H38" s="181">
        <v>4551283</v>
      </c>
      <c r="I38" s="181">
        <v>28587937</v>
      </c>
      <c r="J38" s="181">
        <v>32389821</v>
      </c>
      <c r="K38" s="181">
        <v>40147510</v>
      </c>
      <c r="L38" s="181">
        <v>87230273</v>
      </c>
      <c r="M38" s="181">
        <v>207344494</v>
      </c>
      <c r="N38" s="181">
        <v>177610065</v>
      </c>
      <c r="O38" s="181">
        <v>155339407</v>
      </c>
      <c r="P38" s="180">
        <v>109716845</v>
      </c>
      <c r="Q38" s="181">
        <v>601540</v>
      </c>
      <c r="R38" s="181">
        <v>3936962</v>
      </c>
      <c r="S38" s="180">
        <v>48932959</v>
      </c>
      <c r="T38" s="180">
        <v>23319808</v>
      </c>
      <c r="U38" s="180">
        <v>18379964</v>
      </c>
      <c r="V38" s="180">
        <v>160951030</v>
      </c>
      <c r="W38" s="181">
        <v>48431538</v>
      </c>
      <c r="X38" s="181">
        <v>24284912</v>
      </c>
      <c r="Y38" s="181">
        <v>16409041</v>
      </c>
      <c r="Z38" s="181">
        <v>18285264</v>
      </c>
      <c r="AA38" s="181" t="e">
        <v>#VALUE!</v>
      </c>
      <c r="AB38" s="181">
        <v>17703677</v>
      </c>
      <c r="AC38" s="181">
        <v>8981705</v>
      </c>
      <c r="AD38" s="181">
        <v>11541423</v>
      </c>
      <c r="AE38" s="181">
        <v>15313470</v>
      </c>
      <c r="AF38" s="180">
        <v>171166526</v>
      </c>
      <c r="AG38" s="181">
        <v>50938344</v>
      </c>
      <c r="AH38" s="181">
        <v>5155441</v>
      </c>
      <c r="AI38" s="181">
        <v>38652330</v>
      </c>
      <c r="AJ38" s="181">
        <v>8724229</v>
      </c>
      <c r="AK38" s="181">
        <v>10733416</v>
      </c>
      <c r="AL38" s="181">
        <v>7172715</v>
      </c>
      <c r="AM38" s="181">
        <v>49790051</v>
      </c>
      <c r="AN38" s="180">
        <v>3660689</v>
      </c>
      <c r="AO38" s="180">
        <v>17858422</v>
      </c>
      <c r="AP38" s="181">
        <v>13322424</v>
      </c>
      <c r="AQ38" s="181">
        <v>178754</v>
      </c>
      <c r="AR38" s="181">
        <v>2688771</v>
      </c>
      <c r="AS38" s="181">
        <v>1668473</v>
      </c>
      <c r="AT38" s="180">
        <v>5859135</v>
      </c>
      <c r="AU38" s="180">
        <v>834872</v>
      </c>
      <c r="AV38" s="180">
        <v>819160</v>
      </c>
      <c r="AW38" s="181">
        <v>90543</v>
      </c>
      <c r="AX38" s="181">
        <v>728617</v>
      </c>
      <c r="AY38" s="180">
        <v>11440221</v>
      </c>
      <c r="AZ38" s="180">
        <v>6384947</v>
      </c>
      <c r="BA38" s="180">
        <v>4047070</v>
      </c>
      <c r="BB38" s="180">
        <v>3205</v>
      </c>
      <c r="BC38" s="180">
        <v>89496</v>
      </c>
      <c r="BD38" s="180">
        <v>73377287</v>
      </c>
      <c r="BE38" s="180">
        <v>4892693</v>
      </c>
      <c r="BF38" s="180">
        <v>534179</v>
      </c>
      <c r="BG38" s="180">
        <v>40729497</v>
      </c>
      <c r="BH38" s="180" t="e">
        <v>#VALUE!</v>
      </c>
      <c r="BI38" s="182">
        <v>267049394</v>
      </c>
      <c r="BJ38" s="183">
        <v>83250292</v>
      </c>
      <c r="BK38" s="183">
        <v>9988634</v>
      </c>
      <c r="BL38" s="183">
        <v>146187691</v>
      </c>
      <c r="BM38" s="183">
        <v>6355338</v>
      </c>
      <c r="BN38" s="183">
        <v>4589112</v>
      </c>
      <c r="BO38" s="183" t="e">
        <v>#VALUE!</v>
      </c>
      <c r="BP38" s="183">
        <v>16678327</v>
      </c>
      <c r="BQ38" s="184">
        <v>102702875</v>
      </c>
      <c r="BR38" s="184">
        <v>16929909</v>
      </c>
      <c r="BS38" s="184" t="e">
        <v>#VALUE!</v>
      </c>
      <c r="BT38" s="184" t="e">
        <v>#VALUE!</v>
      </c>
      <c r="BU38" s="184">
        <v>61214</v>
      </c>
      <c r="BV38" s="184">
        <v>54716849</v>
      </c>
      <c r="BW38" s="185">
        <v>23241477</v>
      </c>
      <c r="BX38" s="185" t="e">
        <v>#VALUE!</v>
      </c>
      <c r="BY38" s="185" t="e">
        <v>#VALUE!</v>
      </c>
      <c r="BZ38" s="185">
        <v>1552772</v>
      </c>
      <c r="CA38" s="185" t="e">
        <v>#VALUE!</v>
      </c>
      <c r="CB38" s="185">
        <v>21985510</v>
      </c>
      <c r="CC38" s="186">
        <v>54159481</v>
      </c>
      <c r="CD38" s="187">
        <v>9558118462</v>
      </c>
    </row>
    <row r="39" spans="1:82" x14ac:dyDescent="0.25">
      <c r="A39" s="179" t="s">
        <v>427</v>
      </c>
      <c r="B39" s="179" t="s">
        <v>428</v>
      </c>
      <c r="C39" s="179" t="s">
        <v>392</v>
      </c>
      <c r="D39" s="179" t="s">
        <v>118</v>
      </c>
      <c r="E39" s="180">
        <v>118142828</v>
      </c>
      <c r="F39" s="181">
        <v>113049026</v>
      </c>
      <c r="G39" s="181">
        <v>3719040</v>
      </c>
      <c r="H39" s="181">
        <v>1374762</v>
      </c>
      <c r="I39" s="181">
        <v>6297582</v>
      </c>
      <c r="J39" s="181">
        <v>7199917</v>
      </c>
      <c r="K39" s="181">
        <v>9312266</v>
      </c>
      <c r="L39" s="181">
        <v>15826437</v>
      </c>
      <c r="M39" s="181">
        <v>44767327</v>
      </c>
      <c r="N39" s="181">
        <v>19982352</v>
      </c>
      <c r="O39" s="181">
        <v>14756947</v>
      </c>
      <c r="P39" s="180">
        <v>6147726</v>
      </c>
      <c r="Q39" s="181">
        <v>23334</v>
      </c>
      <c r="R39" s="181">
        <v>173236</v>
      </c>
      <c r="S39" s="180">
        <v>4114498</v>
      </c>
      <c r="T39" s="180">
        <v>2206926</v>
      </c>
      <c r="U39" s="180">
        <v>3956650</v>
      </c>
      <c r="V39" s="180">
        <v>41088954</v>
      </c>
      <c r="W39" s="181">
        <v>9985132</v>
      </c>
      <c r="X39" s="181">
        <v>6880224</v>
      </c>
      <c r="Y39" s="181">
        <v>7743304</v>
      </c>
      <c r="Z39" s="181">
        <v>5505319</v>
      </c>
      <c r="AA39" s="181" t="e">
        <v>#VALUE!</v>
      </c>
      <c r="AB39" s="181">
        <v>3528980</v>
      </c>
      <c r="AC39" s="181">
        <v>1020825</v>
      </c>
      <c r="AD39" s="181">
        <v>3293403</v>
      </c>
      <c r="AE39" s="181">
        <v>3131767</v>
      </c>
      <c r="AF39" s="180">
        <v>33122395</v>
      </c>
      <c r="AG39" s="181">
        <v>15854862</v>
      </c>
      <c r="AH39" s="181">
        <v>211649</v>
      </c>
      <c r="AI39" s="181">
        <v>6462399</v>
      </c>
      <c r="AJ39" s="181">
        <v>147141</v>
      </c>
      <c r="AK39" s="181">
        <v>5343830</v>
      </c>
      <c r="AL39" s="181">
        <v>865069</v>
      </c>
      <c r="AM39" s="181">
        <v>4237445</v>
      </c>
      <c r="AN39" s="180">
        <v>1370689</v>
      </c>
      <c r="AO39" s="180">
        <v>2479107</v>
      </c>
      <c r="AP39" s="181">
        <v>2406245</v>
      </c>
      <c r="AQ39" s="181">
        <v>684</v>
      </c>
      <c r="AR39" s="181">
        <v>26661</v>
      </c>
      <c r="AS39" s="181">
        <v>45517</v>
      </c>
      <c r="AT39" s="180">
        <v>306221</v>
      </c>
      <c r="AU39" s="180">
        <v>684054</v>
      </c>
      <c r="AV39" s="180">
        <v>380210</v>
      </c>
      <c r="AW39" s="181">
        <v>64485</v>
      </c>
      <c r="AX39" s="181">
        <v>315725</v>
      </c>
      <c r="AY39" s="180">
        <v>53939</v>
      </c>
      <c r="AZ39" s="180" t="e">
        <v>#VALUE!</v>
      </c>
      <c r="BA39" s="180">
        <v>99511</v>
      </c>
      <c r="BB39" s="180">
        <v>17519</v>
      </c>
      <c r="BC39" s="180" t="e">
        <v>#VALUE!</v>
      </c>
      <c r="BD39" s="180">
        <v>11370909</v>
      </c>
      <c r="BE39" s="180" t="e">
        <v>#VALUE!</v>
      </c>
      <c r="BF39" s="180" t="e">
        <v>#VALUE!</v>
      </c>
      <c r="BG39" s="180">
        <v>5443564</v>
      </c>
      <c r="BH39" s="180" t="e">
        <v>#VALUE!</v>
      </c>
      <c r="BI39" s="182">
        <v>33436226</v>
      </c>
      <c r="BJ39" s="183" t="e">
        <v>#VALUE!</v>
      </c>
      <c r="BK39" s="183">
        <v>2756573</v>
      </c>
      <c r="BL39" s="183">
        <v>22375440</v>
      </c>
      <c r="BM39" s="183">
        <v>811262</v>
      </c>
      <c r="BN39" s="183">
        <v>320937</v>
      </c>
      <c r="BO39" s="183" t="e">
        <v>#VALUE!</v>
      </c>
      <c r="BP39" s="183">
        <v>1675866</v>
      </c>
      <c r="BQ39" s="184">
        <v>8770173</v>
      </c>
      <c r="BR39" s="184">
        <v>2201990</v>
      </c>
      <c r="BS39" s="184" t="e">
        <v>#VALUE!</v>
      </c>
      <c r="BT39" s="184" t="e">
        <v>#VALUE!</v>
      </c>
      <c r="BU39" s="184" t="e">
        <v>#VALUE!</v>
      </c>
      <c r="BV39" s="184">
        <v>3390826</v>
      </c>
      <c r="BW39" s="185" t="e">
        <v>#VALUE!</v>
      </c>
      <c r="BX39" s="185" t="e">
        <v>#VALUE!</v>
      </c>
      <c r="BY39" s="185" t="e">
        <v>#VALUE!</v>
      </c>
      <c r="BZ39" s="185" t="e">
        <v>#VALUE!</v>
      </c>
      <c r="CA39" s="185" t="e">
        <v>#VALUE!</v>
      </c>
      <c r="CB39" s="185">
        <v>826043</v>
      </c>
      <c r="CC39" s="186" t="e">
        <v>#VALUE!</v>
      </c>
      <c r="CD39" s="187">
        <v>1269245487</v>
      </c>
    </row>
    <row r="40" spans="1:82" x14ac:dyDescent="0.25">
      <c r="A40" s="179" t="s">
        <v>429</v>
      </c>
      <c r="B40" s="179" t="s">
        <v>430</v>
      </c>
      <c r="C40" s="179" t="s">
        <v>392</v>
      </c>
      <c r="D40" s="179" t="s">
        <v>118</v>
      </c>
      <c r="E40" s="180">
        <v>315138064</v>
      </c>
      <c r="F40" s="181">
        <v>309798898</v>
      </c>
      <c r="G40" s="181">
        <v>1505346</v>
      </c>
      <c r="H40" s="181">
        <v>3833820</v>
      </c>
      <c r="I40" s="181">
        <v>14017480</v>
      </c>
      <c r="J40" s="181">
        <v>13941862</v>
      </c>
      <c r="K40" s="181">
        <v>20495270</v>
      </c>
      <c r="L40" s="181">
        <v>42092299</v>
      </c>
      <c r="M40" s="181">
        <v>93632764</v>
      </c>
      <c r="N40" s="181">
        <v>65414414</v>
      </c>
      <c r="O40" s="181">
        <v>65543975</v>
      </c>
      <c r="P40" s="180">
        <v>40560050</v>
      </c>
      <c r="Q40" s="181">
        <v>163399</v>
      </c>
      <c r="R40" s="181">
        <v>2197536</v>
      </c>
      <c r="S40" s="180">
        <v>24286616</v>
      </c>
      <c r="T40" s="180">
        <v>7625580</v>
      </c>
      <c r="U40" s="180">
        <v>8213173</v>
      </c>
      <c r="V40" s="180">
        <v>74460418</v>
      </c>
      <c r="W40" s="181">
        <v>6024894</v>
      </c>
      <c r="X40" s="181">
        <v>18667420</v>
      </c>
      <c r="Y40" s="181">
        <v>8444483</v>
      </c>
      <c r="Z40" s="181">
        <v>12397946</v>
      </c>
      <c r="AA40" s="181" t="e">
        <v>#VALUE!</v>
      </c>
      <c r="AB40" s="181">
        <v>6115060</v>
      </c>
      <c r="AC40" s="181">
        <v>1428420</v>
      </c>
      <c r="AD40" s="181">
        <v>11521775</v>
      </c>
      <c r="AE40" s="181">
        <v>9860420</v>
      </c>
      <c r="AF40" s="180">
        <v>96207340</v>
      </c>
      <c r="AG40" s="181">
        <v>35270371</v>
      </c>
      <c r="AH40" s="181">
        <v>5014197</v>
      </c>
      <c r="AI40" s="181">
        <v>22919997</v>
      </c>
      <c r="AJ40" s="181">
        <v>4324784</v>
      </c>
      <c r="AK40" s="181">
        <v>6412197</v>
      </c>
      <c r="AL40" s="181">
        <v>3396247</v>
      </c>
      <c r="AM40" s="181">
        <v>18869547</v>
      </c>
      <c r="AN40" s="180">
        <v>2506925</v>
      </c>
      <c r="AO40" s="180">
        <v>7241007</v>
      </c>
      <c r="AP40" s="181">
        <v>5447931</v>
      </c>
      <c r="AQ40" s="181">
        <v>36668</v>
      </c>
      <c r="AR40" s="181">
        <v>794821</v>
      </c>
      <c r="AS40" s="181">
        <v>961587</v>
      </c>
      <c r="AT40" s="180">
        <v>2362974</v>
      </c>
      <c r="AU40" s="180">
        <v>890976</v>
      </c>
      <c r="AV40" s="180">
        <v>587896</v>
      </c>
      <c r="AW40" s="181" t="e">
        <v>#VALUE!</v>
      </c>
      <c r="AX40" s="181">
        <v>587896</v>
      </c>
      <c r="AY40" s="180">
        <v>646537</v>
      </c>
      <c r="AZ40" s="180">
        <v>5557835</v>
      </c>
      <c r="BA40" s="180">
        <v>1217962</v>
      </c>
      <c r="BB40" s="180" t="e">
        <v>#VALUE!</v>
      </c>
      <c r="BC40" s="180" t="e">
        <v>#VALUE!</v>
      </c>
      <c r="BD40" s="180">
        <v>26633321</v>
      </c>
      <c r="BE40" s="180">
        <v>1356961</v>
      </c>
      <c r="BF40" s="180">
        <v>3954404</v>
      </c>
      <c r="BG40" s="180">
        <v>10570057</v>
      </c>
      <c r="BH40" s="180" t="e">
        <v>#VALUE!</v>
      </c>
      <c r="BI40" s="182">
        <v>124569660</v>
      </c>
      <c r="BJ40" s="183" t="e">
        <v>#VALUE!</v>
      </c>
      <c r="BK40" s="183">
        <v>2840947</v>
      </c>
      <c r="BL40" s="183">
        <v>85161141</v>
      </c>
      <c r="BM40" s="183">
        <v>2334574</v>
      </c>
      <c r="BN40" s="183">
        <v>2498312</v>
      </c>
      <c r="BO40" s="183" t="e">
        <v>#VALUE!</v>
      </c>
      <c r="BP40" s="183">
        <v>17393244</v>
      </c>
      <c r="BQ40" s="184">
        <v>79924927</v>
      </c>
      <c r="BR40" s="184">
        <v>25419498</v>
      </c>
      <c r="BS40" s="184" t="e">
        <v>#VALUE!</v>
      </c>
      <c r="BT40" s="184" t="e">
        <v>#VALUE!</v>
      </c>
      <c r="BU40" s="184" t="e">
        <v>#VALUE!</v>
      </c>
      <c r="BV40" s="184">
        <v>43471019</v>
      </c>
      <c r="BW40" s="185">
        <v>4185513</v>
      </c>
      <c r="BX40" s="185" t="e">
        <v>#VALUE!</v>
      </c>
      <c r="BY40" s="185" t="e">
        <v>#VALUE!</v>
      </c>
      <c r="BZ40" s="185">
        <v>3821746</v>
      </c>
      <c r="CA40" s="185">
        <v>2542726</v>
      </c>
      <c r="CB40" s="185">
        <v>19947074</v>
      </c>
      <c r="CC40" s="186">
        <v>26555841</v>
      </c>
      <c r="CD40" s="187">
        <v>4620263189</v>
      </c>
    </row>
    <row r="41" spans="1:82" x14ac:dyDescent="0.25">
      <c r="A41" s="179" t="s">
        <v>431</v>
      </c>
      <c r="B41" s="179" t="s">
        <v>432</v>
      </c>
      <c r="C41" s="179" t="s">
        <v>355</v>
      </c>
      <c r="D41" s="179" t="s">
        <v>55</v>
      </c>
      <c r="E41" s="180">
        <v>555369273</v>
      </c>
      <c r="F41" s="181">
        <v>550308985</v>
      </c>
      <c r="G41" s="181">
        <v>3686022</v>
      </c>
      <c r="H41" s="181">
        <v>1374266</v>
      </c>
      <c r="I41" s="181">
        <v>26787594</v>
      </c>
      <c r="J41" s="181">
        <v>28586607</v>
      </c>
      <c r="K41" s="181">
        <v>40133317</v>
      </c>
      <c r="L41" s="181">
        <v>88595020</v>
      </c>
      <c r="M41" s="181">
        <v>147605480</v>
      </c>
      <c r="N41" s="181">
        <v>124137901</v>
      </c>
      <c r="O41" s="181">
        <v>99523354</v>
      </c>
      <c r="P41" s="180">
        <v>57500041</v>
      </c>
      <c r="Q41" s="181">
        <v>622114</v>
      </c>
      <c r="R41" s="181">
        <v>2973932</v>
      </c>
      <c r="S41" s="180">
        <v>58657671</v>
      </c>
      <c r="T41" s="180">
        <v>18009723</v>
      </c>
      <c r="U41" s="180">
        <v>21572367</v>
      </c>
      <c r="V41" s="180">
        <v>114648838</v>
      </c>
      <c r="W41" s="181">
        <v>28010991</v>
      </c>
      <c r="X41" s="181">
        <v>21175689</v>
      </c>
      <c r="Y41" s="181">
        <v>7898170</v>
      </c>
      <c r="Z41" s="181">
        <v>24898285</v>
      </c>
      <c r="AA41" s="181">
        <v>198154</v>
      </c>
      <c r="AB41" s="181">
        <v>5170955</v>
      </c>
      <c r="AC41" s="181">
        <v>3271500</v>
      </c>
      <c r="AD41" s="181">
        <v>13253848</v>
      </c>
      <c r="AE41" s="181">
        <v>10771246</v>
      </c>
      <c r="AF41" s="180">
        <v>165737967</v>
      </c>
      <c r="AG41" s="181">
        <v>53522474</v>
      </c>
      <c r="AH41" s="181">
        <v>6210411</v>
      </c>
      <c r="AI41" s="181">
        <v>43039852</v>
      </c>
      <c r="AJ41" s="181">
        <v>7458942</v>
      </c>
      <c r="AK41" s="181">
        <v>10008246</v>
      </c>
      <c r="AL41" s="181">
        <v>8783957</v>
      </c>
      <c r="AM41" s="181">
        <v>36714085</v>
      </c>
      <c r="AN41" s="180">
        <v>5919609</v>
      </c>
      <c r="AO41" s="180">
        <v>13224386</v>
      </c>
      <c r="AP41" s="181">
        <v>11131632</v>
      </c>
      <c r="AQ41" s="181">
        <v>198455</v>
      </c>
      <c r="AR41" s="181">
        <v>975482</v>
      </c>
      <c r="AS41" s="181">
        <v>918817</v>
      </c>
      <c r="AT41" s="180">
        <v>4455668</v>
      </c>
      <c r="AU41" s="180">
        <v>792978</v>
      </c>
      <c r="AV41" s="180">
        <v>968774</v>
      </c>
      <c r="AW41" s="181">
        <v>167655</v>
      </c>
      <c r="AX41" s="181">
        <v>801119</v>
      </c>
      <c r="AY41" s="180">
        <v>1689443</v>
      </c>
      <c r="AZ41" s="180">
        <v>3897228</v>
      </c>
      <c r="BA41" s="180">
        <v>3067607</v>
      </c>
      <c r="BB41" s="180">
        <v>202892</v>
      </c>
      <c r="BC41" s="180">
        <v>64335</v>
      </c>
      <c r="BD41" s="180">
        <v>59349577</v>
      </c>
      <c r="BE41" s="180">
        <v>1751576</v>
      </c>
      <c r="BF41" s="180">
        <v>1032063</v>
      </c>
      <c r="BG41" s="180">
        <v>19722526</v>
      </c>
      <c r="BH41" s="180" t="e">
        <v>#VALUE!</v>
      </c>
      <c r="BI41" s="182">
        <v>185993981</v>
      </c>
      <c r="BJ41" s="183" t="e">
        <v>#VALUE!</v>
      </c>
      <c r="BK41" s="183">
        <v>12749334</v>
      </c>
      <c r="BL41" s="183">
        <v>118706337</v>
      </c>
      <c r="BM41" s="183">
        <v>1110282</v>
      </c>
      <c r="BN41" s="183">
        <v>610954</v>
      </c>
      <c r="BO41" s="183">
        <v>927015</v>
      </c>
      <c r="BP41" s="183">
        <v>37970574</v>
      </c>
      <c r="BQ41" s="184">
        <v>135453269</v>
      </c>
      <c r="BR41" s="184">
        <v>17651781</v>
      </c>
      <c r="BS41" s="184" t="e">
        <v>#VALUE!</v>
      </c>
      <c r="BT41" s="184" t="e">
        <v>#VALUE!</v>
      </c>
      <c r="BU41" s="184">
        <v>79830</v>
      </c>
      <c r="BV41" s="184">
        <v>108601256</v>
      </c>
      <c r="BW41" s="185">
        <v>45490204</v>
      </c>
      <c r="BX41" s="185" t="e">
        <v>#VALUE!</v>
      </c>
      <c r="BY41" s="185">
        <v>1221418</v>
      </c>
      <c r="BZ41" s="185">
        <v>12895523</v>
      </c>
      <c r="CA41" s="185" t="e">
        <v>#VALUE!</v>
      </c>
      <c r="CB41" s="185">
        <v>18843003</v>
      </c>
      <c r="CC41" s="186">
        <v>65053655</v>
      </c>
      <c r="CD41" s="187">
        <v>10934165699</v>
      </c>
    </row>
    <row r="42" spans="1:82" x14ac:dyDescent="0.25">
      <c r="A42" s="179" t="s">
        <v>433</v>
      </c>
      <c r="B42" s="179" t="s">
        <v>434</v>
      </c>
      <c r="C42" s="179" t="s">
        <v>408</v>
      </c>
      <c r="D42" s="179" t="s">
        <v>116</v>
      </c>
      <c r="E42" s="180">
        <v>136643580</v>
      </c>
      <c r="F42" s="181">
        <v>134814563</v>
      </c>
      <c r="G42" s="181">
        <v>1535898</v>
      </c>
      <c r="H42" s="181">
        <v>293119</v>
      </c>
      <c r="I42" s="181">
        <v>6857691</v>
      </c>
      <c r="J42" s="181">
        <v>7802346</v>
      </c>
      <c r="K42" s="181">
        <v>6735550</v>
      </c>
      <c r="L42" s="181">
        <v>22028730</v>
      </c>
      <c r="M42" s="181">
        <v>43931557</v>
      </c>
      <c r="N42" s="181">
        <v>25673243</v>
      </c>
      <c r="O42" s="181">
        <v>23614463</v>
      </c>
      <c r="P42" s="180">
        <v>12067527</v>
      </c>
      <c r="Q42" s="181">
        <v>40014</v>
      </c>
      <c r="R42" s="181">
        <v>219157</v>
      </c>
      <c r="S42" s="180">
        <v>6285603</v>
      </c>
      <c r="T42" s="180">
        <v>2341521</v>
      </c>
      <c r="U42" s="180">
        <v>2938334</v>
      </c>
      <c r="V42" s="180">
        <v>36305105</v>
      </c>
      <c r="W42" s="181">
        <v>7088691</v>
      </c>
      <c r="X42" s="181">
        <v>3314138</v>
      </c>
      <c r="Y42" s="181">
        <v>4475557</v>
      </c>
      <c r="Z42" s="181">
        <v>7882368</v>
      </c>
      <c r="AA42" s="181">
        <v>2867960</v>
      </c>
      <c r="AB42" s="181">
        <v>1277406</v>
      </c>
      <c r="AC42" s="181">
        <v>797020</v>
      </c>
      <c r="AD42" s="181">
        <v>7153359</v>
      </c>
      <c r="AE42" s="181">
        <v>1448606</v>
      </c>
      <c r="AF42" s="180">
        <v>34642918</v>
      </c>
      <c r="AG42" s="181">
        <v>15954358</v>
      </c>
      <c r="AH42" s="181">
        <v>994316</v>
      </c>
      <c r="AI42" s="181">
        <v>8969914</v>
      </c>
      <c r="AJ42" s="181">
        <v>391088</v>
      </c>
      <c r="AK42" s="181">
        <v>1020101</v>
      </c>
      <c r="AL42" s="181">
        <v>2623224</v>
      </c>
      <c r="AM42" s="181">
        <v>4689917</v>
      </c>
      <c r="AN42" s="180">
        <v>358514</v>
      </c>
      <c r="AO42" s="180">
        <v>2685910</v>
      </c>
      <c r="AP42" s="181">
        <v>1879841</v>
      </c>
      <c r="AQ42" s="181" t="e">
        <v>#VALUE!</v>
      </c>
      <c r="AR42" s="181">
        <v>687907</v>
      </c>
      <c r="AS42" s="181">
        <v>118162</v>
      </c>
      <c r="AT42" s="180">
        <v>4056478</v>
      </c>
      <c r="AU42" s="180">
        <v>13200</v>
      </c>
      <c r="AV42" s="180">
        <v>238036</v>
      </c>
      <c r="AW42" s="181" t="e">
        <v>#VALUE!</v>
      </c>
      <c r="AX42" s="181">
        <v>238036</v>
      </c>
      <c r="AY42" s="180">
        <v>1377075</v>
      </c>
      <c r="AZ42" s="180">
        <v>595858</v>
      </c>
      <c r="BA42" s="180">
        <v>781940</v>
      </c>
      <c r="BB42" s="180">
        <v>12740</v>
      </c>
      <c r="BC42" s="180">
        <v>15846</v>
      </c>
      <c r="BD42" s="180">
        <v>13678123</v>
      </c>
      <c r="BE42" s="180">
        <v>2113178</v>
      </c>
      <c r="BF42" s="180">
        <v>740333</v>
      </c>
      <c r="BG42" s="180">
        <v>7360276</v>
      </c>
      <c r="BH42" s="180" t="e">
        <v>#VALUE!</v>
      </c>
      <c r="BI42" s="182">
        <v>37803543</v>
      </c>
      <c r="BJ42" s="183">
        <v>16343546</v>
      </c>
      <c r="BK42" s="183">
        <v>4445055</v>
      </c>
      <c r="BL42" s="183">
        <v>13980470</v>
      </c>
      <c r="BM42" s="183" t="e">
        <v>#VALUE!</v>
      </c>
      <c r="BN42" s="183">
        <v>1955282</v>
      </c>
      <c r="BO42" s="183" t="e">
        <v>#VALUE!</v>
      </c>
      <c r="BP42" s="183">
        <v>1079190</v>
      </c>
      <c r="BQ42" s="184">
        <v>15219198</v>
      </c>
      <c r="BR42" s="184">
        <v>1031013</v>
      </c>
      <c r="BS42" s="184" t="e">
        <v>#VALUE!</v>
      </c>
      <c r="BT42" s="184" t="e">
        <v>#VALUE!</v>
      </c>
      <c r="BU42" s="184" t="e">
        <v>#VALUE!</v>
      </c>
      <c r="BV42" s="184">
        <v>12095944</v>
      </c>
      <c r="BW42" s="185">
        <v>1652520</v>
      </c>
      <c r="BX42" s="185" t="e">
        <v>#VALUE!</v>
      </c>
      <c r="BY42" s="185" t="e">
        <v>#VALUE!</v>
      </c>
      <c r="BZ42" s="185">
        <v>661076</v>
      </c>
      <c r="CA42" s="185">
        <v>1075041</v>
      </c>
      <c r="CB42" s="185">
        <v>2680786</v>
      </c>
      <c r="CC42" s="186">
        <v>6682621</v>
      </c>
      <c r="CD42" s="187">
        <v>1638708060</v>
      </c>
    </row>
    <row r="43" spans="1:82" x14ac:dyDescent="0.25">
      <c r="A43" s="179" t="s">
        <v>435</v>
      </c>
      <c r="B43" s="179" t="s">
        <v>436</v>
      </c>
      <c r="C43" s="179" t="s">
        <v>405</v>
      </c>
      <c r="D43" s="179" t="s">
        <v>124</v>
      </c>
      <c r="E43" s="180">
        <v>158048726</v>
      </c>
      <c r="F43" s="181">
        <v>156809106</v>
      </c>
      <c r="G43" s="181">
        <v>771642</v>
      </c>
      <c r="H43" s="181">
        <v>467978</v>
      </c>
      <c r="I43" s="181">
        <v>9737719</v>
      </c>
      <c r="J43" s="181">
        <v>9746245</v>
      </c>
      <c r="K43" s="181">
        <v>11474602</v>
      </c>
      <c r="L43" s="181">
        <v>20679599</v>
      </c>
      <c r="M43" s="181">
        <v>43431388</v>
      </c>
      <c r="N43" s="181">
        <v>32079990</v>
      </c>
      <c r="O43" s="181">
        <v>30899183</v>
      </c>
      <c r="P43" s="180">
        <v>13273484</v>
      </c>
      <c r="Q43" s="181">
        <v>425453</v>
      </c>
      <c r="R43" s="181">
        <v>636640</v>
      </c>
      <c r="S43" s="180">
        <v>23609712</v>
      </c>
      <c r="T43" s="180">
        <v>6763293</v>
      </c>
      <c r="U43" s="180">
        <v>10029481</v>
      </c>
      <c r="V43" s="180">
        <v>36497829</v>
      </c>
      <c r="W43" s="181">
        <v>6068502</v>
      </c>
      <c r="X43" s="181">
        <v>3049203</v>
      </c>
      <c r="Y43" s="181">
        <v>2411470</v>
      </c>
      <c r="Z43" s="181">
        <v>11618901</v>
      </c>
      <c r="AA43" s="181">
        <v>1241785</v>
      </c>
      <c r="AB43" s="181" t="e">
        <v>#VALUE!</v>
      </c>
      <c r="AC43" s="181">
        <v>5706236</v>
      </c>
      <c r="AD43" s="181">
        <v>3759256</v>
      </c>
      <c r="AE43" s="181">
        <v>2642476</v>
      </c>
      <c r="AF43" s="180">
        <v>38368432</v>
      </c>
      <c r="AG43" s="181">
        <v>6662611</v>
      </c>
      <c r="AH43" s="181">
        <v>622975</v>
      </c>
      <c r="AI43" s="181">
        <v>10226651</v>
      </c>
      <c r="AJ43" s="181">
        <v>891203</v>
      </c>
      <c r="AK43" s="181">
        <v>2039654</v>
      </c>
      <c r="AL43" s="181">
        <v>6875105</v>
      </c>
      <c r="AM43" s="181">
        <v>11050233</v>
      </c>
      <c r="AN43" s="180">
        <v>1698527</v>
      </c>
      <c r="AO43" s="180">
        <v>2520854</v>
      </c>
      <c r="AP43" s="181">
        <v>1671954</v>
      </c>
      <c r="AQ43" s="181">
        <v>2288</v>
      </c>
      <c r="AR43" s="181">
        <v>472298</v>
      </c>
      <c r="AS43" s="181">
        <v>374314</v>
      </c>
      <c r="AT43" s="180">
        <v>2211664</v>
      </c>
      <c r="AU43" s="180">
        <v>75805</v>
      </c>
      <c r="AV43" s="180">
        <v>1652421</v>
      </c>
      <c r="AW43" s="181">
        <v>37431</v>
      </c>
      <c r="AX43" s="181">
        <v>1614990</v>
      </c>
      <c r="AY43" s="180">
        <v>659296</v>
      </c>
      <c r="AZ43" s="180">
        <v>5726133</v>
      </c>
      <c r="BA43" s="180">
        <v>706458</v>
      </c>
      <c r="BB43" s="180" t="e">
        <v>#VALUE!</v>
      </c>
      <c r="BC43" s="180">
        <v>42490</v>
      </c>
      <c r="BD43" s="180">
        <v>8343829</v>
      </c>
      <c r="BE43" s="180">
        <v>314835</v>
      </c>
      <c r="BF43" s="180">
        <v>189698</v>
      </c>
      <c r="BG43" s="180">
        <v>4675475</v>
      </c>
      <c r="BH43" s="180" t="e">
        <v>#VALUE!</v>
      </c>
      <c r="BI43" s="182">
        <v>95373290</v>
      </c>
      <c r="BJ43" s="183">
        <v>26252541</v>
      </c>
      <c r="BK43" s="183">
        <v>8020208</v>
      </c>
      <c r="BL43" s="183">
        <v>40632755</v>
      </c>
      <c r="BM43" s="183" t="e">
        <v>#VALUE!</v>
      </c>
      <c r="BN43" s="183">
        <v>535752</v>
      </c>
      <c r="BO43" s="183">
        <v>10316697</v>
      </c>
      <c r="BP43" s="183">
        <v>9615337</v>
      </c>
      <c r="BQ43" s="184">
        <v>14267188</v>
      </c>
      <c r="BR43" s="184">
        <v>1469436</v>
      </c>
      <c r="BS43" s="184" t="e">
        <v>#VALUE!</v>
      </c>
      <c r="BT43" s="184" t="e">
        <v>#VALUE!</v>
      </c>
      <c r="BU43" s="184" t="e">
        <v>#VALUE!</v>
      </c>
      <c r="BV43" s="184">
        <v>6499943</v>
      </c>
      <c r="BW43" s="185" t="e">
        <v>#VALUE!</v>
      </c>
      <c r="BX43" s="185" t="e">
        <v>#VALUE!</v>
      </c>
      <c r="BY43" s="185" t="e">
        <v>#VALUE!</v>
      </c>
      <c r="BZ43" s="185" t="e">
        <v>#VALUE!</v>
      </c>
      <c r="CA43" s="185" t="e">
        <v>#VALUE!</v>
      </c>
      <c r="CB43" s="185">
        <v>2781770</v>
      </c>
      <c r="CC43" s="186">
        <v>4297771</v>
      </c>
      <c r="CD43" s="187">
        <v>2408976153</v>
      </c>
    </row>
    <row r="44" spans="1:82" x14ac:dyDescent="0.25">
      <c r="A44" s="179" t="s">
        <v>437</v>
      </c>
      <c r="B44" s="179" t="s">
        <v>438</v>
      </c>
      <c r="C44" s="179" t="s">
        <v>392</v>
      </c>
      <c r="D44" s="179" t="s">
        <v>118</v>
      </c>
      <c r="E44" s="180">
        <v>175979078</v>
      </c>
      <c r="F44" s="181">
        <v>173585208</v>
      </c>
      <c r="G44" s="181">
        <v>1351084</v>
      </c>
      <c r="H44" s="181">
        <v>1042786</v>
      </c>
      <c r="I44" s="181">
        <v>7061676</v>
      </c>
      <c r="J44" s="181">
        <v>9024883</v>
      </c>
      <c r="K44" s="181">
        <v>11466330</v>
      </c>
      <c r="L44" s="181">
        <v>22307497</v>
      </c>
      <c r="M44" s="181">
        <v>49168270</v>
      </c>
      <c r="N44" s="181">
        <v>32443920</v>
      </c>
      <c r="O44" s="181">
        <v>44506502</v>
      </c>
      <c r="P44" s="180">
        <v>15535090</v>
      </c>
      <c r="Q44" s="181">
        <v>858084</v>
      </c>
      <c r="R44" s="181">
        <v>305684</v>
      </c>
      <c r="S44" s="180">
        <v>3948056</v>
      </c>
      <c r="T44" s="180">
        <v>7603305</v>
      </c>
      <c r="U44" s="180">
        <v>3328077</v>
      </c>
      <c r="V44" s="180">
        <v>31921962</v>
      </c>
      <c r="W44" s="181">
        <v>4680089</v>
      </c>
      <c r="X44" s="181">
        <v>3016002</v>
      </c>
      <c r="Y44" s="181">
        <v>7782772</v>
      </c>
      <c r="Z44" s="181">
        <v>5079258</v>
      </c>
      <c r="AA44" s="181">
        <v>602958</v>
      </c>
      <c r="AB44" s="181">
        <v>1123300</v>
      </c>
      <c r="AC44" s="181">
        <v>1813345</v>
      </c>
      <c r="AD44" s="181">
        <v>4614382</v>
      </c>
      <c r="AE44" s="181">
        <v>3209856</v>
      </c>
      <c r="AF44" s="180">
        <v>48671635</v>
      </c>
      <c r="AG44" s="181">
        <v>16606983</v>
      </c>
      <c r="AH44" s="181">
        <v>2923389</v>
      </c>
      <c r="AI44" s="181">
        <v>16524871</v>
      </c>
      <c r="AJ44" s="181">
        <v>1814608</v>
      </c>
      <c r="AK44" s="181">
        <v>1368298</v>
      </c>
      <c r="AL44" s="181">
        <v>1032149</v>
      </c>
      <c r="AM44" s="181">
        <v>8401337</v>
      </c>
      <c r="AN44" s="180">
        <v>556121</v>
      </c>
      <c r="AO44" s="180">
        <v>3069073</v>
      </c>
      <c r="AP44" s="181">
        <v>2155322</v>
      </c>
      <c r="AQ44" s="181">
        <v>27002</v>
      </c>
      <c r="AR44" s="181">
        <v>729696</v>
      </c>
      <c r="AS44" s="181">
        <v>157053</v>
      </c>
      <c r="AT44" s="180">
        <v>2231816</v>
      </c>
      <c r="AU44" s="180">
        <v>348862</v>
      </c>
      <c r="AV44" s="180">
        <v>798350</v>
      </c>
      <c r="AW44" s="181">
        <v>22779</v>
      </c>
      <c r="AX44" s="181">
        <v>775571</v>
      </c>
      <c r="AY44" s="180">
        <v>434224</v>
      </c>
      <c r="AZ44" s="180">
        <v>1564471</v>
      </c>
      <c r="BA44" s="180">
        <v>302987</v>
      </c>
      <c r="BB44" s="180" t="e">
        <v>#VALUE!</v>
      </c>
      <c r="BC44" s="180" t="e">
        <v>#VALUE!</v>
      </c>
      <c r="BD44" s="180">
        <v>11052915</v>
      </c>
      <c r="BE44" s="180">
        <v>741764</v>
      </c>
      <c r="BF44" s="180">
        <v>1288986</v>
      </c>
      <c r="BG44" s="180">
        <v>32393766</v>
      </c>
      <c r="BH44" s="180" t="e">
        <v>#VALUE!</v>
      </c>
      <c r="BI44" s="182">
        <v>51884247</v>
      </c>
      <c r="BJ44" s="183" t="e">
        <v>#VALUE!</v>
      </c>
      <c r="BK44" s="183">
        <v>1694430</v>
      </c>
      <c r="BL44" s="183">
        <v>36124811</v>
      </c>
      <c r="BM44" s="183">
        <v>560157</v>
      </c>
      <c r="BN44" s="183">
        <v>132584</v>
      </c>
      <c r="BO44" s="183">
        <v>2111171</v>
      </c>
      <c r="BP44" s="183">
        <v>3413714</v>
      </c>
      <c r="BQ44" s="184">
        <v>24886076</v>
      </c>
      <c r="BR44" s="184">
        <v>1476131</v>
      </c>
      <c r="BS44" s="184" t="e">
        <v>#VALUE!</v>
      </c>
      <c r="BT44" s="184" t="e">
        <v>#VALUE!</v>
      </c>
      <c r="BU44" s="184" t="e">
        <v>#VALUE!</v>
      </c>
      <c r="BV44" s="184">
        <v>14063050</v>
      </c>
      <c r="BW44" s="185">
        <v>4362617</v>
      </c>
      <c r="BX44" s="185" t="e">
        <v>#VALUE!</v>
      </c>
      <c r="BY44" s="185" t="e">
        <v>#VALUE!</v>
      </c>
      <c r="BZ44" s="185">
        <v>1566558</v>
      </c>
      <c r="CA44" s="185" t="e">
        <v>#VALUE!</v>
      </c>
      <c r="CB44" s="185">
        <v>3893501</v>
      </c>
      <c r="CC44" s="186">
        <v>5981314</v>
      </c>
      <c r="CD44" s="187">
        <v>2227334568</v>
      </c>
    </row>
    <row r="45" spans="1:82" x14ac:dyDescent="0.25">
      <c r="A45" s="179" t="s">
        <v>439</v>
      </c>
      <c r="B45" s="179" t="s">
        <v>440</v>
      </c>
      <c r="C45" s="179" t="s">
        <v>355</v>
      </c>
      <c r="D45" s="179" t="s">
        <v>55</v>
      </c>
      <c r="E45" s="180">
        <v>417513563</v>
      </c>
      <c r="F45" s="181">
        <v>415359264</v>
      </c>
      <c r="G45" s="181">
        <v>1118762</v>
      </c>
      <c r="H45" s="181">
        <v>1035537</v>
      </c>
      <c r="I45" s="181">
        <v>15642548</v>
      </c>
      <c r="J45" s="181">
        <v>18327741</v>
      </c>
      <c r="K45" s="181">
        <v>22259576</v>
      </c>
      <c r="L45" s="181">
        <v>54262904</v>
      </c>
      <c r="M45" s="181">
        <v>142940058</v>
      </c>
      <c r="N45" s="181">
        <v>99368888</v>
      </c>
      <c r="O45" s="181">
        <v>64711848</v>
      </c>
      <c r="P45" s="180">
        <v>51841583</v>
      </c>
      <c r="Q45" s="181">
        <v>126994</v>
      </c>
      <c r="R45" s="181">
        <v>1962149</v>
      </c>
      <c r="S45" s="180">
        <v>31785405</v>
      </c>
      <c r="T45" s="180">
        <v>9715510</v>
      </c>
      <c r="U45" s="180">
        <v>10767028</v>
      </c>
      <c r="V45" s="180">
        <v>105426425</v>
      </c>
      <c r="W45" s="181">
        <v>31227313</v>
      </c>
      <c r="X45" s="181">
        <v>10927111</v>
      </c>
      <c r="Y45" s="181">
        <v>12490032</v>
      </c>
      <c r="Z45" s="181">
        <v>14703561</v>
      </c>
      <c r="AA45" s="181">
        <v>1142911</v>
      </c>
      <c r="AB45" s="181">
        <v>4135863</v>
      </c>
      <c r="AC45" s="181">
        <v>1178998</v>
      </c>
      <c r="AD45" s="181">
        <v>19461341</v>
      </c>
      <c r="AE45" s="181">
        <v>10159295</v>
      </c>
      <c r="AF45" s="180">
        <v>133380148</v>
      </c>
      <c r="AG45" s="181">
        <v>40594969</v>
      </c>
      <c r="AH45" s="181">
        <v>8271936</v>
      </c>
      <c r="AI45" s="181">
        <v>23924180</v>
      </c>
      <c r="AJ45" s="181">
        <v>16194777</v>
      </c>
      <c r="AK45" s="181">
        <v>9485855</v>
      </c>
      <c r="AL45" s="181">
        <v>33527</v>
      </c>
      <c r="AM45" s="181">
        <v>34874904</v>
      </c>
      <c r="AN45" s="180">
        <v>3876913</v>
      </c>
      <c r="AO45" s="180">
        <v>5712326</v>
      </c>
      <c r="AP45" s="181">
        <v>4154324</v>
      </c>
      <c r="AQ45" s="181">
        <v>35323</v>
      </c>
      <c r="AR45" s="181">
        <v>903361</v>
      </c>
      <c r="AS45" s="181">
        <v>619318</v>
      </c>
      <c r="AT45" s="180">
        <v>3300465</v>
      </c>
      <c r="AU45" s="180">
        <v>1714000</v>
      </c>
      <c r="AV45" s="180">
        <v>433491</v>
      </c>
      <c r="AW45" s="181">
        <v>172090</v>
      </c>
      <c r="AX45" s="181">
        <v>261401</v>
      </c>
      <c r="AY45" s="180">
        <v>373748</v>
      </c>
      <c r="AZ45" s="180">
        <v>1693359</v>
      </c>
      <c r="BA45" s="180">
        <v>1572202</v>
      </c>
      <c r="BB45" s="180" t="e">
        <v>#VALUE!</v>
      </c>
      <c r="BC45" s="180" t="e">
        <v>#VALUE!</v>
      </c>
      <c r="BD45" s="180">
        <v>34246916</v>
      </c>
      <c r="BE45" s="180">
        <v>1842120</v>
      </c>
      <c r="BF45" s="180" t="e">
        <v>#VALUE!</v>
      </c>
      <c r="BG45" s="180">
        <v>14611046</v>
      </c>
      <c r="BH45" s="180" t="e">
        <v>#VALUE!</v>
      </c>
      <c r="BI45" s="182">
        <v>85782844</v>
      </c>
      <c r="BJ45" s="183" t="e">
        <v>#VALUE!</v>
      </c>
      <c r="BK45" s="183">
        <v>6781816</v>
      </c>
      <c r="BL45" s="183">
        <v>59661579</v>
      </c>
      <c r="BM45" s="183">
        <v>87227</v>
      </c>
      <c r="BN45" s="183">
        <v>363065</v>
      </c>
      <c r="BO45" s="183" t="e">
        <v>#VALUE!</v>
      </c>
      <c r="BP45" s="183">
        <v>7397835</v>
      </c>
      <c r="BQ45" s="184">
        <v>100887622</v>
      </c>
      <c r="BR45" s="184">
        <v>12098782</v>
      </c>
      <c r="BS45" s="184" t="e">
        <v>#VALUE!</v>
      </c>
      <c r="BT45" s="184" t="e">
        <v>#VALUE!</v>
      </c>
      <c r="BU45" s="184" t="e">
        <v>#VALUE!</v>
      </c>
      <c r="BV45" s="184">
        <v>79078497</v>
      </c>
      <c r="BW45" s="185">
        <v>22717535</v>
      </c>
      <c r="BX45" s="185">
        <v>91890</v>
      </c>
      <c r="BY45" s="185" t="e">
        <v>#VALUE!</v>
      </c>
      <c r="BZ45" s="185">
        <v>4135351</v>
      </c>
      <c r="CA45" s="185">
        <v>5388313</v>
      </c>
      <c r="CB45" s="185">
        <v>12690176</v>
      </c>
      <c r="CC45" s="186">
        <v>10347702</v>
      </c>
      <c r="CD45" s="187">
        <v>5284622591</v>
      </c>
    </row>
    <row r="46" spans="1:82" x14ac:dyDescent="0.25">
      <c r="A46" s="179" t="s">
        <v>441</v>
      </c>
      <c r="B46" s="179" t="s">
        <v>442</v>
      </c>
      <c r="C46" s="179" t="s">
        <v>359</v>
      </c>
      <c r="D46" s="179" t="s">
        <v>55</v>
      </c>
      <c r="E46" s="180">
        <v>187511355</v>
      </c>
      <c r="F46" s="181">
        <v>186559549</v>
      </c>
      <c r="G46" s="181">
        <v>951806</v>
      </c>
      <c r="H46" s="181" t="e">
        <v>#VALUE!</v>
      </c>
      <c r="I46" s="181">
        <v>5803354</v>
      </c>
      <c r="J46" s="181">
        <v>7591493</v>
      </c>
      <c r="K46" s="181">
        <v>13018935</v>
      </c>
      <c r="L46" s="181">
        <v>24075397</v>
      </c>
      <c r="M46" s="181">
        <v>44889883</v>
      </c>
      <c r="N46" s="181">
        <v>54259834</v>
      </c>
      <c r="O46" s="181">
        <v>37872459</v>
      </c>
      <c r="P46" s="180">
        <v>14282989</v>
      </c>
      <c r="Q46" s="181">
        <v>28429</v>
      </c>
      <c r="R46" s="181">
        <v>989513</v>
      </c>
      <c r="S46" s="180">
        <v>38054391</v>
      </c>
      <c r="T46" s="180">
        <v>3261009</v>
      </c>
      <c r="U46" s="180">
        <v>4094958</v>
      </c>
      <c r="V46" s="180">
        <v>60641152</v>
      </c>
      <c r="W46" s="181">
        <v>20313613</v>
      </c>
      <c r="X46" s="181">
        <v>8101735</v>
      </c>
      <c r="Y46" s="181">
        <v>7404856</v>
      </c>
      <c r="Z46" s="181">
        <v>9463257</v>
      </c>
      <c r="AA46" s="181" t="e">
        <v>#VALUE!</v>
      </c>
      <c r="AB46" s="181">
        <v>4905657</v>
      </c>
      <c r="AC46" s="181" t="e">
        <v>#VALUE!</v>
      </c>
      <c r="AD46" s="181">
        <v>6963173</v>
      </c>
      <c r="AE46" s="181">
        <v>3488861</v>
      </c>
      <c r="AF46" s="180">
        <v>43635850</v>
      </c>
      <c r="AG46" s="181">
        <v>14340540</v>
      </c>
      <c r="AH46" s="181">
        <v>525093</v>
      </c>
      <c r="AI46" s="181">
        <v>7593582</v>
      </c>
      <c r="AJ46" s="181">
        <v>3360642</v>
      </c>
      <c r="AK46" s="181">
        <v>2325560</v>
      </c>
      <c r="AL46" s="181">
        <v>652793</v>
      </c>
      <c r="AM46" s="181">
        <v>14837640</v>
      </c>
      <c r="AN46" s="180">
        <v>1295988</v>
      </c>
      <c r="AO46" s="180">
        <v>900417</v>
      </c>
      <c r="AP46" s="181">
        <v>497201</v>
      </c>
      <c r="AQ46" s="181" t="e">
        <v>#VALUE!</v>
      </c>
      <c r="AR46" s="181">
        <v>237645</v>
      </c>
      <c r="AS46" s="181">
        <v>165571</v>
      </c>
      <c r="AT46" s="180">
        <v>1329732</v>
      </c>
      <c r="AU46" s="180">
        <v>805133</v>
      </c>
      <c r="AV46" s="180">
        <v>1207513</v>
      </c>
      <c r="AW46" s="181" t="e">
        <v>#VALUE!</v>
      </c>
      <c r="AX46" s="181">
        <v>1207513</v>
      </c>
      <c r="AY46" s="180">
        <v>1058041</v>
      </c>
      <c r="AZ46" s="180">
        <v>903232</v>
      </c>
      <c r="BA46" s="180">
        <v>863784</v>
      </c>
      <c r="BB46" s="180" t="e">
        <v>#VALUE!</v>
      </c>
      <c r="BC46" s="180" t="e">
        <v>#VALUE!</v>
      </c>
      <c r="BD46" s="180">
        <v>8535226</v>
      </c>
      <c r="BE46" s="180" t="e">
        <v>#VALUE!</v>
      </c>
      <c r="BF46" s="180" t="e">
        <v>#VALUE!</v>
      </c>
      <c r="BG46" s="180">
        <v>2055444</v>
      </c>
      <c r="BH46" s="180" t="e">
        <v>#VALUE!</v>
      </c>
      <c r="BI46" s="182">
        <v>34206693</v>
      </c>
      <c r="BJ46" s="183" t="e">
        <v>#VALUE!</v>
      </c>
      <c r="BK46" s="183">
        <v>2126875</v>
      </c>
      <c r="BL46" s="183">
        <v>21610714</v>
      </c>
      <c r="BM46" s="183" t="e">
        <v>#VALUE!</v>
      </c>
      <c r="BN46" s="183">
        <v>474925</v>
      </c>
      <c r="BO46" s="183" t="e">
        <v>#VALUE!</v>
      </c>
      <c r="BP46" s="183">
        <v>3649872</v>
      </c>
      <c r="BQ46" s="184">
        <v>9831456</v>
      </c>
      <c r="BR46" s="184">
        <v>844363</v>
      </c>
      <c r="BS46" s="184" t="e">
        <v>#VALUE!</v>
      </c>
      <c r="BT46" s="184" t="e">
        <v>#VALUE!</v>
      </c>
      <c r="BU46" s="184" t="e">
        <v>#VALUE!</v>
      </c>
      <c r="BV46" s="184">
        <v>4169848</v>
      </c>
      <c r="BW46" s="185" t="e">
        <v>#VALUE!</v>
      </c>
      <c r="BX46" s="185">
        <v>572019</v>
      </c>
      <c r="BY46" s="185" t="e">
        <v>#VALUE!</v>
      </c>
      <c r="BZ46" s="185">
        <v>903731</v>
      </c>
      <c r="CA46" s="185" t="e">
        <v>#VALUE!</v>
      </c>
      <c r="CB46" s="185">
        <v>1576462</v>
      </c>
      <c r="CC46" s="186">
        <v>428538</v>
      </c>
      <c r="CD46" s="187">
        <v>1260794177</v>
      </c>
    </row>
    <row r="47" spans="1:82" x14ac:dyDescent="0.25">
      <c r="A47" s="179" t="s">
        <v>155</v>
      </c>
      <c r="B47" s="179" t="s">
        <v>443</v>
      </c>
      <c r="C47" s="179" t="s">
        <v>126</v>
      </c>
      <c r="D47" s="179" t="s">
        <v>126</v>
      </c>
      <c r="E47" s="180">
        <v>901225003</v>
      </c>
      <c r="F47" s="181">
        <v>892374738</v>
      </c>
      <c r="G47" s="181">
        <v>1049338</v>
      </c>
      <c r="H47" s="181">
        <v>7800927</v>
      </c>
      <c r="I47" s="181">
        <v>42348393</v>
      </c>
      <c r="J47" s="181">
        <v>40975636</v>
      </c>
      <c r="K47" s="181">
        <v>45167162</v>
      </c>
      <c r="L47" s="181">
        <v>132617506</v>
      </c>
      <c r="M47" s="181">
        <v>227985108</v>
      </c>
      <c r="N47" s="181">
        <v>247888560</v>
      </c>
      <c r="O47" s="181">
        <v>164242638</v>
      </c>
      <c r="P47" s="180">
        <v>135091263</v>
      </c>
      <c r="Q47" s="181">
        <v>596238</v>
      </c>
      <c r="R47" s="181">
        <v>3516468</v>
      </c>
      <c r="S47" s="180">
        <v>70771753</v>
      </c>
      <c r="T47" s="180">
        <v>23961377</v>
      </c>
      <c r="U47" s="180">
        <v>18076723</v>
      </c>
      <c r="V47" s="180">
        <v>266041570</v>
      </c>
      <c r="W47" s="181">
        <v>121863747</v>
      </c>
      <c r="X47" s="181">
        <v>36042471</v>
      </c>
      <c r="Y47" s="181">
        <v>3754308</v>
      </c>
      <c r="Z47" s="181">
        <v>35784639</v>
      </c>
      <c r="AA47" s="181">
        <v>1812852</v>
      </c>
      <c r="AB47" s="181">
        <v>12533838</v>
      </c>
      <c r="AC47" s="181">
        <v>4385667</v>
      </c>
      <c r="AD47" s="181">
        <v>22370643</v>
      </c>
      <c r="AE47" s="181">
        <v>27493405</v>
      </c>
      <c r="AF47" s="180">
        <v>179886576</v>
      </c>
      <c r="AG47" s="181">
        <v>40650526</v>
      </c>
      <c r="AH47" s="181">
        <v>5517489</v>
      </c>
      <c r="AI47" s="181">
        <v>33332506</v>
      </c>
      <c r="AJ47" s="181">
        <v>29302672</v>
      </c>
      <c r="AK47" s="181">
        <v>9580250</v>
      </c>
      <c r="AL47" s="181">
        <v>562446</v>
      </c>
      <c r="AM47" s="181">
        <v>60940687</v>
      </c>
      <c r="AN47" s="180">
        <v>24665901</v>
      </c>
      <c r="AO47" s="180">
        <v>21456193</v>
      </c>
      <c r="AP47" s="181">
        <v>15744395</v>
      </c>
      <c r="AQ47" s="181">
        <v>860252</v>
      </c>
      <c r="AR47" s="181">
        <v>3437562</v>
      </c>
      <c r="AS47" s="181">
        <v>1413984</v>
      </c>
      <c r="AT47" s="180">
        <v>10038643</v>
      </c>
      <c r="AU47" s="180">
        <v>6521382</v>
      </c>
      <c r="AV47" s="180">
        <v>303557</v>
      </c>
      <c r="AW47" s="181" t="e">
        <v>#VALUE!</v>
      </c>
      <c r="AX47" s="181">
        <v>303557</v>
      </c>
      <c r="AY47" s="180">
        <v>3871099</v>
      </c>
      <c r="AZ47" s="180">
        <v>8856770</v>
      </c>
      <c r="BA47" s="180">
        <v>3153097</v>
      </c>
      <c r="BB47" s="180">
        <v>236686</v>
      </c>
      <c r="BC47" s="180">
        <v>419856</v>
      </c>
      <c r="BD47" s="180">
        <v>81339581</v>
      </c>
      <c r="BE47" s="180">
        <v>1788635</v>
      </c>
      <c r="BF47" s="180" t="e">
        <v>#VALUE!</v>
      </c>
      <c r="BG47" s="180">
        <v>34790627</v>
      </c>
      <c r="BH47" s="180" t="e">
        <v>#VALUE!</v>
      </c>
      <c r="BI47" s="182">
        <v>406496481</v>
      </c>
      <c r="BJ47" s="183" t="e">
        <v>#VALUE!</v>
      </c>
      <c r="BK47" s="183">
        <v>33833804</v>
      </c>
      <c r="BL47" s="183">
        <v>228572003</v>
      </c>
      <c r="BM47" s="183">
        <v>690087</v>
      </c>
      <c r="BN47" s="183">
        <v>8553619</v>
      </c>
      <c r="BO47" s="183">
        <v>20645087</v>
      </c>
      <c r="BP47" s="183">
        <v>57633643</v>
      </c>
      <c r="BQ47" s="184">
        <v>143908177</v>
      </c>
      <c r="BR47" s="184">
        <v>23344083</v>
      </c>
      <c r="BS47" s="184" t="e">
        <v>#VALUE!</v>
      </c>
      <c r="BT47" s="184" t="e">
        <v>#VALUE!</v>
      </c>
      <c r="BU47" s="184" t="e">
        <v>#VALUE!</v>
      </c>
      <c r="BV47" s="184">
        <v>98832441</v>
      </c>
      <c r="BW47" s="185">
        <v>20382906</v>
      </c>
      <c r="BX47" s="185">
        <v>1452662</v>
      </c>
      <c r="BY47" s="185">
        <v>2690620</v>
      </c>
      <c r="BZ47" s="185">
        <v>16858063</v>
      </c>
      <c r="CA47" s="185">
        <v>12553751</v>
      </c>
      <c r="CB47" s="185">
        <v>34405143</v>
      </c>
      <c r="CC47" s="186">
        <v>29207452</v>
      </c>
      <c r="CD47" s="187">
        <v>13810390987</v>
      </c>
    </row>
    <row r="48" spans="1:82" x14ac:dyDescent="0.25">
      <c r="A48" s="179" t="s">
        <v>444</v>
      </c>
      <c r="B48" s="179" t="s">
        <v>445</v>
      </c>
      <c r="C48" s="179" t="s">
        <v>392</v>
      </c>
      <c r="D48" s="179" t="s">
        <v>118</v>
      </c>
      <c r="E48" s="180">
        <v>351950318</v>
      </c>
      <c r="F48" s="181">
        <v>350169457</v>
      </c>
      <c r="G48" s="181">
        <v>1546985</v>
      </c>
      <c r="H48" s="181">
        <v>233876</v>
      </c>
      <c r="I48" s="181">
        <v>14127927</v>
      </c>
      <c r="J48" s="181">
        <v>18702684</v>
      </c>
      <c r="K48" s="181">
        <v>21869206</v>
      </c>
      <c r="L48" s="181">
        <v>50607608</v>
      </c>
      <c r="M48" s="181">
        <v>83992381</v>
      </c>
      <c r="N48" s="181">
        <v>78073914</v>
      </c>
      <c r="O48" s="181">
        <v>84576598</v>
      </c>
      <c r="P48" s="180">
        <v>38775408</v>
      </c>
      <c r="Q48" s="181">
        <v>189680</v>
      </c>
      <c r="R48" s="181">
        <v>908641</v>
      </c>
      <c r="S48" s="180">
        <v>25185198</v>
      </c>
      <c r="T48" s="180">
        <v>10507884</v>
      </c>
      <c r="U48" s="180">
        <v>7735060</v>
      </c>
      <c r="V48" s="180">
        <v>73711315</v>
      </c>
      <c r="W48" s="181">
        <v>9787391</v>
      </c>
      <c r="X48" s="181">
        <v>20645227</v>
      </c>
      <c r="Y48" s="181">
        <v>9847885</v>
      </c>
      <c r="Z48" s="181">
        <v>20149775</v>
      </c>
      <c r="AA48" s="181">
        <v>903154</v>
      </c>
      <c r="AB48" s="181">
        <v>4044263</v>
      </c>
      <c r="AC48" s="181">
        <v>1778851</v>
      </c>
      <c r="AD48" s="181">
        <v>4458291</v>
      </c>
      <c r="AE48" s="181">
        <v>2096478</v>
      </c>
      <c r="AF48" s="180">
        <v>78322983</v>
      </c>
      <c r="AG48" s="181">
        <v>17132242</v>
      </c>
      <c r="AH48" s="181">
        <v>1643083</v>
      </c>
      <c r="AI48" s="181">
        <v>18099700</v>
      </c>
      <c r="AJ48" s="181">
        <v>596784</v>
      </c>
      <c r="AK48" s="181">
        <v>4753648</v>
      </c>
      <c r="AL48" s="181">
        <v>1562056</v>
      </c>
      <c r="AM48" s="181">
        <v>34535470</v>
      </c>
      <c r="AN48" s="180">
        <v>351711</v>
      </c>
      <c r="AO48" s="180">
        <v>8409799</v>
      </c>
      <c r="AP48" s="181">
        <v>5566022</v>
      </c>
      <c r="AQ48" s="181">
        <v>36310</v>
      </c>
      <c r="AR48" s="181">
        <v>2431703</v>
      </c>
      <c r="AS48" s="181">
        <v>375764</v>
      </c>
      <c r="AT48" s="180">
        <v>2266858</v>
      </c>
      <c r="AU48" s="180">
        <v>145476</v>
      </c>
      <c r="AV48" s="180">
        <v>488342</v>
      </c>
      <c r="AW48" s="181">
        <v>15643</v>
      </c>
      <c r="AX48" s="181">
        <v>472699</v>
      </c>
      <c r="AY48" s="180">
        <v>150220</v>
      </c>
      <c r="AZ48" s="180">
        <v>2006646</v>
      </c>
      <c r="BA48" s="180">
        <v>943097</v>
      </c>
      <c r="BB48" s="180" t="e">
        <v>#VALUE!</v>
      </c>
      <c r="BC48" s="180" t="e">
        <v>#VALUE!</v>
      </c>
      <c r="BD48" s="180">
        <v>32654219</v>
      </c>
      <c r="BE48" s="180">
        <v>1261438</v>
      </c>
      <c r="BF48" s="180" t="e">
        <v>#VALUE!</v>
      </c>
      <c r="BG48" s="180">
        <v>57841279</v>
      </c>
      <c r="BH48" s="180" t="e">
        <v>#VALUE!</v>
      </c>
      <c r="BI48" s="182">
        <v>152663511</v>
      </c>
      <c r="BJ48" s="183" t="e">
        <v>#VALUE!</v>
      </c>
      <c r="BK48" s="183">
        <v>6469786</v>
      </c>
      <c r="BL48" s="183">
        <v>93874825</v>
      </c>
      <c r="BM48" s="183">
        <v>117293</v>
      </c>
      <c r="BN48" s="183">
        <v>418266</v>
      </c>
      <c r="BO48" s="183" t="e">
        <v>#VALUE!</v>
      </c>
      <c r="BP48" s="183">
        <v>2920898</v>
      </c>
      <c r="BQ48" s="184">
        <v>98857642</v>
      </c>
      <c r="BR48" s="184">
        <v>27204329</v>
      </c>
      <c r="BS48" s="184" t="e">
        <v>#VALUE!</v>
      </c>
      <c r="BT48" s="184" t="e">
        <v>#VALUE!</v>
      </c>
      <c r="BU48" s="184">
        <v>1135603</v>
      </c>
      <c r="BV48" s="184">
        <v>39326408</v>
      </c>
      <c r="BW48" s="185" t="e">
        <v>#VALUE!</v>
      </c>
      <c r="BX48" s="185" t="e">
        <v>#VALUE!</v>
      </c>
      <c r="BY48" s="185" t="e">
        <v>#VALUE!</v>
      </c>
      <c r="BZ48" s="185">
        <v>3554107</v>
      </c>
      <c r="CA48" s="185" t="e">
        <v>#VALUE!</v>
      </c>
      <c r="CB48" s="185">
        <v>31132627</v>
      </c>
      <c r="CC48" s="186">
        <v>11085623</v>
      </c>
      <c r="CD48" s="187">
        <v>5541844640</v>
      </c>
    </row>
    <row r="49" spans="1:82" x14ac:dyDescent="0.25">
      <c r="A49" s="179" t="s">
        <v>446</v>
      </c>
      <c r="B49" s="179" t="s">
        <v>447</v>
      </c>
      <c r="C49" s="179" t="s">
        <v>371</v>
      </c>
      <c r="D49" s="179" t="s">
        <v>125</v>
      </c>
      <c r="E49" s="180">
        <v>109802250</v>
      </c>
      <c r="F49" s="181">
        <v>107949671</v>
      </c>
      <c r="G49" s="181" t="e">
        <v>#VALUE!</v>
      </c>
      <c r="H49" s="181">
        <v>1852579</v>
      </c>
      <c r="I49" s="181">
        <v>4532040</v>
      </c>
      <c r="J49" s="181">
        <v>5869605</v>
      </c>
      <c r="K49" s="181">
        <v>8107411</v>
      </c>
      <c r="L49" s="181">
        <v>15039285</v>
      </c>
      <c r="M49" s="181">
        <v>35024157</v>
      </c>
      <c r="N49" s="181">
        <v>19053802</v>
      </c>
      <c r="O49" s="181">
        <v>22175950</v>
      </c>
      <c r="P49" s="180">
        <v>3130495</v>
      </c>
      <c r="Q49" s="181">
        <v>105167</v>
      </c>
      <c r="R49" s="181">
        <v>266900</v>
      </c>
      <c r="S49" s="180">
        <v>27732459</v>
      </c>
      <c r="T49" s="180">
        <v>918368</v>
      </c>
      <c r="U49" s="180">
        <v>4829073</v>
      </c>
      <c r="V49" s="180">
        <v>29818299</v>
      </c>
      <c r="W49" s="181">
        <v>6231315</v>
      </c>
      <c r="X49" s="181">
        <v>2957927</v>
      </c>
      <c r="Y49" s="181">
        <v>5026824</v>
      </c>
      <c r="Z49" s="181">
        <v>10910950</v>
      </c>
      <c r="AA49" s="181">
        <v>127567</v>
      </c>
      <c r="AB49" s="181">
        <v>892551</v>
      </c>
      <c r="AC49" s="181" t="e">
        <v>#VALUE!</v>
      </c>
      <c r="AD49" s="181">
        <v>2328702</v>
      </c>
      <c r="AE49" s="181">
        <v>1342463</v>
      </c>
      <c r="AF49" s="180">
        <v>24165141</v>
      </c>
      <c r="AG49" s="181">
        <v>8065002</v>
      </c>
      <c r="AH49" s="181">
        <v>32609</v>
      </c>
      <c r="AI49" s="181">
        <v>559826</v>
      </c>
      <c r="AJ49" s="181">
        <v>3506894</v>
      </c>
      <c r="AK49" s="181">
        <v>1374413</v>
      </c>
      <c r="AL49" s="181">
        <v>834625</v>
      </c>
      <c r="AM49" s="181">
        <v>9791772</v>
      </c>
      <c r="AN49" s="180">
        <v>396213</v>
      </c>
      <c r="AO49" s="180">
        <v>1855996</v>
      </c>
      <c r="AP49" s="181">
        <v>1492665</v>
      </c>
      <c r="AQ49" s="181">
        <v>773</v>
      </c>
      <c r="AR49" s="181">
        <v>193652</v>
      </c>
      <c r="AS49" s="181">
        <v>168906</v>
      </c>
      <c r="AT49" s="180">
        <v>1469810</v>
      </c>
      <c r="AU49" s="180">
        <v>37748</v>
      </c>
      <c r="AV49" s="180">
        <v>20210</v>
      </c>
      <c r="AW49" s="181">
        <v>20210</v>
      </c>
      <c r="AX49" s="181" t="e">
        <v>#VALUE!</v>
      </c>
      <c r="AY49" s="180">
        <v>137454</v>
      </c>
      <c r="AZ49" s="180">
        <v>1425455</v>
      </c>
      <c r="BA49" s="180">
        <v>276102</v>
      </c>
      <c r="BB49" s="180">
        <v>18468</v>
      </c>
      <c r="BC49" s="180" t="e">
        <v>#VALUE!</v>
      </c>
      <c r="BD49" s="180">
        <v>7741189</v>
      </c>
      <c r="BE49" s="180">
        <v>7308</v>
      </c>
      <c r="BF49" s="180" t="e">
        <v>#VALUE!</v>
      </c>
      <c r="BG49" s="180">
        <v>1722145</v>
      </c>
      <c r="BH49" s="180" t="e">
        <v>#VALUE!</v>
      </c>
      <c r="BI49" s="182">
        <v>40386679</v>
      </c>
      <c r="BJ49" s="183" t="e">
        <v>#VALUE!</v>
      </c>
      <c r="BK49" s="183">
        <v>30467</v>
      </c>
      <c r="BL49" s="183">
        <v>21483801</v>
      </c>
      <c r="BM49" s="183" t="e">
        <v>#VALUE!</v>
      </c>
      <c r="BN49" s="183" t="e">
        <v>#VALUE!</v>
      </c>
      <c r="BO49" s="183" t="e">
        <v>#VALUE!</v>
      </c>
      <c r="BP49" s="183">
        <v>771818</v>
      </c>
      <c r="BQ49" s="184">
        <v>16099396</v>
      </c>
      <c r="BR49" s="184">
        <v>839078</v>
      </c>
      <c r="BS49" s="184" t="e">
        <v>#VALUE!</v>
      </c>
      <c r="BT49" s="184" t="e">
        <v>#VALUE!</v>
      </c>
      <c r="BU49" s="184" t="e">
        <v>#VALUE!</v>
      </c>
      <c r="BV49" s="184">
        <v>8845346</v>
      </c>
      <c r="BW49" s="185">
        <v>6710903</v>
      </c>
      <c r="BX49" s="185" t="e">
        <v>#VALUE!</v>
      </c>
      <c r="BY49" s="185" t="e">
        <v>#VALUE!</v>
      </c>
      <c r="BZ49" s="185" t="e">
        <v>#VALUE!</v>
      </c>
      <c r="CA49" s="185" t="e">
        <v>#VALUE!</v>
      </c>
      <c r="CB49" s="185">
        <v>1047063</v>
      </c>
      <c r="CC49" s="186">
        <v>2302451</v>
      </c>
      <c r="CD49" s="187">
        <v>972216014</v>
      </c>
    </row>
    <row r="50" spans="1:82" x14ac:dyDescent="0.25">
      <c r="A50" s="179" t="s">
        <v>448</v>
      </c>
      <c r="B50" s="179" t="s">
        <v>449</v>
      </c>
      <c r="C50" s="179" t="s">
        <v>405</v>
      </c>
      <c r="D50" s="179" t="s">
        <v>124</v>
      </c>
      <c r="E50" s="180">
        <v>189460225</v>
      </c>
      <c r="F50" s="181">
        <v>188892796</v>
      </c>
      <c r="G50" s="181">
        <v>69809</v>
      </c>
      <c r="H50" s="181">
        <v>497620</v>
      </c>
      <c r="I50" s="181">
        <v>8775648</v>
      </c>
      <c r="J50" s="181">
        <v>8220787</v>
      </c>
      <c r="K50" s="181">
        <v>11434405</v>
      </c>
      <c r="L50" s="181">
        <v>29337618</v>
      </c>
      <c r="M50" s="181">
        <v>70605244</v>
      </c>
      <c r="N50" s="181">
        <v>34693498</v>
      </c>
      <c r="O50" s="181">
        <v>26393025</v>
      </c>
      <c r="P50" s="180">
        <v>15202415</v>
      </c>
      <c r="Q50" s="181">
        <v>284927</v>
      </c>
      <c r="R50" s="181">
        <v>492770</v>
      </c>
      <c r="S50" s="180">
        <v>15649790</v>
      </c>
      <c r="T50" s="180">
        <v>3810701</v>
      </c>
      <c r="U50" s="180">
        <v>6158025</v>
      </c>
      <c r="V50" s="180">
        <v>53130232</v>
      </c>
      <c r="W50" s="181">
        <v>936653</v>
      </c>
      <c r="X50" s="181">
        <v>9047133</v>
      </c>
      <c r="Y50" s="181">
        <v>4052337</v>
      </c>
      <c r="Z50" s="181">
        <v>12042456</v>
      </c>
      <c r="AA50" s="181" t="e">
        <v>#VALUE!</v>
      </c>
      <c r="AB50" s="181">
        <v>2526370</v>
      </c>
      <c r="AC50" s="181" t="e">
        <v>#VALUE!</v>
      </c>
      <c r="AD50" s="181">
        <v>21683449</v>
      </c>
      <c r="AE50" s="181">
        <v>2520847</v>
      </c>
      <c r="AF50" s="180">
        <v>60136771</v>
      </c>
      <c r="AG50" s="181">
        <v>29391775</v>
      </c>
      <c r="AH50" s="181">
        <v>654989</v>
      </c>
      <c r="AI50" s="181">
        <v>8117803</v>
      </c>
      <c r="AJ50" s="181">
        <v>3342309</v>
      </c>
      <c r="AK50" s="181">
        <v>4662819</v>
      </c>
      <c r="AL50" s="181">
        <v>493789</v>
      </c>
      <c r="AM50" s="181">
        <v>13473287</v>
      </c>
      <c r="AN50" s="180">
        <v>2745111</v>
      </c>
      <c r="AO50" s="180">
        <v>2835957</v>
      </c>
      <c r="AP50" s="181">
        <v>1765602</v>
      </c>
      <c r="AQ50" s="181">
        <v>9821</v>
      </c>
      <c r="AR50" s="181">
        <v>344754</v>
      </c>
      <c r="AS50" s="181">
        <v>715780</v>
      </c>
      <c r="AT50" s="180">
        <v>788646</v>
      </c>
      <c r="AU50" s="180">
        <v>158717</v>
      </c>
      <c r="AV50" s="180">
        <v>293755</v>
      </c>
      <c r="AW50" s="181">
        <v>211260</v>
      </c>
      <c r="AX50" s="181">
        <v>82495</v>
      </c>
      <c r="AY50" s="180">
        <v>893127</v>
      </c>
      <c r="AZ50" s="180">
        <v>1521856</v>
      </c>
      <c r="BA50" s="180">
        <v>450851</v>
      </c>
      <c r="BB50" s="180" t="e">
        <v>#VALUE!</v>
      </c>
      <c r="BC50" s="180">
        <v>22568</v>
      </c>
      <c r="BD50" s="180">
        <v>7901380</v>
      </c>
      <c r="BE50" s="180" t="e">
        <v>#VALUE!</v>
      </c>
      <c r="BF50" s="180" t="e">
        <v>#VALUE!</v>
      </c>
      <c r="BG50" s="180">
        <v>9404450</v>
      </c>
      <c r="BH50" s="180" t="e">
        <v>#VALUE!</v>
      </c>
      <c r="BI50" s="182">
        <v>71153090</v>
      </c>
      <c r="BJ50" s="183">
        <v>33745333</v>
      </c>
      <c r="BK50" s="183">
        <v>1180697</v>
      </c>
      <c r="BL50" s="183">
        <v>32594209</v>
      </c>
      <c r="BM50" s="183" t="e">
        <v>#VALUE!</v>
      </c>
      <c r="BN50" s="183">
        <v>87926</v>
      </c>
      <c r="BO50" s="183" t="e">
        <v>#VALUE!</v>
      </c>
      <c r="BP50" s="183">
        <v>3544925</v>
      </c>
      <c r="BQ50" s="184">
        <v>26940625</v>
      </c>
      <c r="BR50" s="184">
        <v>12466344</v>
      </c>
      <c r="BS50" s="184" t="e">
        <v>#VALUE!</v>
      </c>
      <c r="BT50" s="184" t="e">
        <v>#VALUE!</v>
      </c>
      <c r="BU50" s="184" t="e">
        <v>#VALUE!</v>
      </c>
      <c r="BV50" s="184">
        <v>8019814</v>
      </c>
      <c r="BW50" s="185" t="e">
        <v>#VALUE!</v>
      </c>
      <c r="BX50" s="185" t="e">
        <v>#VALUE!</v>
      </c>
      <c r="BY50" s="185" t="e">
        <v>#VALUE!</v>
      </c>
      <c r="BZ50" s="185" t="e">
        <v>#VALUE!</v>
      </c>
      <c r="CA50" s="185">
        <v>143167</v>
      </c>
      <c r="CB50" s="185">
        <v>3947752</v>
      </c>
      <c r="CC50" s="186">
        <v>2038533</v>
      </c>
      <c r="CD50" s="187">
        <v>2013813497</v>
      </c>
    </row>
    <row r="51" spans="1:82" x14ac:dyDescent="0.25">
      <c r="A51" s="179" t="s">
        <v>450</v>
      </c>
      <c r="B51" s="179" t="s">
        <v>451</v>
      </c>
      <c r="C51" s="179" t="s">
        <v>375</v>
      </c>
      <c r="D51" s="179" t="s">
        <v>125</v>
      </c>
      <c r="E51" s="180">
        <v>129587890</v>
      </c>
      <c r="F51" s="181">
        <v>129538857</v>
      </c>
      <c r="G51" s="181">
        <v>49033</v>
      </c>
      <c r="H51" s="181" t="e">
        <v>#VALUE!</v>
      </c>
      <c r="I51" s="181">
        <v>4009694</v>
      </c>
      <c r="J51" s="181">
        <v>4662762</v>
      </c>
      <c r="K51" s="181">
        <v>5279204</v>
      </c>
      <c r="L51" s="181">
        <v>13732742</v>
      </c>
      <c r="M51" s="181">
        <v>32055715</v>
      </c>
      <c r="N51" s="181">
        <v>50541811</v>
      </c>
      <c r="O51" s="181">
        <v>19305962</v>
      </c>
      <c r="P51" s="180">
        <v>5683093</v>
      </c>
      <c r="Q51" s="181">
        <v>30932</v>
      </c>
      <c r="R51" s="181">
        <v>70865</v>
      </c>
      <c r="S51" s="180">
        <v>16156803</v>
      </c>
      <c r="T51" s="180">
        <v>1149445</v>
      </c>
      <c r="U51" s="180">
        <v>1037192</v>
      </c>
      <c r="V51" s="180">
        <v>70976991</v>
      </c>
      <c r="W51" s="181">
        <v>8364567</v>
      </c>
      <c r="X51" s="181">
        <v>13818943</v>
      </c>
      <c r="Y51" s="181">
        <v>14549645</v>
      </c>
      <c r="Z51" s="181">
        <v>22202480</v>
      </c>
      <c r="AA51" s="181">
        <v>1064168</v>
      </c>
      <c r="AB51" s="181">
        <v>3633847</v>
      </c>
      <c r="AC51" s="181" t="e">
        <v>#VALUE!</v>
      </c>
      <c r="AD51" s="181">
        <v>3779120</v>
      </c>
      <c r="AE51" s="181">
        <v>3564221</v>
      </c>
      <c r="AF51" s="180">
        <v>11030681</v>
      </c>
      <c r="AG51" s="181">
        <v>3830710</v>
      </c>
      <c r="AH51" s="181">
        <v>43665</v>
      </c>
      <c r="AI51" s="181">
        <v>4888483</v>
      </c>
      <c r="AJ51" s="181">
        <v>788952</v>
      </c>
      <c r="AK51" s="181" t="e">
        <v>#VALUE!</v>
      </c>
      <c r="AL51" s="181" t="e">
        <v>#VALUE!</v>
      </c>
      <c r="AM51" s="181">
        <v>1478871</v>
      </c>
      <c r="AN51" s="180">
        <v>255821</v>
      </c>
      <c r="AO51" s="180">
        <v>1099330</v>
      </c>
      <c r="AP51" s="181">
        <v>626638</v>
      </c>
      <c r="AQ51" s="181" t="e">
        <v>#VALUE!</v>
      </c>
      <c r="AR51" s="181">
        <v>107105</v>
      </c>
      <c r="AS51" s="181">
        <v>365587</v>
      </c>
      <c r="AT51" s="180">
        <v>597702</v>
      </c>
      <c r="AU51" s="180">
        <v>29164</v>
      </c>
      <c r="AV51" s="180">
        <v>1688081</v>
      </c>
      <c r="AW51" s="181">
        <v>102293</v>
      </c>
      <c r="AX51" s="181">
        <v>1585788</v>
      </c>
      <c r="AY51" s="180">
        <v>116100</v>
      </c>
      <c r="AZ51" s="180">
        <v>149744</v>
      </c>
      <c r="BA51" s="180">
        <v>386576</v>
      </c>
      <c r="BB51" s="180" t="e">
        <v>#VALUE!</v>
      </c>
      <c r="BC51" s="180">
        <v>3900</v>
      </c>
      <c r="BD51" s="180">
        <v>8957171</v>
      </c>
      <c r="BE51" s="180" t="e">
        <v>#VALUE!</v>
      </c>
      <c r="BF51" s="180" t="e">
        <v>#VALUE!</v>
      </c>
      <c r="BG51" s="180">
        <v>7479744</v>
      </c>
      <c r="BH51" s="180" t="e">
        <v>#VALUE!</v>
      </c>
      <c r="BI51" s="182">
        <v>9609495</v>
      </c>
      <c r="BJ51" s="183" t="e">
        <v>#VALUE!</v>
      </c>
      <c r="BK51" s="183">
        <v>289552</v>
      </c>
      <c r="BL51" s="183">
        <v>6264176</v>
      </c>
      <c r="BM51" s="183" t="e">
        <v>#VALUE!</v>
      </c>
      <c r="BN51" s="183" t="e">
        <v>#VALUE!</v>
      </c>
      <c r="BO51" s="183">
        <v>179037</v>
      </c>
      <c r="BP51" s="183">
        <v>85537</v>
      </c>
      <c r="BQ51" s="184">
        <v>3696517</v>
      </c>
      <c r="BR51" s="184">
        <v>282414</v>
      </c>
      <c r="BS51" s="184" t="e">
        <v>#VALUE!</v>
      </c>
      <c r="BT51" s="184" t="e">
        <v>#VALUE!</v>
      </c>
      <c r="BU51" s="184" t="e">
        <v>#VALUE!</v>
      </c>
      <c r="BV51" s="184">
        <v>889077</v>
      </c>
      <c r="BW51" s="185" t="e">
        <v>#VALUE!</v>
      </c>
      <c r="BX51" s="185" t="e">
        <v>#VALUE!</v>
      </c>
      <c r="BY51" s="185" t="e">
        <v>#VALUE!</v>
      </c>
      <c r="BZ51" s="185" t="e">
        <v>#VALUE!</v>
      </c>
      <c r="CA51" s="185" t="e">
        <v>#VALUE!</v>
      </c>
      <c r="CB51" s="185">
        <v>473457</v>
      </c>
      <c r="CC51" s="186" t="e">
        <v>#VALUE!</v>
      </c>
      <c r="CD51" s="187">
        <v>413555063</v>
      </c>
    </row>
    <row r="52" spans="1:82" x14ac:dyDescent="0.25">
      <c r="A52" s="179" t="s">
        <v>452</v>
      </c>
      <c r="B52" s="179" t="s">
        <v>453</v>
      </c>
      <c r="C52" s="179" t="s">
        <v>126</v>
      </c>
      <c r="D52" s="179" t="s">
        <v>126</v>
      </c>
      <c r="E52" s="180">
        <v>568439761</v>
      </c>
      <c r="F52" s="181">
        <v>565586888</v>
      </c>
      <c r="G52" s="181">
        <v>1723362</v>
      </c>
      <c r="H52" s="181">
        <v>1129511</v>
      </c>
      <c r="I52" s="181">
        <v>18289870</v>
      </c>
      <c r="J52" s="181">
        <v>23842537</v>
      </c>
      <c r="K52" s="181">
        <v>33525622</v>
      </c>
      <c r="L52" s="181">
        <v>70717270</v>
      </c>
      <c r="M52" s="181">
        <v>156704037</v>
      </c>
      <c r="N52" s="181">
        <v>135045885</v>
      </c>
      <c r="O52" s="181">
        <v>130314540</v>
      </c>
      <c r="P52" s="180">
        <v>115895021</v>
      </c>
      <c r="Q52" s="181">
        <v>368074</v>
      </c>
      <c r="R52" s="181">
        <v>1642650</v>
      </c>
      <c r="S52" s="180">
        <v>47008673</v>
      </c>
      <c r="T52" s="180">
        <v>11520391</v>
      </c>
      <c r="U52" s="180">
        <v>9575811</v>
      </c>
      <c r="V52" s="180">
        <v>132382974</v>
      </c>
      <c r="W52" s="181">
        <v>56556447</v>
      </c>
      <c r="X52" s="181">
        <v>24565695</v>
      </c>
      <c r="Y52" s="181">
        <v>7819359</v>
      </c>
      <c r="Z52" s="181">
        <v>14855824</v>
      </c>
      <c r="AA52" s="181">
        <v>367060</v>
      </c>
      <c r="AB52" s="181">
        <v>2774879</v>
      </c>
      <c r="AC52" s="181">
        <v>151904</v>
      </c>
      <c r="AD52" s="181">
        <v>15174754</v>
      </c>
      <c r="AE52" s="181">
        <v>10117052</v>
      </c>
      <c r="AF52" s="180">
        <v>123652519</v>
      </c>
      <c r="AG52" s="181">
        <v>34687537</v>
      </c>
      <c r="AH52" s="181">
        <v>1052935</v>
      </c>
      <c r="AI52" s="181">
        <v>28932499</v>
      </c>
      <c r="AJ52" s="181">
        <v>6019670</v>
      </c>
      <c r="AK52" s="181">
        <v>7114499</v>
      </c>
      <c r="AL52" s="181">
        <v>7621140</v>
      </c>
      <c r="AM52" s="181">
        <v>38224239</v>
      </c>
      <c r="AN52" s="180">
        <v>5602181</v>
      </c>
      <c r="AO52" s="180">
        <v>8477378</v>
      </c>
      <c r="AP52" s="181">
        <v>5026661</v>
      </c>
      <c r="AQ52" s="181">
        <v>24651</v>
      </c>
      <c r="AR52" s="181">
        <v>2968317</v>
      </c>
      <c r="AS52" s="181">
        <v>457749</v>
      </c>
      <c r="AT52" s="180">
        <v>3748790</v>
      </c>
      <c r="AU52" s="180">
        <v>2351338</v>
      </c>
      <c r="AV52" s="180">
        <v>775050</v>
      </c>
      <c r="AW52" s="181">
        <v>79751</v>
      </c>
      <c r="AX52" s="181">
        <v>695299</v>
      </c>
      <c r="AY52" s="180">
        <v>1935315</v>
      </c>
      <c r="AZ52" s="180">
        <v>4087378</v>
      </c>
      <c r="BA52" s="180">
        <v>2548345</v>
      </c>
      <c r="BB52" s="180">
        <v>80018</v>
      </c>
      <c r="BC52" s="180" t="e">
        <v>#VALUE!</v>
      </c>
      <c r="BD52" s="180">
        <v>42769900</v>
      </c>
      <c r="BE52" s="180">
        <v>1053590</v>
      </c>
      <c r="BF52" s="180" t="e">
        <v>#VALUE!</v>
      </c>
      <c r="BG52" s="180">
        <v>41323655</v>
      </c>
      <c r="BH52" s="180" t="e">
        <v>#VALUE!</v>
      </c>
      <c r="BI52" s="182">
        <v>203808991</v>
      </c>
      <c r="BJ52" s="183" t="e">
        <v>#VALUE!</v>
      </c>
      <c r="BK52" s="183">
        <v>21713763</v>
      </c>
      <c r="BL52" s="183">
        <v>91410563</v>
      </c>
      <c r="BM52" s="183">
        <v>2341845</v>
      </c>
      <c r="BN52" s="183">
        <v>3913139</v>
      </c>
      <c r="BO52" s="183" t="e">
        <v>#VALUE!</v>
      </c>
      <c r="BP52" s="183">
        <v>16551341</v>
      </c>
      <c r="BQ52" s="184">
        <v>86307804</v>
      </c>
      <c r="BR52" s="184">
        <v>5566949</v>
      </c>
      <c r="BS52" s="184" t="e">
        <v>#VALUE!</v>
      </c>
      <c r="BT52" s="184" t="e">
        <v>#VALUE!</v>
      </c>
      <c r="BU52" s="184" t="e">
        <v>#VALUE!</v>
      </c>
      <c r="BV52" s="184">
        <v>61403250</v>
      </c>
      <c r="BW52" s="185">
        <v>2820909</v>
      </c>
      <c r="BX52" s="185" t="e">
        <v>#VALUE!</v>
      </c>
      <c r="BY52" s="185">
        <v>2960864</v>
      </c>
      <c r="BZ52" s="185" t="e">
        <v>#VALUE!</v>
      </c>
      <c r="CA52" s="185">
        <v>6303221</v>
      </c>
      <c r="CB52" s="185">
        <v>17967214</v>
      </c>
      <c r="CC52" s="186">
        <v>28420027</v>
      </c>
      <c r="CD52" s="187">
        <v>6127712995</v>
      </c>
    </row>
    <row r="53" spans="1:82" x14ac:dyDescent="0.25">
      <c r="A53" s="179" t="s">
        <v>454</v>
      </c>
      <c r="B53" s="179" t="s">
        <v>455</v>
      </c>
      <c r="C53" s="179" t="s">
        <v>382</v>
      </c>
      <c r="D53" s="179" t="s">
        <v>123</v>
      </c>
      <c r="E53" s="180">
        <v>231896606</v>
      </c>
      <c r="F53" s="181">
        <v>231896606</v>
      </c>
      <c r="G53" s="181" t="e">
        <v>#VALUE!</v>
      </c>
      <c r="H53" s="181" t="e">
        <v>#VALUE!</v>
      </c>
      <c r="I53" s="181">
        <v>9601289</v>
      </c>
      <c r="J53" s="181">
        <v>10468986</v>
      </c>
      <c r="K53" s="181">
        <v>11614580</v>
      </c>
      <c r="L53" s="181">
        <v>27424857</v>
      </c>
      <c r="M53" s="181">
        <v>59606976</v>
      </c>
      <c r="N53" s="181">
        <v>45071747</v>
      </c>
      <c r="O53" s="181">
        <v>68108171</v>
      </c>
      <c r="P53" s="180">
        <v>20063207</v>
      </c>
      <c r="Q53" s="181">
        <v>255297</v>
      </c>
      <c r="R53" s="181">
        <v>350412</v>
      </c>
      <c r="S53" s="180">
        <v>10326983</v>
      </c>
      <c r="T53" s="180">
        <v>9243196</v>
      </c>
      <c r="U53" s="180">
        <v>5501228</v>
      </c>
      <c r="V53" s="180">
        <v>64143943</v>
      </c>
      <c r="W53" s="181">
        <v>8095736</v>
      </c>
      <c r="X53" s="181">
        <v>26635432</v>
      </c>
      <c r="Y53" s="181">
        <v>3245753</v>
      </c>
      <c r="Z53" s="181">
        <v>11566489</v>
      </c>
      <c r="AA53" s="181">
        <v>386726</v>
      </c>
      <c r="AB53" s="181">
        <v>1264058</v>
      </c>
      <c r="AC53" s="181">
        <v>1749193</v>
      </c>
      <c r="AD53" s="181">
        <v>7420185</v>
      </c>
      <c r="AE53" s="181">
        <v>3780371</v>
      </c>
      <c r="AF53" s="180">
        <v>67699103</v>
      </c>
      <c r="AG53" s="181">
        <v>29788126</v>
      </c>
      <c r="AH53" s="181" t="e">
        <v>#VALUE!</v>
      </c>
      <c r="AI53" s="181">
        <v>18086070</v>
      </c>
      <c r="AJ53" s="181">
        <v>3436622</v>
      </c>
      <c r="AK53" s="181">
        <v>3911317</v>
      </c>
      <c r="AL53" s="181">
        <v>941931</v>
      </c>
      <c r="AM53" s="181">
        <v>11535037</v>
      </c>
      <c r="AN53" s="180">
        <v>759186</v>
      </c>
      <c r="AO53" s="180">
        <v>2759387</v>
      </c>
      <c r="AP53" s="181">
        <v>1295659</v>
      </c>
      <c r="AQ53" s="181" t="e">
        <v>#VALUE!</v>
      </c>
      <c r="AR53" s="181">
        <v>1180197</v>
      </c>
      <c r="AS53" s="181">
        <v>283531</v>
      </c>
      <c r="AT53" s="180">
        <v>5532312</v>
      </c>
      <c r="AU53" s="180">
        <v>1308000</v>
      </c>
      <c r="AV53" s="180">
        <v>1427488</v>
      </c>
      <c r="AW53" s="181">
        <v>1421991</v>
      </c>
      <c r="AX53" s="181">
        <v>5497</v>
      </c>
      <c r="AY53" s="180">
        <v>4691411</v>
      </c>
      <c r="AZ53" s="180">
        <v>329116</v>
      </c>
      <c r="BA53" s="180">
        <v>2083150</v>
      </c>
      <c r="BB53" s="180">
        <v>3413</v>
      </c>
      <c r="BC53" s="180">
        <v>14250</v>
      </c>
      <c r="BD53" s="180">
        <v>19920703</v>
      </c>
      <c r="BE53" s="180">
        <v>1222651</v>
      </c>
      <c r="BF53" s="180" t="e">
        <v>#VALUE!</v>
      </c>
      <c r="BG53" s="180">
        <v>6630623</v>
      </c>
      <c r="BH53" s="180" t="e">
        <v>#VALUE!</v>
      </c>
      <c r="BI53" s="182">
        <v>133853580</v>
      </c>
      <c r="BJ53" s="183">
        <v>48001816</v>
      </c>
      <c r="BK53" s="183">
        <v>36535737</v>
      </c>
      <c r="BL53" s="183">
        <v>42491537</v>
      </c>
      <c r="BM53" s="183" t="e">
        <v>#VALUE!</v>
      </c>
      <c r="BN53" s="183">
        <v>1104822</v>
      </c>
      <c r="BO53" s="183">
        <v>820144</v>
      </c>
      <c r="BP53" s="183">
        <v>4899524</v>
      </c>
      <c r="BQ53" s="184">
        <v>11996292</v>
      </c>
      <c r="BR53" s="184">
        <v>1386714</v>
      </c>
      <c r="BS53" s="184" t="e">
        <v>#VALUE!</v>
      </c>
      <c r="BT53" s="184" t="e">
        <v>#VALUE!</v>
      </c>
      <c r="BU53" s="184" t="e">
        <v>#VALUE!</v>
      </c>
      <c r="BV53" s="184">
        <v>4323374</v>
      </c>
      <c r="BW53" s="185" t="e">
        <v>#VALUE!</v>
      </c>
      <c r="BX53" s="185" t="e">
        <v>#VALUE!</v>
      </c>
      <c r="BY53" s="185" t="e">
        <v>#VALUE!</v>
      </c>
      <c r="BZ53" s="185" t="e">
        <v>#VALUE!</v>
      </c>
      <c r="CA53" s="185" t="e">
        <v>#VALUE!</v>
      </c>
      <c r="CB53" s="185">
        <v>3082562</v>
      </c>
      <c r="CC53" s="186">
        <v>63246217</v>
      </c>
      <c r="CD53" s="187">
        <v>3363737403</v>
      </c>
    </row>
    <row r="54" spans="1:82" x14ac:dyDescent="0.25">
      <c r="A54" s="179" t="s">
        <v>456</v>
      </c>
      <c r="B54" s="179" t="s">
        <v>457</v>
      </c>
      <c r="C54" s="179" t="s">
        <v>368</v>
      </c>
      <c r="D54" s="179" t="s">
        <v>120</v>
      </c>
      <c r="E54" s="180">
        <v>341286169</v>
      </c>
      <c r="F54" s="181">
        <v>341159376</v>
      </c>
      <c r="G54" s="181">
        <v>126793</v>
      </c>
      <c r="H54" s="181" t="e">
        <v>#VALUE!</v>
      </c>
      <c r="I54" s="181">
        <v>12524803</v>
      </c>
      <c r="J54" s="181">
        <v>15532783</v>
      </c>
      <c r="K54" s="181">
        <v>18729705</v>
      </c>
      <c r="L54" s="181">
        <v>43022160</v>
      </c>
      <c r="M54" s="181">
        <v>96847682</v>
      </c>
      <c r="N54" s="181">
        <v>82668504</v>
      </c>
      <c r="O54" s="181">
        <v>71960532</v>
      </c>
      <c r="P54" s="180">
        <v>39572781</v>
      </c>
      <c r="Q54" s="181">
        <v>103737</v>
      </c>
      <c r="R54" s="181">
        <v>262445</v>
      </c>
      <c r="S54" s="180">
        <v>45196794</v>
      </c>
      <c r="T54" s="180">
        <v>6637889</v>
      </c>
      <c r="U54" s="180">
        <v>9266588</v>
      </c>
      <c r="V54" s="180">
        <v>70648193</v>
      </c>
      <c r="W54" s="181">
        <v>7564199</v>
      </c>
      <c r="X54" s="181">
        <v>15379360</v>
      </c>
      <c r="Y54" s="181">
        <v>8522278</v>
      </c>
      <c r="Z54" s="181">
        <v>10797025</v>
      </c>
      <c r="AA54" s="181">
        <v>962397</v>
      </c>
      <c r="AB54" s="181">
        <v>6186049</v>
      </c>
      <c r="AC54" s="181">
        <v>1508751</v>
      </c>
      <c r="AD54" s="181">
        <v>13360814</v>
      </c>
      <c r="AE54" s="181">
        <v>6367320</v>
      </c>
      <c r="AF54" s="180">
        <v>92060721</v>
      </c>
      <c r="AG54" s="181">
        <v>23578817</v>
      </c>
      <c r="AH54" s="181">
        <v>834816</v>
      </c>
      <c r="AI54" s="181">
        <v>22619595</v>
      </c>
      <c r="AJ54" s="181">
        <v>8136585</v>
      </c>
      <c r="AK54" s="181">
        <v>4206466</v>
      </c>
      <c r="AL54" s="181">
        <v>566764</v>
      </c>
      <c r="AM54" s="181">
        <v>32117678</v>
      </c>
      <c r="AN54" s="180">
        <v>119842</v>
      </c>
      <c r="AO54" s="180">
        <v>7162528</v>
      </c>
      <c r="AP54" s="181">
        <v>5502233</v>
      </c>
      <c r="AQ54" s="181">
        <v>6404</v>
      </c>
      <c r="AR54" s="181">
        <v>1157619</v>
      </c>
      <c r="AS54" s="181">
        <v>496272</v>
      </c>
      <c r="AT54" s="180">
        <v>1593150</v>
      </c>
      <c r="AU54" s="180">
        <v>294345</v>
      </c>
      <c r="AV54" s="180">
        <v>2704267</v>
      </c>
      <c r="AW54" s="181">
        <v>994755</v>
      </c>
      <c r="AX54" s="181">
        <v>1709512</v>
      </c>
      <c r="AY54" s="180">
        <v>3708299</v>
      </c>
      <c r="AZ54" s="180">
        <v>21918111</v>
      </c>
      <c r="BA54" s="180">
        <v>1496817</v>
      </c>
      <c r="BB54" s="180">
        <v>68700</v>
      </c>
      <c r="BC54" s="180" t="e">
        <v>#VALUE!</v>
      </c>
      <c r="BD54" s="180">
        <v>25892336</v>
      </c>
      <c r="BE54" s="180">
        <v>77597</v>
      </c>
      <c r="BF54" s="180">
        <v>649345</v>
      </c>
      <c r="BG54" s="180">
        <v>9464518</v>
      </c>
      <c r="BH54" s="180" t="e">
        <v>#VALUE!</v>
      </c>
      <c r="BI54" s="182">
        <v>228435405</v>
      </c>
      <c r="BJ54" s="183">
        <v>120666656</v>
      </c>
      <c r="BK54" s="183">
        <v>6004044</v>
      </c>
      <c r="BL54" s="183">
        <v>79009300</v>
      </c>
      <c r="BM54" s="183" t="e">
        <v>#VALUE!</v>
      </c>
      <c r="BN54" s="183">
        <v>596969</v>
      </c>
      <c r="BO54" s="183">
        <v>3143082</v>
      </c>
      <c r="BP54" s="183">
        <v>19015354</v>
      </c>
      <c r="BQ54" s="184">
        <v>51841277</v>
      </c>
      <c r="BR54" s="184">
        <v>7057976</v>
      </c>
      <c r="BS54" s="184" t="e">
        <v>#VALUE!</v>
      </c>
      <c r="BT54" s="184" t="e">
        <v>#VALUE!</v>
      </c>
      <c r="BU54" s="184" t="e">
        <v>#VALUE!</v>
      </c>
      <c r="BV54" s="184">
        <v>7499474</v>
      </c>
      <c r="BW54" s="185" t="e">
        <v>#VALUE!</v>
      </c>
      <c r="BX54" s="185" t="e">
        <v>#VALUE!</v>
      </c>
      <c r="BY54" s="185" t="e">
        <v>#VALUE!</v>
      </c>
      <c r="BZ54" s="185" t="e">
        <v>#VALUE!</v>
      </c>
      <c r="CA54" s="185" t="e">
        <v>#VALUE!</v>
      </c>
      <c r="CB54" s="185">
        <v>3169013</v>
      </c>
      <c r="CC54" s="186">
        <v>6616121</v>
      </c>
      <c r="CD54" s="187">
        <v>4499499235</v>
      </c>
    </row>
    <row r="55" spans="1:82" x14ac:dyDescent="0.25">
      <c r="A55" s="179" t="s">
        <v>161</v>
      </c>
      <c r="B55" s="179" t="s">
        <v>458</v>
      </c>
      <c r="C55" s="179" t="s">
        <v>368</v>
      </c>
      <c r="D55" s="179" t="s">
        <v>120</v>
      </c>
      <c r="E55" s="180">
        <v>83417655</v>
      </c>
      <c r="F55" s="181">
        <v>81818332</v>
      </c>
      <c r="G55" s="181" t="e">
        <v>#VALUE!</v>
      </c>
      <c r="H55" s="181">
        <v>1599323</v>
      </c>
      <c r="I55" s="181">
        <v>3804239</v>
      </c>
      <c r="J55" s="181">
        <v>4167067</v>
      </c>
      <c r="K55" s="181">
        <v>5119188</v>
      </c>
      <c r="L55" s="181">
        <v>14097661</v>
      </c>
      <c r="M55" s="181">
        <v>23436303</v>
      </c>
      <c r="N55" s="181">
        <v>13119837</v>
      </c>
      <c r="O55" s="181">
        <v>19673360</v>
      </c>
      <c r="P55" s="180">
        <v>5205041</v>
      </c>
      <c r="Q55" s="181">
        <v>13773</v>
      </c>
      <c r="R55" s="181">
        <v>86113</v>
      </c>
      <c r="S55" s="180">
        <v>3458150</v>
      </c>
      <c r="T55" s="180">
        <v>1466518</v>
      </c>
      <c r="U55" s="180">
        <v>1745467</v>
      </c>
      <c r="V55" s="180">
        <v>19966444</v>
      </c>
      <c r="W55" s="181">
        <v>6336678</v>
      </c>
      <c r="X55" s="181">
        <v>2450748</v>
      </c>
      <c r="Y55" s="181" t="e">
        <v>#VALUE!</v>
      </c>
      <c r="Z55" s="181">
        <v>5237930</v>
      </c>
      <c r="AA55" s="181" t="e">
        <v>#VALUE!</v>
      </c>
      <c r="AB55" s="181">
        <v>611366</v>
      </c>
      <c r="AC55" s="181" t="e">
        <v>#VALUE!</v>
      </c>
      <c r="AD55" s="181">
        <v>2190828</v>
      </c>
      <c r="AE55" s="181">
        <v>3138894</v>
      </c>
      <c r="AF55" s="180">
        <v>31235795</v>
      </c>
      <c r="AG55" s="181">
        <v>12443160</v>
      </c>
      <c r="AH55" s="181">
        <v>274560</v>
      </c>
      <c r="AI55" s="181">
        <v>7110132</v>
      </c>
      <c r="AJ55" s="181">
        <v>1733578</v>
      </c>
      <c r="AK55" s="181">
        <v>4432277</v>
      </c>
      <c r="AL55" s="181" t="e">
        <v>#VALUE!</v>
      </c>
      <c r="AM55" s="181">
        <v>5242088</v>
      </c>
      <c r="AN55" s="180">
        <v>592536</v>
      </c>
      <c r="AO55" s="180">
        <v>553780</v>
      </c>
      <c r="AP55" s="181">
        <v>410465</v>
      </c>
      <c r="AQ55" s="181">
        <v>273</v>
      </c>
      <c r="AR55" s="181">
        <v>23853</v>
      </c>
      <c r="AS55" s="181">
        <v>119189</v>
      </c>
      <c r="AT55" s="180">
        <v>592794</v>
      </c>
      <c r="AU55" s="180" t="e">
        <v>#VALUE!</v>
      </c>
      <c r="AV55" s="180">
        <v>365343</v>
      </c>
      <c r="AW55" s="181">
        <v>31894</v>
      </c>
      <c r="AX55" s="181">
        <v>333449</v>
      </c>
      <c r="AY55" s="180">
        <v>131281</v>
      </c>
      <c r="AZ55" s="180">
        <v>359777</v>
      </c>
      <c r="BA55" s="180">
        <v>431514</v>
      </c>
      <c r="BB55" s="180">
        <v>65066</v>
      </c>
      <c r="BC55" s="180" t="e">
        <v>#VALUE!</v>
      </c>
      <c r="BD55" s="180">
        <v>10006912</v>
      </c>
      <c r="BE55" s="180" t="e">
        <v>#VALUE!</v>
      </c>
      <c r="BF55" s="180" t="e">
        <v>#VALUE!</v>
      </c>
      <c r="BG55" s="180">
        <v>4595117</v>
      </c>
      <c r="BH55" s="180" t="e">
        <v>#VALUE!</v>
      </c>
      <c r="BI55" s="182">
        <v>13487611</v>
      </c>
      <c r="BJ55" s="183" t="e">
        <v>#VALUE!</v>
      </c>
      <c r="BK55" s="183">
        <v>3158792</v>
      </c>
      <c r="BL55" s="183">
        <v>4650574</v>
      </c>
      <c r="BM55" s="183" t="e">
        <v>#VALUE!</v>
      </c>
      <c r="BN55" s="183" t="e">
        <v>#VALUE!</v>
      </c>
      <c r="BO55" s="183" t="e">
        <v>#VALUE!</v>
      </c>
      <c r="BP55" s="183">
        <v>1315821</v>
      </c>
      <c r="BQ55" s="184">
        <v>14601195</v>
      </c>
      <c r="BR55" s="184">
        <v>737830</v>
      </c>
      <c r="BS55" s="184" t="e">
        <v>#VALUE!</v>
      </c>
      <c r="BT55" s="184" t="e">
        <v>#VALUE!</v>
      </c>
      <c r="BU55" s="184" t="e">
        <v>#VALUE!</v>
      </c>
      <c r="BV55" s="184">
        <v>1677675</v>
      </c>
      <c r="BW55" s="185" t="e">
        <v>#VALUE!</v>
      </c>
      <c r="BX55" s="185" t="e">
        <v>#VALUE!</v>
      </c>
      <c r="BY55" s="185" t="e">
        <v>#VALUE!</v>
      </c>
      <c r="BZ55" s="185" t="e">
        <v>#VALUE!</v>
      </c>
      <c r="CA55" s="185" t="e">
        <v>#VALUE!</v>
      </c>
      <c r="CB55" s="185">
        <v>952060</v>
      </c>
      <c r="CC55" s="186">
        <v>4024327</v>
      </c>
      <c r="CD55" s="187">
        <v>1004324903</v>
      </c>
    </row>
    <row r="56" spans="1:82" x14ac:dyDescent="0.25">
      <c r="A56" s="179" t="s">
        <v>152</v>
      </c>
      <c r="B56" s="179" t="s">
        <v>459</v>
      </c>
      <c r="C56" s="179" t="s">
        <v>126</v>
      </c>
      <c r="D56" s="179" t="s">
        <v>126</v>
      </c>
      <c r="E56" s="180">
        <v>166653975</v>
      </c>
      <c r="F56" s="181">
        <v>165010434</v>
      </c>
      <c r="G56" s="181">
        <v>1399987</v>
      </c>
      <c r="H56" s="181">
        <v>243554</v>
      </c>
      <c r="I56" s="181">
        <v>6870265</v>
      </c>
      <c r="J56" s="181">
        <v>8663814</v>
      </c>
      <c r="K56" s="181">
        <v>9706216</v>
      </c>
      <c r="L56" s="181">
        <v>33048582</v>
      </c>
      <c r="M56" s="181">
        <v>61850127</v>
      </c>
      <c r="N56" s="181">
        <v>29728554</v>
      </c>
      <c r="O56" s="181">
        <v>16786417</v>
      </c>
      <c r="P56" s="180">
        <v>24823489</v>
      </c>
      <c r="Q56" s="181">
        <v>173827</v>
      </c>
      <c r="R56" s="181">
        <v>353456</v>
      </c>
      <c r="S56" s="180">
        <v>6792829</v>
      </c>
      <c r="T56" s="180">
        <v>3117279</v>
      </c>
      <c r="U56" s="180">
        <v>1200084</v>
      </c>
      <c r="V56" s="180">
        <v>36848623</v>
      </c>
      <c r="W56" s="181">
        <v>11564571</v>
      </c>
      <c r="X56" s="181">
        <v>3617112</v>
      </c>
      <c r="Y56" s="181">
        <v>7557151</v>
      </c>
      <c r="Z56" s="181">
        <v>2695274</v>
      </c>
      <c r="AA56" s="181">
        <v>470920</v>
      </c>
      <c r="AB56" s="181">
        <v>1182726</v>
      </c>
      <c r="AC56" s="181">
        <v>1196254</v>
      </c>
      <c r="AD56" s="181">
        <v>4949341</v>
      </c>
      <c r="AE56" s="181">
        <v>3615274</v>
      </c>
      <c r="AF56" s="180">
        <v>50090810</v>
      </c>
      <c r="AG56" s="181">
        <v>16418024</v>
      </c>
      <c r="AH56" s="181">
        <v>2216255</v>
      </c>
      <c r="AI56" s="181">
        <v>14320097</v>
      </c>
      <c r="AJ56" s="181">
        <v>387367</v>
      </c>
      <c r="AK56" s="181">
        <v>6667338</v>
      </c>
      <c r="AL56" s="181">
        <v>893197</v>
      </c>
      <c r="AM56" s="181">
        <v>9188532</v>
      </c>
      <c r="AN56" s="180">
        <v>278241</v>
      </c>
      <c r="AO56" s="180">
        <v>2122981</v>
      </c>
      <c r="AP56" s="181">
        <v>2091986</v>
      </c>
      <c r="AQ56" s="181">
        <v>3351</v>
      </c>
      <c r="AR56" s="181">
        <v>26422</v>
      </c>
      <c r="AS56" s="181">
        <v>1222</v>
      </c>
      <c r="AT56" s="180">
        <v>2345544</v>
      </c>
      <c r="AU56" s="180">
        <v>147311</v>
      </c>
      <c r="AV56" s="180">
        <v>810444</v>
      </c>
      <c r="AW56" s="181">
        <v>174736</v>
      </c>
      <c r="AX56" s="181">
        <v>635708</v>
      </c>
      <c r="AY56" s="180">
        <v>1835632</v>
      </c>
      <c r="AZ56" s="180">
        <v>2260947</v>
      </c>
      <c r="BA56" s="180">
        <v>999847</v>
      </c>
      <c r="BB56" s="180" t="e">
        <v>#VALUE!</v>
      </c>
      <c r="BC56" s="180">
        <v>20723</v>
      </c>
      <c r="BD56" s="180">
        <v>14469214</v>
      </c>
      <c r="BE56" s="180" t="e">
        <v>#VALUE!</v>
      </c>
      <c r="BF56" s="180">
        <v>1303411</v>
      </c>
      <c r="BG56" s="180">
        <v>5741331</v>
      </c>
      <c r="BH56" s="180" t="e">
        <v>#VALUE!</v>
      </c>
      <c r="BI56" s="182">
        <v>75382823</v>
      </c>
      <c r="BJ56" s="183" t="e">
        <v>#VALUE!</v>
      </c>
      <c r="BK56" s="183">
        <v>3644442</v>
      </c>
      <c r="BL56" s="183">
        <v>48082015</v>
      </c>
      <c r="BM56" s="183">
        <v>1451710</v>
      </c>
      <c r="BN56" s="183">
        <v>1101913</v>
      </c>
      <c r="BO56" s="183" t="e">
        <v>#VALUE!</v>
      </c>
      <c r="BP56" s="183">
        <v>4700290</v>
      </c>
      <c r="BQ56" s="184">
        <v>21283962</v>
      </c>
      <c r="BR56" s="184">
        <v>12368209</v>
      </c>
      <c r="BS56" s="184" t="e">
        <v>#VALUE!</v>
      </c>
      <c r="BT56" s="184" t="e">
        <v>#VALUE!</v>
      </c>
      <c r="BU56" s="184" t="e">
        <v>#VALUE!</v>
      </c>
      <c r="BV56" s="184">
        <v>4404046</v>
      </c>
      <c r="BW56" s="185" t="e">
        <v>#VALUE!</v>
      </c>
      <c r="BX56" s="185" t="e">
        <v>#VALUE!</v>
      </c>
      <c r="BY56" s="185" t="e">
        <v>#VALUE!</v>
      </c>
      <c r="BZ56" s="185" t="e">
        <v>#VALUE!</v>
      </c>
      <c r="CA56" s="185" t="e">
        <v>#VALUE!</v>
      </c>
      <c r="CB56" s="185">
        <v>2538129</v>
      </c>
      <c r="CC56" s="186">
        <v>826881</v>
      </c>
      <c r="CD56" s="187">
        <v>2269846488</v>
      </c>
    </row>
    <row r="57" spans="1:82" x14ac:dyDescent="0.25">
      <c r="A57" s="179" t="s">
        <v>460</v>
      </c>
      <c r="B57" s="179" t="s">
        <v>461</v>
      </c>
      <c r="C57" s="179" t="s">
        <v>462</v>
      </c>
      <c r="D57" s="179" t="s">
        <v>120</v>
      </c>
      <c r="E57" s="180">
        <v>522865807</v>
      </c>
      <c r="F57" s="181">
        <v>521571746</v>
      </c>
      <c r="G57" s="181">
        <v>1294061</v>
      </c>
      <c r="H57" s="181" t="e">
        <v>#VALUE!</v>
      </c>
      <c r="I57" s="181">
        <v>16483776</v>
      </c>
      <c r="J57" s="181">
        <v>17265246</v>
      </c>
      <c r="K57" s="181">
        <v>28146684</v>
      </c>
      <c r="L57" s="181">
        <v>53218582</v>
      </c>
      <c r="M57" s="181">
        <v>116200098</v>
      </c>
      <c r="N57" s="181">
        <v>101351405</v>
      </c>
      <c r="O57" s="181">
        <v>190200016</v>
      </c>
      <c r="P57" s="180">
        <v>45321729</v>
      </c>
      <c r="Q57" s="181">
        <v>238828</v>
      </c>
      <c r="R57" s="181">
        <v>726777</v>
      </c>
      <c r="S57" s="180">
        <v>83523844</v>
      </c>
      <c r="T57" s="180">
        <v>10436420</v>
      </c>
      <c r="U57" s="180">
        <v>15005942</v>
      </c>
      <c r="V57" s="180">
        <v>131695652</v>
      </c>
      <c r="W57" s="181">
        <v>41041559</v>
      </c>
      <c r="X57" s="181">
        <v>27039109</v>
      </c>
      <c r="Y57" s="181">
        <v>12626945</v>
      </c>
      <c r="Z57" s="181">
        <v>11690586</v>
      </c>
      <c r="AA57" s="181">
        <v>435713</v>
      </c>
      <c r="AB57" s="181">
        <v>21756</v>
      </c>
      <c r="AC57" s="181">
        <v>11510849</v>
      </c>
      <c r="AD57" s="181">
        <v>17525626</v>
      </c>
      <c r="AE57" s="181">
        <v>9803509</v>
      </c>
      <c r="AF57" s="180">
        <v>110913464</v>
      </c>
      <c r="AG57" s="181">
        <v>33611743</v>
      </c>
      <c r="AH57" s="181">
        <v>1607355</v>
      </c>
      <c r="AI57" s="181">
        <v>15062903</v>
      </c>
      <c r="AJ57" s="181">
        <v>5053255</v>
      </c>
      <c r="AK57" s="181">
        <v>5546587</v>
      </c>
      <c r="AL57" s="181">
        <v>3947580</v>
      </c>
      <c r="AM57" s="181">
        <v>46084041</v>
      </c>
      <c r="AN57" s="180">
        <v>3810753</v>
      </c>
      <c r="AO57" s="180">
        <v>11914523</v>
      </c>
      <c r="AP57" s="181">
        <v>5246752</v>
      </c>
      <c r="AQ57" s="181">
        <v>61055</v>
      </c>
      <c r="AR57" s="181">
        <v>5685435</v>
      </c>
      <c r="AS57" s="181">
        <v>921281</v>
      </c>
      <c r="AT57" s="180">
        <v>3268631</v>
      </c>
      <c r="AU57" s="180">
        <v>1152341</v>
      </c>
      <c r="AV57" s="180">
        <v>1794355</v>
      </c>
      <c r="AW57" s="181">
        <v>1703880</v>
      </c>
      <c r="AX57" s="181">
        <v>90475</v>
      </c>
      <c r="AY57" s="180">
        <v>1250492</v>
      </c>
      <c r="AZ57" s="180">
        <v>1322690</v>
      </c>
      <c r="BA57" s="180">
        <v>910035</v>
      </c>
      <c r="BB57" s="180">
        <v>164821</v>
      </c>
      <c r="BC57" s="180" t="e">
        <v>#VALUE!</v>
      </c>
      <c r="BD57" s="180">
        <v>49603662</v>
      </c>
      <c r="BE57" s="180">
        <v>22888531</v>
      </c>
      <c r="BF57" s="180">
        <v>433940</v>
      </c>
      <c r="BG57" s="180">
        <v>20026195</v>
      </c>
      <c r="BH57" s="180" t="e">
        <v>#VALUE!</v>
      </c>
      <c r="BI57" s="182">
        <v>81031449</v>
      </c>
      <c r="BJ57" s="183" t="e">
        <v>#VALUE!</v>
      </c>
      <c r="BK57" s="183">
        <v>1721316</v>
      </c>
      <c r="BL57" s="183">
        <v>56929731</v>
      </c>
      <c r="BM57" s="183">
        <v>23330</v>
      </c>
      <c r="BN57" s="183">
        <v>763310</v>
      </c>
      <c r="BO57" s="183" t="e">
        <v>#VALUE!</v>
      </c>
      <c r="BP57" s="183">
        <v>4560208</v>
      </c>
      <c r="BQ57" s="184">
        <v>50310731</v>
      </c>
      <c r="BR57" s="184">
        <v>14129686</v>
      </c>
      <c r="BS57" s="184" t="e">
        <v>#VALUE!</v>
      </c>
      <c r="BT57" s="184" t="e">
        <v>#VALUE!</v>
      </c>
      <c r="BU57" s="184" t="e">
        <v>#VALUE!</v>
      </c>
      <c r="BV57" s="184">
        <v>33702602</v>
      </c>
      <c r="BW57" s="185" t="e">
        <v>#VALUE!</v>
      </c>
      <c r="BX57" s="185">
        <v>479288</v>
      </c>
      <c r="BY57" s="185" t="e">
        <v>#VALUE!</v>
      </c>
      <c r="BZ57" s="185">
        <v>1553805</v>
      </c>
      <c r="CA57" s="185" t="e">
        <v>#VALUE!</v>
      </c>
      <c r="CB57" s="185">
        <v>25925170</v>
      </c>
      <c r="CC57" s="186">
        <v>12418776</v>
      </c>
      <c r="CD57" s="187">
        <v>4470561131</v>
      </c>
    </row>
    <row r="58" spans="1:82" x14ac:dyDescent="0.25">
      <c r="A58" s="179" t="s">
        <v>463</v>
      </c>
      <c r="B58" s="179" t="s">
        <v>464</v>
      </c>
      <c r="C58" s="179" t="s">
        <v>462</v>
      </c>
      <c r="D58" s="179" t="s">
        <v>120</v>
      </c>
      <c r="E58" s="180">
        <v>87155877</v>
      </c>
      <c r="F58" s="181">
        <v>86139063</v>
      </c>
      <c r="G58" s="181" t="e">
        <v>#VALUE!</v>
      </c>
      <c r="H58" s="181">
        <v>1016814</v>
      </c>
      <c r="I58" s="181">
        <v>3131546</v>
      </c>
      <c r="J58" s="181">
        <v>4535880</v>
      </c>
      <c r="K58" s="181">
        <v>6776689</v>
      </c>
      <c r="L58" s="181">
        <v>20961032</v>
      </c>
      <c r="M58" s="181">
        <v>31206661</v>
      </c>
      <c r="N58" s="181">
        <v>12401936</v>
      </c>
      <c r="O58" s="181">
        <v>8142133</v>
      </c>
      <c r="P58" s="180">
        <v>6704495</v>
      </c>
      <c r="Q58" s="181">
        <v>43826</v>
      </c>
      <c r="R58" s="181">
        <v>43620</v>
      </c>
      <c r="S58" s="180">
        <v>2645000</v>
      </c>
      <c r="T58" s="180">
        <v>1181806</v>
      </c>
      <c r="U58" s="180">
        <v>2670092</v>
      </c>
      <c r="V58" s="180">
        <v>19945813</v>
      </c>
      <c r="W58" s="181">
        <v>1142041</v>
      </c>
      <c r="X58" s="181">
        <v>5226294</v>
      </c>
      <c r="Y58" s="181">
        <v>1983043</v>
      </c>
      <c r="Z58" s="181">
        <v>3429686</v>
      </c>
      <c r="AA58" s="181" t="e">
        <v>#VALUE!</v>
      </c>
      <c r="AB58" s="181">
        <v>567063</v>
      </c>
      <c r="AC58" s="181">
        <v>448761</v>
      </c>
      <c r="AD58" s="181">
        <v>5956095</v>
      </c>
      <c r="AE58" s="181">
        <v>1192830</v>
      </c>
      <c r="AF58" s="180">
        <v>32809920</v>
      </c>
      <c r="AG58" s="181">
        <v>12306588</v>
      </c>
      <c r="AH58" s="181" t="e">
        <v>#VALUE!</v>
      </c>
      <c r="AI58" s="181">
        <v>6001167</v>
      </c>
      <c r="AJ58" s="181">
        <v>1469817</v>
      </c>
      <c r="AK58" s="181">
        <v>1948908</v>
      </c>
      <c r="AL58" s="181">
        <v>565218</v>
      </c>
      <c r="AM58" s="181">
        <v>10518222</v>
      </c>
      <c r="AN58" s="180">
        <v>489659</v>
      </c>
      <c r="AO58" s="180">
        <v>1517778</v>
      </c>
      <c r="AP58" s="181">
        <v>889392</v>
      </c>
      <c r="AQ58" s="181">
        <v>72</v>
      </c>
      <c r="AR58" s="181">
        <v>571214</v>
      </c>
      <c r="AS58" s="181">
        <v>57100</v>
      </c>
      <c r="AT58" s="180">
        <v>537487</v>
      </c>
      <c r="AU58" s="180">
        <v>114800</v>
      </c>
      <c r="AV58" s="180">
        <v>372846</v>
      </c>
      <c r="AW58" s="181">
        <v>1155</v>
      </c>
      <c r="AX58" s="181">
        <v>371691</v>
      </c>
      <c r="AY58" s="180">
        <v>67250</v>
      </c>
      <c r="AZ58" s="180">
        <v>1245580</v>
      </c>
      <c r="BA58" s="180">
        <v>439829</v>
      </c>
      <c r="BB58" s="180">
        <v>84909</v>
      </c>
      <c r="BC58" s="180" t="e">
        <v>#VALUE!</v>
      </c>
      <c r="BD58" s="180">
        <v>7032559</v>
      </c>
      <c r="BE58" s="180" t="e">
        <v>#VALUE!</v>
      </c>
      <c r="BF58" s="180" t="e">
        <v>#VALUE!</v>
      </c>
      <c r="BG58" s="180">
        <v>4323906</v>
      </c>
      <c r="BH58" s="180" t="e">
        <v>#VALUE!</v>
      </c>
      <c r="BI58" s="182">
        <v>33328450</v>
      </c>
      <c r="BJ58" s="183" t="e">
        <v>#VALUE!</v>
      </c>
      <c r="BK58" s="183">
        <v>2456557</v>
      </c>
      <c r="BL58" s="183">
        <v>13681115</v>
      </c>
      <c r="BM58" s="183" t="e">
        <v>#VALUE!</v>
      </c>
      <c r="BN58" s="183" t="e">
        <v>#VALUE!</v>
      </c>
      <c r="BO58" s="183" t="e">
        <v>#VALUE!</v>
      </c>
      <c r="BP58" s="183">
        <v>703018</v>
      </c>
      <c r="BQ58" s="184">
        <v>4450142</v>
      </c>
      <c r="BR58" s="184">
        <v>1579220</v>
      </c>
      <c r="BS58" s="184" t="e">
        <v>#VALUE!</v>
      </c>
      <c r="BT58" s="184" t="e">
        <v>#VALUE!</v>
      </c>
      <c r="BU58" s="184" t="e">
        <v>#VALUE!</v>
      </c>
      <c r="BV58" s="184">
        <v>1644440</v>
      </c>
      <c r="BW58" s="185" t="e">
        <v>#VALUE!</v>
      </c>
      <c r="BX58" s="185" t="e">
        <v>#VALUE!</v>
      </c>
      <c r="BY58" s="185" t="e">
        <v>#VALUE!</v>
      </c>
      <c r="BZ58" s="185" t="e">
        <v>#VALUE!</v>
      </c>
      <c r="CA58" s="185" t="e">
        <v>#VALUE!</v>
      </c>
      <c r="CB58" s="185">
        <v>898528</v>
      </c>
      <c r="CC58" s="186">
        <v>1296679</v>
      </c>
      <c r="CD58" s="187">
        <v>897181941</v>
      </c>
    </row>
    <row r="59" spans="1:82" x14ac:dyDescent="0.25">
      <c r="A59" s="179" t="s">
        <v>465</v>
      </c>
      <c r="B59" s="179" t="s">
        <v>466</v>
      </c>
      <c r="C59" s="179" t="s">
        <v>117</v>
      </c>
      <c r="D59" s="179" t="s">
        <v>117</v>
      </c>
      <c r="E59" s="180">
        <v>399906705</v>
      </c>
      <c r="F59" s="181">
        <v>393984072</v>
      </c>
      <c r="G59" s="181" t="e">
        <v>#VALUE!</v>
      </c>
      <c r="H59" s="181" t="e">
        <v>#VALUE!</v>
      </c>
      <c r="I59" s="181">
        <v>16954788</v>
      </c>
      <c r="J59" s="181">
        <v>22894436</v>
      </c>
      <c r="K59" s="181">
        <v>21548599</v>
      </c>
      <c r="L59" s="181">
        <v>48967080</v>
      </c>
      <c r="M59" s="181">
        <v>106610648</v>
      </c>
      <c r="N59" s="181">
        <v>86375857</v>
      </c>
      <c r="O59" s="181">
        <v>96555297</v>
      </c>
      <c r="P59" s="180">
        <v>60096755</v>
      </c>
      <c r="Q59" s="181">
        <v>511541</v>
      </c>
      <c r="R59" s="181">
        <v>2617086</v>
      </c>
      <c r="S59" s="180">
        <v>66517833</v>
      </c>
      <c r="T59" s="180">
        <v>10170249</v>
      </c>
      <c r="U59" s="180">
        <v>11101555</v>
      </c>
      <c r="V59" s="180">
        <v>90459316</v>
      </c>
      <c r="W59" s="181">
        <v>19044812</v>
      </c>
      <c r="X59" s="181">
        <v>18195045</v>
      </c>
      <c r="Y59" s="181">
        <v>5061903</v>
      </c>
      <c r="Z59" s="181">
        <v>9651016</v>
      </c>
      <c r="AA59" s="181">
        <v>1509123</v>
      </c>
      <c r="AB59" s="181">
        <v>11040509</v>
      </c>
      <c r="AC59" s="181" t="e">
        <v>#VALUE!</v>
      </c>
      <c r="AD59" s="181">
        <v>5136306</v>
      </c>
      <c r="AE59" s="181">
        <v>20820602</v>
      </c>
      <c r="AF59" s="180">
        <v>77146433</v>
      </c>
      <c r="AG59" s="181">
        <v>20118062</v>
      </c>
      <c r="AH59" s="181">
        <v>1401514</v>
      </c>
      <c r="AI59" s="181">
        <v>20059166</v>
      </c>
      <c r="AJ59" s="181">
        <v>3853184</v>
      </c>
      <c r="AK59" s="181">
        <v>10492963</v>
      </c>
      <c r="AL59" s="181" t="e">
        <v>#VALUE!</v>
      </c>
      <c r="AM59" s="181">
        <v>21221544</v>
      </c>
      <c r="AN59" s="180">
        <v>1294518</v>
      </c>
      <c r="AO59" s="180">
        <v>5353895</v>
      </c>
      <c r="AP59" s="181">
        <v>3514323</v>
      </c>
      <c r="AQ59" s="181">
        <v>148888</v>
      </c>
      <c r="AR59" s="181">
        <v>646235</v>
      </c>
      <c r="AS59" s="181">
        <v>1044449</v>
      </c>
      <c r="AT59" s="180">
        <v>6368606</v>
      </c>
      <c r="AU59" s="180">
        <v>3504082</v>
      </c>
      <c r="AV59" s="180">
        <v>996362</v>
      </c>
      <c r="AW59" s="181">
        <v>140919</v>
      </c>
      <c r="AX59" s="181">
        <v>855443</v>
      </c>
      <c r="AY59" s="180">
        <v>635879</v>
      </c>
      <c r="AZ59" s="180">
        <v>5327859</v>
      </c>
      <c r="BA59" s="180">
        <v>2702125</v>
      </c>
      <c r="BB59" s="180">
        <v>14557</v>
      </c>
      <c r="BC59" s="180">
        <v>64435</v>
      </c>
      <c r="BD59" s="180">
        <v>27696570</v>
      </c>
      <c r="BE59" s="180" t="e">
        <v>#VALUE!</v>
      </c>
      <c r="BF59" s="180" t="e">
        <v>#VALUE!</v>
      </c>
      <c r="BG59" s="180">
        <v>11192377</v>
      </c>
      <c r="BH59" s="180" t="e">
        <v>#VALUE!</v>
      </c>
      <c r="BI59" s="182">
        <v>132752319</v>
      </c>
      <c r="BJ59" s="183">
        <v>8296250</v>
      </c>
      <c r="BK59" s="183">
        <v>11605517</v>
      </c>
      <c r="BL59" s="183">
        <v>91500511</v>
      </c>
      <c r="BM59" s="183">
        <v>4681922</v>
      </c>
      <c r="BN59" s="183">
        <v>5314279</v>
      </c>
      <c r="BO59" s="183" t="e">
        <v>#VALUE!</v>
      </c>
      <c r="BP59" s="183">
        <v>11353840</v>
      </c>
      <c r="BQ59" s="184">
        <v>78899884</v>
      </c>
      <c r="BR59" s="184">
        <v>3624574</v>
      </c>
      <c r="BS59" s="184" t="e">
        <v>#VALUE!</v>
      </c>
      <c r="BT59" s="184" t="e">
        <v>#VALUE!</v>
      </c>
      <c r="BU59" s="184" t="e">
        <v>#VALUE!</v>
      </c>
      <c r="BV59" s="184">
        <v>55821222</v>
      </c>
      <c r="BW59" s="185">
        <v>21049884</v>
      </c>
      <c r="BX59" s="185">
        <v>864055</v>
      </c>
      <c r="BY59" s="185">
        <v>1159834</v>
      </c>
      <c r="BZ59" s="185">
        <v>9837328</v>
      </c>
      <c r="CA59" s="185">
        <v>213690</v>
      </c>
      <c r="CB59" s="185">
        <v>11920872</v>
      </c>
      <c r="CC59" s="186">
        <v>6624428</v>
      </c>
      <c r="CD59" s="187">
        <v>4817686097</v>
      </c>
    </row>
    <row r="60" spans="1:82" x14ac:dyDescent="0.25">
      <c r="A60" s="179" t="s">
        <v>467</v>
      </c>
      <c r="B60" s="179" t="s">
        <v>468</v>
      </c>
      <c r="C60" s="179" t="s">
        <v>462</v>
      </c>
      <c r="D60" s="179" t="s">
        <v>120</v>
      </c>
      <c r="E60" s="180">
        <v>651499976</v>
      </c>
      <c r="F60" s="181">
        <v>645579952</v>
      </c>
      <c r="G60" s="181">
        <v>1274974</v>
      </c>
      <c r="H60" s="181">
        <v>4645050</v>
      </c>
      <c r="I60" s="181">
        <v>13532345</v>
      </c>
      <c r="J60" s="181">
        <v>19636156</v>
      </c>
      <c r="K60" s="181">
        <v>24361337</v>
      </c>
      <c r="L60" s="181">
        <v>49789349</v>
      </c>
      <c r="M60" s="181">
        <v>146422354</v>
      </c>
      <c r="N60" s="181">
        <v>172681514</v>
      </c>
      <c r="O60" s="181">
        <v>225076921</v>
      </c>
      <c r="P60" s="180">
        <v>32324913</v>
      </c>
      <c r="Q60" s="181">
        <v>1930859</v>
      </c>
      <c r="R60" s="181">
        <v>2121342</v>
      </c>
      <c r="S60" s="180">
        <v>152875751</v>
      </c>
      <c r="T60" s="180">
        <v>7176451</v>
      </c>
      <c r="U60" s="180">
        <v>14356769</v>
      </c>
      <c r="V60" s="180">
        <v>193767097</v>
      </c>
      <c r="W60" s="181">
        <v>86028055</v>
      </c>
      <c r="X60" s="181">
        <v>21814677</v>
      </c>
      <c r="Y60" s="181">
        <v>15150812</v>
      </c>
      <c r="Z60" s="181">
        <v>20477745</v>
      </c>
      <c r="AA60" s="181" t="e">
        <v>#VALUE!</v>
      </c>
      <c r="AB60" s="181">
        <v>12452959</v>
      </c>
      <c r="AC60" s="181">
        <v>2935806</v>
      </c>
      <c r="AD60" s="181">
        <v>18802715</v>
      </c>
      <c r="AE60" s="181">
        <v>16104328</v>
      </c>
      <c r="AF60" s="180">
        <v>161306728</v>
      </c>
      <c r="AG60" s="181">
        <v>32581578</v>
      </c>
      <c r="AH60" s="181">
        <v>1820705</v>
      </c>
      <c r="AI60" s="181">
        <v>42163112</v>
      </c>
      <c r="AJ60" s="181">
        <v>22286025</v>
      </c>
      <c r="AK60" s="181">
        <v>9809141</v>
      </c>
      <c r="AL60" s="181">
        <v>8314860</v>
      </c>
      <c r="AM60" s="181">
        <v>44331307</v>
      </c>
      <c r="AN60" s="180">
        <v>3345639</v>
      </c>
      <c r="AO60" s="180">
        <v>6938633</v>
      </c>
      <c r="AP60" s="181">
        <v>3299492</v>
      </c>
      <c r="AQ60" s="181">
        <v>25887</v>
      </c>
      <c r="AR60" s="181">
        <v>2904120</v>
      </c>
      <c r="AS60" s="181">
        <v>709134</v>
      </c>
      <c r="AT60" s="180">
        <v>8917493</v>
      </c>
      <c r="AU60" s="180">
        <v>1833629</v>
      </c>
      <c r="AV60" s="180">
        <v>2570324</v>
      </c>
      <c r="AW60" s="181">
        <v>90789</v>
      </c>
      <c r="AX60" s="181">
        <v>2479535</v>
      </c>
      <c r="AY60" s="180">
        <v>1657864</v>
      </c>
      <c r="AZ60" s="180">
        <v>1006148</v>
      </c>
      <c r="BA60" s="180">
        <v>1426608</v>
      </c>
      <c r="BB60" s="180">
        <v>79056</v>
      </c>
      <c r="BC60" s="180">
        <v>12679</v>
      </c>
      <c r="BD60" s="180">
        <v>30053344</v>
      </c>
      <c r="BE60" s="180">
        <v>66541</v>
      </c>
      <c r="BF60" s="180" t="e">
        <v>#VALUE!</v>
      </c>
      <c r="BG60" s="180">
        <v>25901883</v>
      </c>
      <c r="BH60" s="180" t="e">
        <v>#VALUE!</v>
      </c>
      <c r="BI60" s="182">
        <v>160409889</v>
      </c>
      <c r="BJ60" s="183" t="e">
        <v>#VALUE!</v>
      </c>
      <c r="BK60" s="183">
        <v>4497124</v>
      </c>
      <c r="BL60" s="183">
        <v>139074733</v>
      </c>
      <c r="BM60" s="183" t="e">
        <v>#VALUE!</v>
      </c>
      <c r="BN60" s="183">
        <v>405731</v>
      </c>
      <c r="BO60" s="183" t="e">
        <v>#VALUE!</v>
      </c>
      <c r="BP60" s="183">
        <v>4826658</v>
      </c>
      <c r="BQ60" s="184">
        <v>19181784</v>
      </c>
      <c r="BR60" s="184">
        <v>4862280</v>
      </c>
      <c r="BS60" s="184" t="e">
        <v>#VALUE!</v>
      </c>
      <c r="BT60" s="184" t="e">
        <v>#VALUE!</v>
      </c>
      <c r="BU60" s="184">
        <v>60415</v>
      </c>
      <c r="BV60" s="184">
        <v>10139321</v>
      </c>
      <c r="BW60" s="185" t="e">
        <v>#VALUE!</v>
      </c>
      <c r="BX60" s="185" t="e">
        <v>#VALUE!</v>
      </c>
      <c r="BY60" s="185" t="e">
        <v>#VALUE!</v>
      </c>
      <c r="BZ60" s="185" t="e">
        <v>#VALUE!</v>
      </c>
      <c r="CA60" s="185" t="e">
        <v>#VALUE!</v>
      </c>
      <c r="CB60" s="185">
        <v>8533764</v>
      </c>
      <c r="CC60" s="186">
        <v>28011816</v>
      </c>
      <c r="CD60" s="187">
        <v>6401166885</v>
      </c>
    </row>
    <row r="61" spans="1:82" x14ac:dyDescent="0.25">
      <c r="A61" s="179" t="s">
        <v>469</v>
      </c>
      <c r="B61" s="179" t="s">
        <v>470</v>
      </c>
      <c r="C61" s="179" t="s">
        <v>399</v>
      </c>
      <c r="D61" s="179" t="s">
        <v>116</v>
      </c>
      <c r="E61" s="180">
        <v>127661362</v>
      </c>
      <c r="F61" s="181">
        <v>127131616</v>
      </c>
      <c r="G61" s="181" t="e">
        <v>#VALUE!</v>
      </c>
      <c r="H61" s="181">
        <v>529746</v>
      </c>
      <c r="I61" s="181">
        <v>4184516</v>
      </c>
      <c r="J61" s="181">
        <v>5086640</v>
      </c>
      <c r="K61" s="181">
        <v>6697718</v>
      </c>
      <c r="L61" s="181">
        <v>21509448</v>
      </c>
      <c r="M61" s="181">
        <v>43559119</v>
      </c>
      <c r="N61" s="181">
        <v>40562282</v>
      </c>
      <c r="O61" s="181">
        <v>6061639</v>
      </c>
      <c r="P61" s="180">
        <v>7873437</v>
      </c>
      <c r="Q61" s="181">
        <v>701098</v>
      </c>
      <c r="R61" s="181">
        <v>90126</v>
      </c>
      <c r="S61" s="180">
        <v>6140229</v>
      </c>
      <c r="T61" s="180">
        <v>1973563</v>
      </c>
      <c r="U61" s="180">
        <v>2349806</v>
      </c>
      <c r="V61" s="180">
        <v>46808029</v>
      </c>
      <c r="W61" s="181">
        <v>9738950</v>
      </c>
      <c r="X61" s="181">
        <v>6885905</v>
      </c>
      <c r="Y61" s="181">
        <v>4495158</v>
      </c>
      <c r="Z61" s="181">
        <v>8049689</v>
      </c>
      <c r="AA61" s="181" t="e">
        <v>#VALUE!</v>
      </c>
      <c r="AB61" s="181">
        <v>6382177</v>
      </c>
      <c r="AC61" s="181">
        <v>3284358</v>
      </c>
      <c r="AD61" s="181">
        <v>5051022</v>
      </c>
      <c r="AE61" s="181">
        <v>2920770</v>
      </c>
      <c r="AF61" s="180">
        <v>39958251</v>
      </c>
      <c r="AG61" s="181">
        <v>8546700</v>
      </c>
      <c r="AH61" s="181">
        <v>2623077</v>
      </c>
      <c r="AI61" s="181">
        <v>7595775</v>
      </c>
      <c r="AJ61" s="181">
        <v>1206621</v>
      </c>
      <c r="AK61" s="181">
        <v>2970962</v>
      </c>
      <c r="AL61" s="181">
        <v>2645055</v>
      </c>
      <c r="AM61" s="181">
        <v>14370061</v>
      </c>
      <c r="AN61" s="180">
        <v>100627</v>
      </c>
      <c r="AO61" s="180">
        <v>1736780</v>
      </c>
      <c r="AP61" s="181">
        <v>961788</v>
      </c>
      <c r="AQ61" s="181">
        <v>18605</v>
      </c>
      <c r="AR61" s="181">
        <v>416553</v>
      </c>
      <c r="AS61" s="181">
        <v>339834</v>
      </c>
      <c r="AT61" s="180">
        <v>60419</v>
      </c>
      <c r="AU61" s="180">
        <v>146274</v>
      </c>
      <c r="AV61" s="180">
        <v>884287</v>
      </c>
      <c r="AW61" s="181">
        <v>27146</v>
      </c>
      <c r="AX61" s="181">
        <v>857141</v>
      </c>
      <c r="AY61" s="180">
        <v>189703</v>
      </c>
      <c r="AZ61" s="180" t="e">
        <v>#VALUE!</v>
      </c>
      <c r="BA61" s="180">
        <v>766368</v>
      </c>
      <c r="BB61" s="180">
        <v>18214</v>
      </c>
      <c r="BC61" s="180" t="e">
        <v>#VALUE!</v>
      </c>
      <c r="BD61" s="180">
        <v>12947876</v>
      </c>
      <c r="BE61" s="180" t="e">
        <v>#VALUE!</v>
      </c>
      <c r="BF61" s="180" t="e">
        <v>#VALUE!</v>
      </c>
      <c r="BG61" s="180">
        <v>1639935</v>
      </c>
      <c r="BH61" s="180" t="e">
        <v>#VALUE!</v>
      </c>
      <c r="BI61" s="182">
        <v>35907544</v>
      </c>
      <c r="BJ61" s="183" t="e">
        <v>#VALUE!</v>
      </c>
      <c r="BK61" s="183">
        <v>2377582</v>
      </c>
      <c r="BL61" s="183">
        <v>24729026</v>
      </c>
      <c r="BM61" s="183" t="e">
        <v>#VALUE!</v>
      </c>
      <c r="BN61" s="183">
        <v>71594</v>
      </c>
      <c r="BO61" s="183" t="e">
        <v>#VALUE!</v>
      </c>
      <c r="BP61" s="183">
        <v>3188453</v>
      </c>
      <c r="BQ61" s="184">
        <v>14388224</v>
      </c>
      <c r="BR61" s="184">
        <v>1109701</v>
      </c>
      <c r="BS61" s="184" t="e">
        <v>#VALUE!</v>
      </c>
      <c r="BT61" s="184" t="e">
        <v>#VALUE!</v>
      </c>
      <c r="BU61" s="184" t="e">
        <v>#VALUE!</v>
      </c>
      <c r="BV61" s="184">
        <v>7890279</v>
      </c>
      <c r="BW61" s="185" t="e">
        <v>#VALUE!</v>
      </c>
      <c r="BX61" s="185">
        <v>4771856</v>
      </c>
      <c r="BY61" s="185" t="e">
        <v>#VALUE!</v>
      </c>
      <c r="BZ61" s="185" t="e">
        <v>#VALUE!</v>
      </c>
      <c r="CA61" s="185" t="e">
        <v>#VALUE!</v>
      </c>
      <c r="CB61" s="185">
        <v>1133822</v>
      </c>
      <c r="CC61" s="186">
        <v>564555</v>
      </c>
      <c r="CD61" s="187">
        <v>1082148016</v>
      </c>
    </row>
    <row r="62" spans="1:82" x14ac:dyDescent="0.25">
      <c r="A62" s="179" t="s">
        <v>471</v>
      </c>
      <c r="B62" s="179" t="s">
        <v>472</v>
      </c>
      <c r="C62" s="179" t="s">
        <v>473</v>
      </c>
      <c r="D62" s="179" t="s">
        <v>121</v>
      </c>
      <c r="E62" s="180">
        <v>1738482156</v>
      </c>
      <c r="F62" s="181">
        <v>1723252636</v>
      </c>
      <c r="G62" s="181">
        <v>13954868</v>
      </c>
      <c r="H62" s="181">
        <v>1274652</v>
      </c>
      <c r="I62" s="181">
        <v>42413345</v>
      </c>
      <c r="J62" s="181">
        <v>52409796</v>
      </c>
      <c r="K62" s="181">
        <v>79613781</v>
      </c>
      <c r="L62" s="181">
        <v>193167872</v>
      </c>
      <c r="M62" s="181">
        <v>429104579</v>
      </c>
      <c r="N62" s="181">
        <v>366960439</v>
      </c>
      <c r="O62" s="181">
        <v>574812344</v>
      </c>
      <c r="P62" s="180">
        <v>291703765</v>
      </c>
      <c r="Q62" s="181">
        <v>515588</v>
      </c>
      <c r="R62" s="181">
        <v>3630715</v>
      </c>
      <c r="S62" s="180">
        <v>115199744</v>
      </c>
      <c r="T62" s="180">
        <v>26538151</v>
      </c>
      <c r="U62" s="180">
        <v>30162597</v>
      </c>
      <c r="V62" s="180">
        <v>418622858</v>
      </c>
      <c r="W62" s="181">
        <v>60931950</v>
      </c>
      <c r="X62" s="181">
        <v>87986168</v>
      </c>
      <c r="Y62" s="181">
        <v>38918802</v>
      </c>
      <c r="Z62" s="181">
        <v>72093175</v>
      </c>
      <c r="AA62" s="181">
        <v>3710204</v>
      </c>
      <c r="AB62" s="181">
        <v>24142427</v>
      </c>
      <c r="AC62" s="181">
        <v>4565965</v>
      </c>
      <c r="AD62" s="181">
        <v>84250753</v>
      </c>
      <c r="AE62" s="181">
        <v>42023414</v>
      </c>
      <c r="AF62" s="180">
        <v>511291451</v>
      </c>
      <c r="AG62" s="181">
        <v>117370428</v>
      </c>
      <c r="AH62" s="181">
        <v>11234673</v>
      </c>
      <c r="AI62" s="181">
        <v>112165007</v>
      </c>
      <c r="AJ62" s="181">
        <v>20874045</v>
      </c>
      <c r="AK62" s="181">
        <v>29728769</v>
      </c>
      <c r="AL62" s="181">
        <v>30876928</v>
      </c>
      <c r="AM62" s="181">
        <v>189041601</v>
      </c>
      <c r="AN62" s="180">
        <v>6441139</v>
      </c>
      <c r="AO62" s="180">
        <v>42033421</v>
      </c>
      <c r="AP62" s="181">
        <v>30705971</v>
      </c>
      <c r="AQ62" s="181">
        <v>308075</v>
      </c>
      <c r="AR62" s="181">
        <v>9273774</v>
      </c>
      <c r="AS62" s="181">
        <v>1745601</v>
      </c>
      <c r="AT62" s="180">
        <v>7612322</v>
      </c>
      <c r="AU62" s="180">
        <v>284667</v>
      </c>
      <c r="AV62" s="180">
        <v>4020339</v>
      </c>
      <c r="AW62" s="181">
        <v>816886</v>
      </c>
      <c r="AX62" s="181">
        <v>3203453</v>
      </c>
      <c r="AY62" s="180">
        <v>6003782</v>
      </c>
      <c r="AZ62" s="180">
        <v>11776841</v>
      </c>
      <c r="BA62" s="180">
        <v>4065983</v>
      </c>
      <c r="BB62" s="180">
        <v>130561</v>
      </c>
      <c r="BC62" s="180">
        <v>36345</v>
      </c>
      <c r="BD62" s="180">
        <v>133103257</v>
      </c>
      <c r="BE62" s="180">
        <v>2198293</v>
      </c>
      <c r="BF62" s="180">
        <v>4745608</v>
      </c>
      <c r="BG62" s="180">
        <v>107592199</v>
      </c>
      <c r="BH62" s="180" t="e">
        <v>#VALUE!</v>
      </c>
      <c r="BI62" s="182">
        <v>179457362</v>
      </c>
      <c r="BJ62" s="183">
        <v>29039695</v>
      </c>
      <c r="BK62" s="183">
        <v>20401754</v>
      </c>
      <c r="BL62" s="183">
        <v>106239252</v>
      </c>
      <c r="BM62" s="183">
        <v>11731</v>
      </c>
      <c r="BN62" s="183">
        <v>491977</v>
      </c>
      <c r="BO62" s="183" t="e">
        <v>#VALUE!</v>
      </c>
      <c r="BP62" s="183">
        <v>23272953</v>
      </c>
      <c r="BQ62" s="184">
        <v>106396324</v>
      </c>
      <c r="BR62" s="184">
        <v>24080275</v>
      </c>
      <c r="BS62" s="184" t="e">
        <v>#VALUE!</v>
      </c>
      <c r="BT62" s="184" t="e">
        <v>#VALUE!</v>
      </c>
      <c r="BU62" s="184" t="e">
        <v>#VALUE!</v>
      </c>
      <c r="BV62" s="184">
        <v>66573450</v>
      </c>
      <c r="BW62" s="185">
        <v>4152430</v>
      </c>
      <c r="BX62" s="185">
        <v>2217715</v>
      </c>
      <c r="BY62" s="185" t="e">
        <v>#VALUE!</v>
      </c>
      <c r="BZ62" s="185" t="e">
        <v>#VALUE!</v>
      </c>
      <c r="CA62" s="185" t="e">
        <v>#VALUE!</v>
      </c>
      <c r="CB62" s="185">
        <v>50789214</v>
      </c>
      <c r="CC62" s="186">
        <v>52427675</v>
      </c>
      <c r="CD62" s="187">
        <v>20494199155</v>
      </c>
    </row>
    <row r="63" spans="1:82" x14ac:dyDescent="0.25">
      <c r="A63" s="179" t="s">
        <v>474</v>
      </c>
      <c r="B63" s="179" t="s">
        <v>475</v>
      </c>
      <c r="C63" s="179" t="s">
        <v>357</v>
      </c>
      <c r="D63" s="179" t="s">
        <v>121</v>
      </c>
      <c r="E63" s="180">
        <v>394283361</v>
      </c>
      <c r="F63" s="181">
        <v>385898821</v>
      </c>
      <c r="G63" s="181" t="e">
        <v>#VALUE!</v>
      </c>
      <c r="H63" s="181">
        <v>8384540</v>
      </c>
      <c r="I63" s="181">
        <v>11994607</v>
      </c>
      <c r="J63" s="181">
        <v>12682747</v>
      </c>
      <c r="K63" s="181">
        <v>15332116</v>
      </c>
      <c r="L63" s="181">
        <v>35784811</v>
      </c>
      <c r="M63" s="181">
        <v>99357231</v>
      </c>
      <c r="N63" s="181">
        <v>98295381</v>
      </c>
      <c r="O63" s="181">
        <v>120836468</v>
      </c>
      <c r="P63" s="180">
        <v>53808106</v>
      </c>
      <c r="Q63" s="181">
        <v>224673</v>
      </c>
      <c r="R63" s="181">
        <v>1158508</v>
      </c>
      <c r="S63" s="180">
        <v>38492107</v>
      </c>
      <c r="T63" s="180">
        <v>11604289</v>
      </c>
      <c r="U63" s="180">
        <v>18074217</v>
      </c>
      <c r="V63" s="180">
        <v>103023920</v>
      </c>
      <c r="W63" s="181">
        <v>16622655</v>
      </c>
      <c r="X63" s="181">
        <v>24557106</v>
      </c>
      <c r="Y63" s="181">
        <v>9171105</v>
      </c>
      <c r="Z63" s="181">
        <v>25877558</v>
      </c>
      <c r="AA63" s="181">
        <v>1742686</v>
      </c>
      <c r="AB63" s="181">
        <v>3796597</v>
      </c>
      <c r="AC63" s="181">
        <v>2138903</v>
      </c>
      <c r="AD63" s="181">
        <v>16681176</v>
      </c>
      <c r="AE63" s="181">
        <v>2436134</v>
      </c>
      <c r="AF63" s="180">
        <v>105381897</v>
      </c>
      <c r="AG63" s="181">
        <v>21155432</v>
      </c>
      <c r="AH63" s="181">
        <v>3000452</v>
      </c>
      <c r="AI63" s="181">
        <v>26082129</v>
      </c>
      <c r="AJ63" s="181">
        <v>9249691</v>
      </c>
      <c r="AK63" s="181">
        <v>13095857</v>
      </c>
      <c r="AL63" s="181">
        <v>4680045</v>
      </c>
      <c r="AM63" s="181">
        <v>28118291</v>
      </c>
      <c r="AN63" s="180">
        <v>3269696</v>
      </c>
      <c r="AO63" s="180">
        <v>5129222</v>
      </c>
      <c r="AP63" s="181">
        <v>3739232</v>
      </c>
      <c r="AQ63" s="181">
        <v>174786</v>
      </c>
      <c r="AR63" s="181">
        <v>867995</v>
      </c>
      <c r="AS63" s="181">
        <v>347209</v>
      </c>
      <c r="AT63" s="180">
        <v>4455505</v>
      </c>
      <c r="AU63" s="180">
        <v>93571</v>
      </c>
      <c r="AV63" s="180">
        <v>1171064</v>
      </c>
      <c r="AW63" s="181">
        <v>752973</v>
      </c>
      <c r="AX63" s="181">
        <v>418091</v>
      </c>
      <c r="AY63" s="180">
        <v>127033</v>
      </c>
      <c r="AZ63" s="180">
        <v>553628</v>
      </c>
      <c r="BA63" s="180">
        <v>1201391</v>
      </c>
      <c r="BB63" s="180">
        <v>14430</v>
      </c>
      <c r="BC63" s="180">
        <v>13215</v>
      </c>
      <c r="BD63" s="180">
        <v>24579073</v>
      </c>
      <c r="BE63" s="180">
        <v>18608</v>
      </c>
      <c r="BF63" s="180" t="e">
        <v>#VALUE!</v>
      </c>
      <c r="BG63" s="180">
        <v>11978003</v>
      </c>
      <c r="BH63" s="180" t="e">
        <v>#VALUE!</v>
      </c>
      <c r="BI63" s="182">
        <v>30922204</v>
      </c>
      <c r="BJ63" s="183" t="e">
        <v>#VALUE!</v>
      </c>
      <c r="BK63" s="183">
        <v>5317733</v>
      </c>
      <c r="BL63" s="183">
        <v>3171706</v>
      </c>
      <c r="BM63" s="183" t="e">
        <v>#VALUE!</v>
      </c>
      <c r="BN63" s="183" t="e">
        <v>#VALUE!</v>
      </c>
      <c r="BO63" s="183">
        <v>946116</v>
      </c>
      <c r="BP63" s="183">
        <v>9803981</v>
      </c>
      <c r="BQ63" s="184">
        <v>45054163</v>
      </c>
      <c r="BR63" s="184">
        <v>21485529</v>
      </c>
      <c r="BS63" s="184" t="e">
        <v>#VALUE!</v>
      </c>
      <c r="BT63" s="184" t="e">
        <v>#VALUE!</v>
      </c>
      <c r="BU63" s="184" t="e">
        <v>#VALUE!</v>
      </c>
      <c r="BV63" s="184">
        <v>12997916</v>
      </c>
      <c r="BW63" s="185" t="e">
        <v>#VALUE!</v>
      </c>
      <c r="BX63" s="185" t="e">
        <v>#VALUE!</v>
      </c>
      <c r="BY63" s="185" t="e">
        <v>#VALUE!</v>
      </c>
      <c r="BZ63" s="185" t="e">
        <v>#VALUE!</v>
      </c>
      <c r="CA63" s="185">
        <v>1283841</v>
      </c>
      <c r="CB63" s="185">
        <v>10309662</v>
      </c>
      <c r="CC63" s="186">
        <v>32614583</v>
      </c>
      <c r="CD63" s="187">
        <v>5239094794</v>
      </c>
    </row>
    <row r="64" spans="1:82" x14ac:dyDescent="0.25">
      <c r="A64" s="179" t="s">
        <v>476</v>
      </c>
      <c r="B64" s="179" t="s">
        <v>477</v>
      </c>
      <c r="C64" s="179" t="s">
        <v>382</v>
      </c>
      <c r="D64" s="179" t="s">
        <v>123</v>
      </c>
      <c r="E64" s="180">
        <v>188945425</v>
      </c>
      <c r="F64" s="181">
        <v>188913088</v>
      </c>
      <c r="G64" s="181">
        <v>32337</v>
      </c>
      <c r="H64" s="181" t="e">
        <v>#VALUE!</v>
      </c>
      <c r="I64" s="181">
        <v>5882385</v>
      </c>
      <c r="J64" s="181">
        <v>6398336</v>
      </c>
      <c r="K64" s="181">
        <v>6655484</v>
      </c>
      <c r="L64" s="181">
        <v>20848668</v>
      </c>
      <c r="M64" s="181">
        <v>51021810</v>
      </c>
      <c r="N64" s="181">
        <v>59983461</v>
      </c>
      <c r="O64" s="181">
        <v>38155281</v>
      </c>
      <c r="P64" s="180">
        <v>27952634</v>
      </c>
      <c r="Q64" s="181">
        <v>57157</v>
      </c>
      <c r="R64" s="181">
        <v>173033</v>
      </c>
      <c r="S64" s="180">
        <v>12802959</v>
      </c>
      <c r="T64" s="180">
        <v>1876392</v>
      </c>
      <c r="U64" s="180">
        <v>2064496</v>
      </c>
      <c r="V64" s="180">
        <v>54502341</v>
      </c>
      <c r="W64" s="181">
        <v>24552555</v>
      </c>
      <c r="X64" s="181">
        <v>4424182</v>
      </c>
      <c r="Y64" s="181" t="e">
        <v>#VALUE!</v>
      </c>
      <c r="Z64" s="181">
        <v>4983077</v>
      </c>
      <c r="AA64" s="181" t="e">
        <v>#VALUE!</v>
      </c>
      <c r="AB64" s="181">
        <v>4557975</v>
      </c>
      <c r="AC64" s="181">
        <v>780233</v>
      </c>
      <c r="AD64" s="181">
        <v>6930074</v>
      </c>
      <c r="AE64" s="181">
        <v>8274245</v>
      </c>
      <c r="AF64" s="180">
        <v>61268305</v>
      </c>
      <c r="AG64" s="181">
        <v>21983713</v>
      </c>
      <c r="AH64" s="181">
        <v>342977</v>
      </c>
      <c r="AI64" s="181">
        <v>15411158</v>
      </c>
      <c r="AJ64" s="181">
        <v>597680</v>
      </c>
      <c r="AK64" s="181" t="e">
        <v>#VALUE!</v>
      </c>
      <c r="AL64" s="181">
        <v>2719437</v>
      </c>
      <c r="AM64" s="181">
        <v>20213340</v>
      </c>
      <c r="AN64" s="180">
        <v>725330</v>
      </c>
      <c r="AO64" s="180">
        <v>2296741</v>
      </c>
      <c r="AP64" s="181">
        <v>1825543</v>
      </c>
      <c r="AQ64" s="181">
        <v>885</v>
      </c>
      <c r="AR64" s="181">
        <v>236315</v>
      </c>
      <c r="AS64" s="181">
        <v>233998</v>
      </c>
      <c r="AT64" s="180">
        <v>1377270</v>
      </c>
      <c r="AU64" s="180">
        <v>566629</v>
      </c>
      <c r="AV64" s="180">
        <v>261434</v>
      </c>
      <c r="AW64" s="181">
        <v>163901</v>
      </c>
      <c r="AX64" s="181">
        <v>97533</v>
      </c>
      <c r="AY64" s="180">
        <v>227732</v>
      </c>
      <c r="AZ64" s="180">
        <v>451749</v>
      </c>
      <c r="BA64" s="180">
        <v>1268615</v>
      </c>
      <c r="BB64" s="180" t="e">
        <v>#VALUE!</v>
      </c>
      <c r="BC64" s="180">
        <v>26609</v>
      </c>
      <c r="BD64" s="180">
        <v>9881214</v>
      </c>
      <c r="BE64" s="180" t="e">
        <v>#VALUE!</v>
      </c>
      <c r="BF64" s="180" t="e">
        <v>#VALUE!</v>
      </c>
      <c r="BG64" s="180">
        <v>2090380</v>
      </c>
      <c r="BH64" s="180" t="e">
        <v>#VALUE!</v>
      </c>
      <c r="BI64" s="182">
        <v>40814163</v>
      </c>
      <c r="BJ64" s="183" t="e">
        <v>#VALUE!</v>
      </c>
      <c r="BK64" s="183">
        <v>2047043</v>
      </c>
      <c r="BL64" s="183">
        <v>24343992</v>
      </c>
      <c r="BM64" s="183" t="e">
        <v>#VALUE!</v>
      </c>
      <c r="BN64" s="183">
        <v>473725</v>
      </c>
      <c r="BO64" s="183" t="e">
        <v>#VALUE!</v>
      </c>
      <c r="BP64" s="183">
        <v>1386355</v>
      </c>
      <c r="BQ64" s="184">
        <v>12440970</v>
      </c>
      <c r="BR64" s="184">
        <v>1283820</v>
      </c>
      <c r="BS64" s="184" t="e">
        <v>#VALUE!</v>
      </c>
      <c r="BT64" s="184" t="e">
        <v>#VALUE!</v>
      </c>
      <c r="BU64" s="184" t="e">
        <v>#VALUE!</v>
      </c>
      <c r="BV64" s="184">
        <v>6976616</v>
      </c>
      <c r="BW64" s="185" t="e">
        <v>#VALUE!</v>
      </c>
      <c r="BX64" s="185" t="e">
        <v>#VALUE!</v>
      </c>
      <c r="BY64" s="185" t="e">
        <v>#VALUE!</v>
      </c>
      <c r="BZ64" s="185">
        <v>193520</v>
      </c>
      <c r="CA64" s="185" t="e">
        <v>#VALUE!</v>
      </c>
      <c r="CB64" s="185">
        <v>2877316</v>
      </c>
      <c r="CC64" s="186">
        <v>39714090</v>
      </c>
      <c r="CD64" s="187">
        <v>1686687172</v>
      </c>
    </row>
    <row r="65" spans="1:82" x14ac:dyDescent="0.25">
      <c r="A65" s="179" t="s">
        <v>478</v>
      </c>
      <c r="B65" s="179" t="s">
        <v>479</v>
      </c>
      <c r="C65" s="179" t="s">
        <v>473</v>
      </c>
      <c r="D65" s="179" t="s">
        <v>121</v>
      </c>
      <c r="E65" s="180">
        <v>814183368</v>
      </c>
      <c r="F65" s="181">
        <v>790205831</v>
      </c>
      <c r="G65" s="181">
        <v>15501363</v>
      </c>
      <c r="H65" s="181">
        <v>8476174</v>
      </c>
      <c r="I65" s="181">
        <v>17039743</v>
      </c>
      <c r="J65" s="181">
        <v>20391322</v>
      </c>
      <c r="K65" s="181">
        <v>33791461</v>
      </c>
      <c r="L65" s="181">
        <v>78740584</v>
      </c>
      <c r="M65" s="181">
        <v>198859841</v>
      </c>
      <c r="N65" s="181">
        <v>232210106</v>
      </c>
      <c r="O65" s="181">
        <v>233150311</v>
      </c>
      <c r="P65" s="180">
        <v>58884857</v>
      </c>
      <c r="Q65" s="181">
        <v>117246</v>
      </c>
      <c r="R65" s="181">
        <v>399498</v>
      </c>
      <c r="S65" s="180">
        <v>118833660</v>
      </c>
      <c r="T65" s="180">
        <v>10876571</v>
      </c>
      <c r="U65" s="180">
        <v>21948668</v>
      </c>
      <c r="V65" s="180">
        <v>224255784</v>
      </c>
      <c r="W65" s="181">
        <v>60479570</v>
      </c>
      <c r="X65" s="181">
        <v>48219864</v>
      </c>
      <c r="Y65" s="181">
        <v>13579397</v>
      </c>
      <c r="Z65" s="181">
        <v>35483840</v>
      </c>
      <c r="AA65" s="181" t="e">
        <v>#VALUE!</v>
      </c>
      <c r="AB65" s="181">
        <v>7476088</v>
      </c>
      <c r="AC65" s="181">
        <v>2655955</v>
      </c>
      <c r="AD65" s="181">
        <v>28717922</v>
      </c>
      <c r="AE65" s="181">
        <v>27643148</v>
      </c>
      <c r="AF65" s="180">
        <v>247474478</v>
      </c>
      <c r="AG65" s="181">
        <v>89240439</v>
      </c>
      <c r="AH65" s="181">
        <v>5250390</v>
      </c>
      <c r="AI65" s="181">
        <v>56975494</v>
      </c>
      <c r="AJ65" s="181">
        <v>5108002</v>
      </c>
      <c r="AK65" s="181">
        <v>10838887</v>
      </c>
      <c r="AL65" s="181">
        <v>2751278</v>
      </c>
      <c r="AM65" s="181">
        <v>77309988</v>
      </c>
      <c r="AN65" s="180">
        <v>2565801</v>
      </c>
      <c r="AO65" s="180">
        <v>7507291</v>
      </c>
      <c r="AP65" s="181">
        <v>5501024</v>
      </c>
      <c r="AQ65" s="181">
        <v>117214</v>
      </c>
      <c r="AR65" s="181">
        <v>1491080</v>
      </c>
      <c r="AS65" s="181">
        <v>397973</v>
      </c>
      <c r="AT65" s="180">
        <v>5925807</v>
      </c>
      <c r="AU65" s="180">
        <v>1319325</v>
      </c>
      <c r="AV65" s="180">
        <v>1208252</v>
      </c>
      <c r="AW65" s="181" t="e">
        <v>#VALUE!</v>
      </c>
      <c r="AX65" s="181">
        <v>1208252</v>
      </c>
      <c r="AY65" s="180">
        <v>3516695</v>
      </c>
      <c r="AZ65" s="180">
        <v>1850343</v>
      </c>
      <c r="BA65" s="180">
        <v>1718423</v>
      </c>
      <c r="BB65" s="180">
        <v>38460</v>
      </c>
      <c r="BC65" s="180">
        <v>141132</v>
      </c>
      <c r="BD65" s="180">
        <v>44054108</v>
      </c>
      <c r="BE65" s="180">
        <v>18943</v>
      </c>
      <c r="BF65" s="180" t="e">
        <v>#VALUE!</v>
      </c>
      <c r="BG65" s="180">
        <v>40912319</v>
      </c>
      <c r="BH65" s="180" t="e">
        <v>#VALUE!</v>
      </c>
      <c r="BI65" s="182">
        <v>110416679</v>
      </c>
      <c r="BJ65" s="183">
        <v>22855013</v>
      </c>
      <c r="BK65" s="183">
        <v>21822579</v>
      </c>
      <c r="BL65" s="183">
        <v>57391772</v>
      </c>
      <c r="BM65" s="183" t="e">
        <v>#VALUE!</v>
      </c>
      <c r="BN65" s="183">
        <v>1006202</v>
      </c>
      <c r="BO65" s="183">
        <v>480334</v>
      </c>
      <c r="BP65" s="183">
        <v>6860779</v>
      </c>
      <c r="BQ65" s="184">
        <v>59173734</v>
      </c>
      <c r="BR65" s="184">
        <v>21898983</v>
      </c>
      <c r="BS65" s="184" t="e">
        <v>#VALUE!</v>
      </c>
      <c r="BT65" s="184" t="e">
        <v>#VALUE!</v>
      </c>
      <c r="BU65" s="184">
        <v>71046</v>
      </c>
      <c r="BV65" s="184">
        <v>21232445</v>
      </c>
      <c r="BW65" s="185">
        <v>2546832</v>
      </c>
      <c r="BX65" s="185" t="e">
        <v>#VALUE!</v>
      </c>
      <c r="BY65" s="185" t="e">
        <v>#VALUE!</v>
      </c>
      <c r="BZ65" s="185">
        <v>1806271</v>
      </c>
      <c r="CA65" s="185" t="e">
        <v>#VALUE!</v>
      </c>
      <c r="CB65" s="185">
        <v>11708117</v>
      </c>
      <c r="CC65" s="186">
        <v>63167425</v>
      </c>
      <c r="CD65" s="187">
        <v>8392861587</v>
      </c>
    </row>
    <row r="66" spans="1:82" x14ac:dyDescent="0.25">
      <c r="A66" s="179" t="s">
        <v>480</v>
      </c>
      <c r="B66" s="179" t="s">
        <v>481</v>
      </c>
      <c r="C66" s="179" t="s">
        <v>359</v>
      </c>
      <c r="D66" s="179" t="s">
        <v>55</v>
      </c>
      <c r="E66" s="180">
        <v>384882827</v>
      </c>
      <c r="F66" s="181">
        <v>379029372</v>
      </c>
      <c r="G66" s="181">
        <v>3490565</v>
      </c>
      <c r="H66" s="181">
        <v>2362890</v>
      </c>
      <c r="I66" s="181">
        <v>15117854</v>
      </c>
      <c r="J66" s="181">
        <v>17590058</v>
      </c>
      <c r="K66" s="181">
        <v>25570024</v>
      </c>
      <c r="L66" s="181">
        <v>42541100</v>
      </c>
      <c r="M66" s="181">
        <v>99955367</v>
      </c>
      <c r="N66" s="181">
        <v>90605976</v>
      </c>
      <c r="O66" s="181">
        <v>93502448</v>
      </c>
      <c r="P66" s="180">
        <v>37211209</v>
      </c>
      <c r="Q66" s="181">
        <v>379782</v>
      </c>
      <c r="R66" s="181">
        <v>748288</v>
      </c>
      <c r="S66" s="180">
        <v>78026910</v>
      </c>
      <c r="T66" s="180">
        <v>9624561</v>
      </c>
      <c r="U66" s="180">
        <v>13863876</v>
      </c>
      <c r="V66" s="180">
        <v>76137547</v>
      </c>
      <c r="W66" s="181">
        <v>12170629</v>
      </c>
      <c r="X66" s="181">
        <v>13994329</v>
      </c>
      <c r="Y66" s="181">
        <v>14105269</v>
      </c>
      <c r="Z66" s="181">
        <v>14213624</v>
      </c>
      <c r="AA66" s="181" t="e">
        <v>#VALUE!</v>
      </c>
      <c r="AB66" s="181">
        <v>5658150</v>
      </c>
      <c r="AC66" s="181">
        <v>888157</v>
      </c>
      <c r="AD66" s="181">
        <v>8600857</v>
      </c>
      <c r="AE66" s="181">
        <v>6506532</v>
      </c>
      <c r="AF66" s="180">
        <v>84168655</v>
      </c>
      <c r="AG66" s="181">
        <v>18000536</v>
      </c>
      <c r="AH66" s="181">
        <v>2581826</v>
      </c>
      <c r="AI66" s="181">
        <v>21865018</v>
      </c>
      <c r="AJ66" s="181">
        <v>3913684</v>
      </c>
      <c r="AK66" s="181">
        <v>4064941</v>
      </c>
      <c r="AL66" s="181">
        <v>920380</v>
      </c>
      <c r="AM66" s="181">
        <v>32822270</v>
      </c>
      <c r="AN66" s="180">
        <v>2022782</v>
      </c>
      <c r="AO66" s="180">
        <v>10069456</v>
      </c>
      <c r="AP66" s="181">
        <v>6709758</v>
      </c>
      <c r="AQ66" s="181">
        <v>159133</v>
      </c>
      <c r="AR66" s="181">
        <v>1975744</v>
      </c>
      <c r="AS66" s="181">
        <v>1224821</v>
      </c>
      <c r="AT66" s="180">
        <v>9031959</v>
      </c>
      <c r="AU66" s="180">
        <v>1193701</v>
      </c>
      <c r="AV66" s="180">
        <v>720547</v>
      </c>
      <c r="AW66" s="181">
        <v>148256</v>
      </c>
      <c r="AX66" s="181">
        <v>572291</v>
      </c>
      <c r="AY66" s="180">
        <v>1071054</v>
      </c>
      <c r="AZ66" s="180">
        <v>1364257</v>
      </c>
      <c r="BA66" s="180">
        <v>569615</v>
      </c>
      <c r="BB66" s="180" t="e">
        <v>#VALUE!</v>
      </c>
      <c r="BC66" s="180">
        <v>39169</v>
      </c>
      <c r="BD66" s="180">
        <v>29890531</v>
      </c>
      <c r="BE66" s="180">
        <v>1024198</v>
      </c>
      <c r="BF66" s="180">
        <v>2125173</v>
      </c>
      <c r="BG66" s="180">
        <v>18337401</v>
      </c>
      <c r="BH66" s="180" t="e">
        <v>#VALUE!</v>
      </c>
      <c r="BI66" s="182">
        <v>133703746</v>
      </c>
      <c r="BJ66" s="183" t="e">
        <v>#VALUE!</v>
      </c>
      <c r="BK66" s="183">
        <v>2859074</v>
      </c>
      <c r="BL66" s="183">
        <v>92352534</v>
      </c>
      <c r="BM66" s="183" t="e">
        <v>#VALUE!</v>
      </c>
      <c r="BN66" s="183">
        <v>2294317</v>
      </c>
      <c r="BO66" s="183">
        <v>48993</v>
      </c>
      <c r="BP66" s="183">
        <v>5061996</v>
      </c>
      <c r="BQ66" s="184">
        <v>43902016</v>
      </c>
      <c r="BR66" s="184">
        <v>10009976</v>
      </c>
      <c r="BS66" s="184" t="e">
        <v>#VALUE!</v>
      </c>
      <c r="BT66" s="184" t="e">
        <v>#VALUE!</v>
      </c>
      <c r="BU66" s="184">
        <v>61145</v>
      </c>
      <c r="BV66" s="184">
        <v>17046392</v>
      </c>
      <c r="BW66" s="185" t="e">
        <v>#VALUE!</v>
      </c>
      <c r="BX66" s="185">
        <v>1296406</v>
      </c>
      <c r="BY66" s="185" t="e">
        <v>#VALUE!</v>
      </c>
      <c r="BZ66" s="185">
        <v>1430191</v>
      </c>
      <c r="CA66" s="185">
        <v>965075</v>
      </c>
      <c r="CB66" s="185">
        <v>9319373</v>
      </c>
      <c r="CC66" s="186">
        <v>4216690</v>
      </c>
      <c r="CD66" s="187">
        <v>5046027312</v>
      </c>
    </row>
    <row r="67" spans="1:82" x14ac:dyDescent="0.25">
      <c r="A67" s="179" t="s">
        <v>482</v>
      </c>
      <c r="B67" s="179" t="s">
        <v>483</v>
      </c>
      <c r="C67" s="179" t="s">
        <v>405</v>
      </c>
      <c r="D67" s="179" t="s">
        <v>124</v>
      </c>
      <c r="E67" s="180">
        <v>438500226</v>
      </c>
      <c r="F67" s="181">
        <v>436368713</v>
      </c>
      <c r="G67" s="181">
        <v>920315</v>
      </c>
      <c r="H67" s="181">
        <v>1211198</v>
      </c>
      <c r="I67" s="181">
        <v>18154675</v>
      </c>
      <c r="J67" s="181">
        <v>21480624</v>
      </c>
      <c r="K67" s="181">
        <v>26172751</v>
      </c>
      <c r="L67" s="181">
        <v>53999516</v>
      </c>
      <c r="M67" s="181">
        <v>134141472</v>
      </c>
      <c r="N67" s="181">
        <v>108276255</v>
      </c>
      <c r="O67" s="181">
        <v>76274933</v>
      </c>
      <c r="P67" s="180">
        <v>41463184</v>
      </c>
      <c r="Q67" s="181">
        <v>1165605</v>
      </c>
      <c r="R67" s="181">
        <v>2297448</v>
      </c>
      <c r="S67" s="180">
        <v>35784212</v>
      </c>
      <c r="T67" s="180">
        <v>10785969</v>
      </c>
      <c r="U67" s="180">
        <v>11716523</v>
      </c>
      <c r="V67" s="180">
        <v>147193280</v>
      </c>
      <c r="W67" s="181">
        <v>57648107</v>
      </c>
      <c r="X67" s="181">
        <v>18799755</v>
      </c>
      <c r="Y67" s="181">
        <v>12872059</v>
      </c>
      <c r="Z67" s="181">
        <v>13564008</v>
      </c>
      <c r="AA67" s="181">
        <v>810954</v>
      </c>
      <c r="AB67" s="181">
        <v>9923644</v>
      </c>
      <c r="AC67" s="181">
        <v>2212932</v>
      </c>
      <c r="AD67" s="181">
        <v>20599248</v>
      </c>
      <c r="AE67" s="181">
        <v>10762573</v>
      </c>
      <c r="AF67" s="180">
        <v>118281699</v>
      </c>
      <c r="AG67" s="181">
        <v>21296503</v>
      </c>
      <c r="AH67" s="181">
        <v>1656671</v>
      </c>
      <c r="AI67" s="181">
        <v>29550522</v>
      </c>
      <c r="AJ67" s="181">
        <v>12695603</v>
      </c>
      <c r="AK67" s="181">
        <v>10408994</v>
      </c>
      <c r="AL67" s="181">
        <v>4228524</v>
      </c>
      <c r="AM67" s="181">
        <v>38444882</v>
      </c>
      <c r="AN67" s="180">
        <v>4108583</v>
      </c>
      <c r="AO67" s="180">
        <v>8855507</v>
      </c>
      <c r="AP67" s="181">
        <v>4343766</v>
      </c>
      <c r="AQ67" s="181">
        <v>147455</v>
      </c>
      <c r="AR67" s="181">
        <v>2504911</v>
      </c>
      <c r="AS67" s="181">
        <v>1859375</v>
      </c>
      <c r="AT67" s="180">
        <v>5713973</v>
      </c>
      <c r="AU67" s="180">
        <v>1210672</v>
      </c>
      <c r="AV67" s="180">
        <v>2216546</v>
      </c>
      <c r="AW67" s="181">
        <v>401197</v>
      </c>
      <c r="AX67" s="181">
        <v>1815349</v>
      </c>
      <c r="AY67" s="180">
        <v>892261</v>
      </c>
      <c r="AZ67" s="180">
        <v>4699003</v>
      </c>
      <c r="BA67" s="180">
        <v>1410416</v>
      </c>
      <c r="BB67" s="180">
        <v>176476</v>
      </c>
      <c r="BC67" s="180">
        <v>77758</v>
      </c>
      <c r="BD67" s="180">
        <v>22820975</v>
      </c>
      <c r="BE67" s="180">
        <v>5361267</v>
      </c>
      <c r="BF67" s="180" t="e">
        <v>#VALUE!</v>
      </c>
      <c r="BG67" s="180">
        <v>9189664</v>
      </c>
      <c r="BH67" s="180" t="e">
        <v>#VALUE!</v>
      </c>
      <c r="BI67" s="182">
        <v>123342963</v>
      </c>
      <c r="BJ67" s="183" t="e">
        <v>#VALUE!</v>
      </c>
      <c r="BK67" s="183">
        <v>15674703</v>
      </c>
      <c r="BL67" s="183">
        <v>68450611</v>
      </c>
      <c r="BM67" s="183">
        <v>98727</v>
      </c>
      <c r="BN67" s="183">
        <v>1492089</v>
      </c>
      <c r="BO67" s="183" t="e">
        <v>#VALUE!</v>
      </c>
      <c r="BP67" s="183">
        <v>9910621</v>
      </c>
      <c r="BQ67" s="184">
        <v>39760720</v>
      </c>
      <c r="BR67" s="184">
        <v>5517813</v>
      </c>
      <c r="BS67" s="184" t="e">
        <v>#VALUE!</v>
      </c>
      <c r="BT67" s="184" t="e">
        <v>#VALUE!</v>
      </c>
      <c r="BU67" s="184" t="e">
        <v>#VALUE!</v>
      </c>
      <c r="BV67" s="184">
        <v>13800235</v>
      </c>
      <c r="BW67" s="185" t="e">
        <v>#VALUE!</v>
      </c>
      <c r="BX67" s="185" t="e">
        <v>#VALUE!</v>
      </c>
      <c r="BY67" s="185" t="e">
        <v>#VALUE!</v>
      </c>
      <c r="BZ67" s="185" t="e">
        <v>#VALUE!</v>
      </c>
      <c r="CA67" s="185" t="e">
        <v>#VALUE!</v>
      </c>
      <c r="CB67" s="185">
        <v>6731547</v>
      </c>
      <c r="CC67" s="186">
        <v>8259658</v>
      </c>
      <c r="CD67" s="187">
        <v>5005937474</v>
      </c>
    </row>
    <row r="68" spans="1:82" x14ac:dyDescent="0.25">
      <c r="A68" s="179" t="s">
        <v>484</v>
      </c>
      <c r="B68" s="179" t="s">
        <v>485</v>
      </c>
      <c r="C68" s="179" t="s">
        <v>371</v>
      </c>
      <c r="D68" s="179" t="s">
        <v>125</v>
      </c>
      <c r="E68" s="180">
        <v>149736329</v>
      </c>
      <c r="F68" s="181">
        <v>149143816</v>
      </c>
      <c r="G68" s="181" t="e">
        <v>#VALUE!</v>
      </c>
      <c r="H68" s="181">
        <v>592513</v>
      </c>
      <c r="I68" s="181">
        <v>5930053</v>
      </c>
      <c r="J68" s="181">
        <v>6959904</v>
      </c>
      <c r="K68" s="181">
        <v>9043456</v>
      </c>
      <c r="L68" s="181">
        <v>16522951</v>
      </c>
      <c r="M68" s="181">
        <v>41491571</v>
      </c>
      <c r="N68" s="181">
        <v>50407409</v>
      </c>
      <c r="O68" s="181">
        <v>19380985</v>
      </c>
      <c r="P68" s="180">
        <v>5825399</v>
      </c>
      <c r="Q68" s="181">
        <v>174705</v>
      </c>
      <c r="R68" s="181">
        <v>172258</v>
      </c>
      <c r="S68" s="180">
        <v>8128172</v>
      </c>
      <c r="T68" s="180">
        <v>3993792</v>
      </c>
      <c r="U68" s="180">
        <v>4890590</v>
      </c>
      <c r="V68" s="180">
        <v>57187368</v>
      </c>
      <c r="W68" s="181">
        <v>13646394</v>
      </c>
      <c r="X68" s="181">
        <v>13410151</v>
      </c>
      <c r="Y68" s="181">
        <v>9993737</v>
      </c>
      <c r="Z68" s="181">
        <v>10406854</v>
      </c>
      <c r="AA68" s="181">
        <v>333974</v>
      </c>
      <c r="AB68" s="181">
        <v>2175119</v>
      </c>
      <c r="AC68" s="181">
        <v>79775</v>
      </c>
      <c r="AD68" s="181">
        <v>4986757</v>
      </c>
      <c r="AE68" s="181">
        <v>2154607</v>
      </c>
      <c r="AF68" s="180">
        <v>41949375</v>
      </c>
      <c r="AG68" s="181">
        <v>23009140</v>
      </c>
      <c r="AH68" s="181" t="e">
        <v>#VALUE!</v>
      </c>
      <c r="AI68" s="181">
        <v>6833738</v>
      </c>
      <c r="AJ68" s="181">
        <v>2340817</v>
      </c>
      <c r="AK68" s="181">
        <v>633837</v>
      </c>
      <c r="AL68" s="181">
        <v>1084312</v>
      </c>
      <c r="AM68" s="181">
        <v>8047531</v>
      </c>
      <c r="AN68" s="180">
        <v>484399</v>
      </c>
      <c r="AO68" s="180">
        <v>2040311</v>
      </c>
      <c r="AP68" s="181">
        <v>861150</v>
      </c>
      <c r="AQ68" s="181" t="e">
        <v>#VALUE!</v>
      </c>
      <c r="AR68" s="181">
        <v>926137</v>
      </c>
      <c r="AS68" s="181">
        <v>253024</v>
      </c>
      <c r="AT68" s="180">
        <v>2896813</v>
      </c>
      <c r="AU68" s="180">
        <v>123180</v>
      </c>
      <c r="AV68" s="180">
        <v>1218422</v>
      </c>
      <c r="AW68" s="181" t="e">
        <v>#VALUE!</v>
      </c>
      <c r="AX68" s="181">
        <v>1218422</v>
      </c>
      <c r="AY68" s="180">
        <v>162982</v>
      </c>
      <c r="AZ68" s="180">
        <v>552622</v>
      </c>
      <c r="BA68" s="180">
        <v>4503755</v>
      </c>
      <c r="BB68" s="180" t="e">
        <v>#VALUE!</v>
      </c>
      <c r="BC68" s="180">
        <v>17929</v>
      </c>
      <c r="BD68" s="180">
        <v>11634516</v>
      </c>
      <c r="BE68" s="180" t="e">
        <v>#VALUE!</v>
      </c>
      <c r="BF68" s="180" t="e">
        <v>#VALUE!</v>
      </c>
      <c r="BG68" s="180">
        <v>1985830</v>
      </c>
      <c r="BH68" s="180" t="e">
        <v>#VALUE!</v>
      </c>
      <c r="BI68" s="182">
        <v>25356590</v>
      </c>
      <c r="BJ68" s="183">
        <v>4354441</v>
      </c>
      <c r="BK68" s="183">
        <v>524480</v>
      </c>
      <c r="BL68" s="183">
        <v>18469571</v>
      </c>
      <c r="BM68" s="183" t="e">
        <v>#VALUE!</v>
      </c>
      <c r="BN68" s="183">
        <v>144353</v>
      </c>
      <c r="BO68" s="183" t="e">
        <v>#VALUE!</v>
      </c>
      <c r="BP68" s="183">
        <v>1863745</v>
      </c>
      <c r="BQ68" s="184">
        <v>16052480</v>
      </c>
      <c r="BR68" s="184">
        <v>1269828</v>
      </c>
      <c r="BS68" s="184" t="e">
        <v>#VALUE!</v>
      </c>
      <c r="BT68" s="184" t="e">
        <v>#VALUE!</v>
      </c>
      <c r="BU68" s="184" t="e">
        <v>#VALUE!</v>
      </c>
      <c r="BV68" s="184">
        <v>12191103</v>
      </c>
      <c r="BW68" s="185">
        <v>4727915</v>
      </c>
      <c r="BX68" s="185" t="e">
        <v>#VALUE!</v>
      </c>
      <c r="BY68" s="185" t="e">
        <v>#VALUE!</v>
      </c>
      <c r="BZ68" s="185" t="e">
        <v>#VALUE!</v>
      </c>
      <c r="CA68" s="185">
        <v>1356195</v>
      </c>
      <c r="CB68" s="185">
        <v>5960482</v>
      </c>
      <c r="CC68" s="186">
        <v>2453634</v>
      </c>
      <c r="CD68" s="187">
        <v>1206302724</v>
      </c>
    </row>
    <row r="69" spans="1:82" x14ac:dyDescent="0.25">
      <c r="A69" s="179" t="s">
        <v>486</v>
      </c>
      <c r="B69" s="179" t="s">
        <v>487</v>
      </c>
      <c r="C69" s="179" t="s">
        <v>375</v>
      </c>
      <c r="D69" s="179" t="s">
        <v>125</v>
      </c>
      <c r="E69" s="180">
        <v>218949581</v>
      </c>
      <c r="F69" s="181">
        <v>218610169</v>
      </c>
      <c r="G69" s="181">
        <v>113961</v>
      </c>
      <c r="H69" s="181" t="e">
        <v>#VALUE!</v>
      </c>
      <c r="I69" s="181">
        <v>9126274</v>
      </c>
      <c r="J69" s="181">
        <v>6927856</v>
      </c>
      <c r="K69" s="181">
        <v>10706229</v>
      </c>
      <c r="L69" s="181">
        <v>27706611</v>
      </c>
      <c r="M69" s="181">
        <v>59016549</v>
      </c>
      <c r="N69" s="181">
        <v>65631158</v>
      </c>
      <c r="O69" s="181">
        <v>39834904</v>
      </c>
      <c r="P69" s="180">
        <v>14338365</v>
      </c>
      <c r="Q69" s="181">
        <v>203652</v>
      </c>
      <c r="R69" s="181">
        <v>360701</v>
      </c>
      <c r="S69" s="180">
        <v>32389650</v>
      </c>
      <c r="T69" s="180">
        <v>4344124</v>
      </c>
      <c r="U69" s="180">
        <v>5748982</v>
      </c>
      <c r="V69" s="180">
        <v>53122070</v>
      </c>
      <c r="W69" s="181">
        <v>14495085</v>
      </c>
      <c r="X69" s="181">
        <v>2080417</v>
      </c>
      <c r="Y69" s="181">
        <v>7787806</v>
      </c>
      <c r="Z69" s="181">
        <v>5032130</v>
      </c>
      <c r="AA69" s="181" t="e">
        <v>#VALUE!</v>
      </c>
      <c r="AB69" s="181">
        <v>9616730</v>
      </c>
      <c r="AC69" s="181" t="e">
        <v>#VALUE!</v>
      </c>
      <c r="AD69" s="181">
        <v>4353734</v>
      </c>
      <c r="AE69" s="181">
        <v>5785241</v>
      </c>
      <c r="AF69" s="180">
        <v>60375860</v>
      </c>
      <c r="AG69" s="181">
        <v>20647879</v>
      </c>
      <c r="AH69" s="181">
        <v>2727231</v>
      </c>
      <c r="AI69" s="181">
        <v>6335786</v>
      </c>
      <c r="AJ69" s="181">
        <v>1007783</v>
      </c>
      <c r="AK69" s="181">
        <v>4856849</v>
      </c>
      <c r="AL69" s="181">
        <v>859734</v>
      </c>
      <c r="AM69" s="181">
        <v>23940598</v>
      </c>
      <c r="AN69" s="180">
        <v>2463278</v>
      </c>
      <c r="AO69" s="180">
        <v>3411588</v>
      </c>
      <c r="AP69" s="181">
        <v>2355958</v>
      </c>
      <c r="AQ69" s="181">
        <v>42233</v>
      </c>
      <c r="AR69" s="181">
        <v>796157</v>
      </c>
      <c r="AS69" s="181">
        <v>217240</v>
      </c>
      <c r="AT69" s="180">
        <v>2882326</v>
      </c>
      <c r="AU69" s="180">
        <v>73966</v>
      </c>
      <c r="AV69" s="180">
        <v>1225293</v>
      </c>
      <c r="AW69" s="181">
        <v>1151547</v>
      </c>
      <c r="AX69" s="181">
        <v>73746</v>
      </c>
      <c r="AY69" s="180">
        <v>300014</v>
      </c>
      <c r="AZ69" s="180">
        <v>9438979</v>
      </c>
      <c r="BA69" s="180">
        <v>976808</v>
      </c>
      <c r="BB69" s="180">
        <v>841302</v>
      </c>
      <c r="BC69" s="180">
        <v>36063</v>
      </c>
      <c r="BD69" s="180">
        <v>20114789</v>
      </c>
      <c r="BE69" s="180" t="e">
        <v>#VALUE!</v>
      </c>
      <c r="BF69" s="180" t="e">
        <v>#VALUE!</v>
      </c>
      <c r="BG69" s="180">
        <v>5164436</v>
      </c>
      <c r="BH69" s="180" t="e">
        <v>#VALUE!</v>
      </c>
      <c r="BI69" s="182">
        <v>96557319</v>
      </c>
      <c r="BJ69" s="183">
        <v>22535804</v>
      </c>
      <c r="BK69" s="183">
        <v>1677238</v>
      </c>
      <c r="BL69" s="183">
        <v>59708227</v>
      </c>
      <c r="BM69" s="183" t="e">
        <v>#VALUE!</v>
      </c>
      <c r="BN69" s="183">
        <v>43890</v>
      </c>
      <c r="BO69" s="183" t="e">
        <v>#VALUE!</v>
      </c>
      <c r="BP69" s="183">
        <v>12592160</v>
      </c>
      <c r="BQ69" s="184">
        <v>32731461</v>
      </c>
      <c r="BR69" s="184">
        <v>2079519</v>
      </c>
      <c r="BS69" s="184" t="e">
        <v>#VALUE!</v>
      </c>
      <c r="BT69" s="184" t="e">
        <v>#VALUE!</v>
      </c>
      <c r="BU69" s="184" t="e">
        <v>#VALUE!</v>
      </c>
      <c r="BV69" s="184">
        <v>16073758</v>
      </c>
      <c r="BW69" s="185">
        <v>7648216</v>
      </c>
      <c r="BX69" s="185" t="e">
        <v>#VALUE!</v>
      </c>
      <c r="BY69" s="185" t="e">
        <v>#VALUE!</v>
      </c>
      <c r="BZ69" s="185" t="e">
        <v>#VALUE!</v>
      </c>
      <c r="CA69" s="185" t="e">
        <v>#VALUE!</v>
      </c>
      <c r="CB69" s="185">
        <v>5759064</v>
      </c>
      <c r="CC69" s="186">
        <v>3649503</v>
      </c>
      <c r="CD69" s="187">
        <v>2485416489</v>
      </c>
    </row>
    <row r="70" spans="1:82" x14ac:dyDescent="0.25">
      <c r="A70" s="179" t="s">
        <v>488</v>
      </c>
      <c r="B70" s="179" t="s">
        <v>489</v>
      </c>
      <c r="C70" s="179" t="s">
        <v>490</v>
      </c>
      <c r="D70" s="179" t="s">
        <v>120</v>
      </c>
      <c r="E70" s="180">
        <v>597044306</v>
      </c>
      <c r="F70" s="181">
        <v>587454218</v>
      </c>
      <c r="G70" s="181">
        <v>4213555</v>
      </c>
      <c r="H70" s="181">
        <v>5376533</v>
      </c>
      <c r="I70" s="181">
        <v>24408518</v>
      </c>
      <c r="J70" s="181">
        <v>29825120</v>
      </c>
      <c r="K70" s="181">
        <v>35046415</v>
      </c>
      <c r="L70" s="181">
        <v>76076914</v>
      </c>
      <c r="M70" s="181">
        <v>145265518</v>
      </c>
      <c r="N70" s="181">
        <v>143943482</v>
      </c>
      <c r="O70" s="181">
        <v>142478339</v>
      </c>
      <c r="P70" s="180">
        <v>45847333</v>
      </c>
      <c r="Q70" s="181">
        <v>7145842</v>
      </c>
      <c r="R70" s="181">
        <v>1784453</v>
      </c>
      <c r="S70" s="180">
        <v>47774664</v>
      </c>
      <c r="T70" s="180">
        <v>13625761</v>
      </c>
      <c r="U70" s="180">
        <v>16644458</v>
      </c>
      <c r="V70" s="180">
        <v>166267619</v>
      </c>
      <c r="W70" s="181">
        <v>35137515</v>
      </c>
      <c r="X70" s="181">
        <v>18951388</v>
      </c>
      <c r="Y70" s="181">
        <v>12857482</v>
      </c>
      <c r="Z70" s="181">
        <v>17191874</v>
      </c>
      <c r="AA70" s="181">
        <v>2557428</v>
      </c>
      <c r="AB70" s="181">
        <v>29741380</v>
      </c>
      <c r="AC70" s="181">
        <v>8191896</v>
      </c>
      <c r="AD70" s="181">
        <v>18928801</v>
      </c>
      <c r="AE70" s="181">
        <v>22709855</v>
      </c>
      <c r="AF70" s="180">
        <v>159013049</v>
      </c>
      <c r="AG70" s="181">
        <v>36884958</v>
      </c>
      <c r="AH70" s="181">
        <v>4268272</v>
      </c>
      <c r="AI70" s="181">
        <v>31047172</v>
      </c>
      <c r="AJ70" s="181">
        <v>27984087</v>
      </c>
      <c r="AK70" s="181">
        <v>3333192</v>
      </c>
      <c r="AL70" s="181">
        <v>8825957</v>
      </c>
      <c r="AM70" s="181">
        <v>46669411</v>
      </c>
      <c r="AN70" s="180">
        <v>2435350</v>
      </c>
      <c r="AO70" s="180">
        <v>14158769</v>
      </c>
      <c r="AP70" s="181">
        <v>8823878</v>
      </c>
      <c r="AQ70" s="181">
        <v>176927</v>
      </c>
      <c r="AR70" s="181">
        <v>4385023</v>
      </c>
      <c r="AS70" s="181">
        <v>772941</v>
      </c>
      <c r="AT70" s="180">
        <v>8211739</v>
      </c>
      <c r="AU70" s="180">
        <v>2347798</v>
      </c>
      <c r="AV70" s="180">
        <v>2368139</v>
      </c>
      <c r="AW70" s="181">
        <v>160381</v>
      </c>
      <c r="AX70" s="181">
        <v>2207758</v>
      </c>
      <c r="AY70" s="180">
        <v>4590845</v>
      </c>
      <c r="AZ70" s="180">
        <v>1202587</v>
      </c>
      <c r="BA70" s="180">
        <v>3212995</v>
      </c>
      <c r="BB70" s="180">
        <v>284787</v>
      </c>
      <c r="BC70" s="180">
        <v>37934</v>
      </c>
      <c r="BD70" s="180">
        <v>66409130</v>
      </c>
      <c r="BE70" s="180">
        <v>8082880</v>
      </c>
      <c r="BF70" s="180">
        <v>2229361</v>
      </c>
      <c r="BG70" s="180">
        <v>27191995</v>
      </c>
      <c r="BH70" s="180" t="e">
        <v>#VALUE!</v>
      </c>
      <c r="BI70" s="182">
        <v>259824275</v>
      </c>
      <c r="BJ70" s="183" t="e">
        <v>#VALUE!</v>
      </c>
      <c r="BK70" s="183">
        <v>18377224</v>
      </c>
      <c r="BL70" s="183">
        <v>198630782</v>
      </c>
      <c r="BM70" s="183">
        <v>355500</v>
      </c>
      <c r="BN70" s="183">
        <v>669574</v>
      </c>
      <c r="BO70" s="183" t="e">
        <v>#VALUE!</v>
      </c>
      <c r="BP70" s="183">
        <v>10725838</v>
      </c>
      <c r="BQ70" s="184">
        <v>57107642</v>
      </c>
      <c r="BR70" s="184">
        <v>6766435</v>
      </c>
      <c r="BS70" s="184" t="e">
        <v>#VALUE!</v>
      </c>
      <c r="BT70" s="184" t="e">
        <v>#VALUE!</v>
      </c>
      <c r="BU70" s="184" t="e">
        <v>#VALUE!</v>
      </c>
      <c r="BV70" s="184">
        <v>21885138</v>
      </c>
      <c r="BW70" s="185" t="e">
        <v>#VALUE!</v>
      </c>
      <c r="BX70" s="185" t="e">
        <v>#VALUE!</v>
      </c>
      <c r="BY70" s="185" t="e">
        <v>#VALUE!</v>
      </c>
      <c r="BZ70" s="185" t="e">
        <v>#VALUE!</v>
      </c>
      <c r="CA70" s="185" t="e">
        <v>#VALUE!</v>
      </c>
      <c r="CB70" s="185">
        <v>12588893</v>
      </c>
      <c r="CC70" s="186">
        <v>133475609</v>
      </c>
      <c r="CD70" s="187">
        <v>10340789282</v>
      </c>
    </row>
    <row r="71" spans="1:82" x14ac:dyDescent="0.25">
      <c r="A71" s="179" t="s">
        <v>491</v>
      </c>
      <c r="B71" s="179" t="s">
        <v>492</v>
      </c>
      <c r="C71" s="179" t="s">
        <v>490</v>
      </c>
      <c r="D71" s="179" t="s">
        <v>120</v>
      </c>
      <c r="E71" s="180">
        <v>429681404</v>
      </c>
      <c r="F71" s="181">
        <v>420014845</v>
      </c>
      <c r="G71" s="181">
        <v>2932289</v>
      </c>
      <c r="H71" s="181">
        <v>6734270</v>
      </c>
      <c r="I71" s="181">
        <v>11410143</v>
      </c>
      <c r="J71" s="181">
        <v>16893002</v>
      </c>
      <c r="K71" s="181">
        <v>18492469</v>
      </c>
      <c r="L71" s="181">
        <v>60048881</v>
      </c>
      <c r="M71" s="181">
        <v>102204035</v>
      </c>
      <c r="N71" s="181">
        <v>105215663</v>
      </c>
      <c r="O71" s="181">
        <v>115417211</v>
      </c>
      <c r="P71" s="180">
        <v>26616394</v>
      </c>
      <c r="Q71" s="181">
        <v>3620622</v>
      </c>
      <c r="R71" s="181">
        <v>1599274</v>
      </c>
      <c r="S71" s="180">
        <v>29164802</v>
      </c>
      <c r="T71" s="180">
        <v>3839417</v>
      </c>
      <c r="U71" s="180">
        <v>17112934</v>
      </c>
      <c r="V71" s="180">
        <v>127414570</v>
      </c>
      <c r="W71" s="181">
        <v>25640151</v>
      </c>
      <c r="X71" s="181">
        <v>36081057</v>
      </c>
      <c r="Y71" s="181">
        <v>1615189</v>
      </c>
      <c r="Z71" s="181">
        <v>23207804</v>
      </c>
      <c r="AA71" s="181" t="e">
        <v>#VALUE!</v>
      </c>
      <c r="AB71" s="181">
        <v>7137647</v>
      </c>
      <c r="AC71" s="181">
        <v>31103</v>
      </c>
      <c r="AD71" s="181">
        <v>13369078</v>
      </c>
      <c r="AE71" s="181">
        <v>20332541</v>
      </c>
      <c r="AF71" s="180">
        <v>140118627</v>
      </c>
      <c r="AG71" s="181">
        <v>33058595</v>
      </c>
      <c r="AH71" s="181">
        <v>1818217</v>
      </c>
      <c r="AI71" s="181">
        <v>35721323</v>
      </c>
      <c r="AJ71" s="181">
        <v>21999952</v>
      </c>
      <c r="AK71" s="181">
        <v>4035100</v>
      </c>
      <c r="AL71" s="181">
        <v>3225324</v>
      </c>
      <c r="AM71" s="181">
        <v>40260116</v>
      </c>
      <c r="AN71" s="180">
        <v>5972083</v>
      </c>
      <c r="AO71" s="180">
        <v>10024150</v>
      </c>
      <c r="AP71" s="181">
        <v>2439333</v>
      </c>
      <c r="AQ71" s="181">
        <v>6842</v>
      </c>
      <c r="AR71" s="181">
        <v>6866195</v>
      </c>
      <c r="AS71" s="181">
        <v>711780</v>
      </c>
      <c r="AT71" s="180">
        <v>6108447</v>
      </c>
      <c r="AU71" s="180">
        <v>621504</v>
      </c>
      <c r="AV71" s="180">
        <v>2811556</v>
      </c>
      <c r="AW71" s="181">
        <v>1659663</v>
      </c>
      <c r="AX71" s="181">
        <v>1151893</v>
      </c>
      <c r="AY71" s="180">
        <v>2643867</v>
      </c>
      <c r="AZ71" s="180">
        <v>2452147</v>
      </c>
      <c r="BA71" s="180">
        <v>1297963</v>
      </c>
      <c r="BB71" s="180">
        <v>135025</v>
      </c>
      <c r="BC71" s="180" t="e">
        <v>#VALUE!</v>
      </c>
      <c r="BD71" s="180">
        <v>29076317</v>
      </c>
      <c r="BE71" s="180">
        <v>3800188</v>
      </c>
      <c r="BF71" s="180" t="e">
        <v>#VALUE!</v>
      </c>
      <c r="BG71" s="180">
        <v>13944520</v>
      </c>
      <c r="BH71" s="180" t="e">
        <v>#VALUE!</v>
      </c>
      <c r="BI71" s="182">
        <v>151989343</v>
      </c>
      <c r="BJ71" s="183">
        <v>26810922</v>
      </c>
      <c r="BK71" s="183">
        <v>10726555</v>
      </c>
      <c r="BL71" s="183">
        <v>83840588</v>
      </c>
      <c r="BM71" s="183" t="e">
        <v>#VALUE!</v>
      </c>
      <c r="BN71" s="183">
        <v>652447</v>
      </c>
      <c r="BO71" s="183">
        <v>164544</v>
      </c>
      <c r="BP71" s="183">
        <v>29773767</v>
      </c>
      <c r="BQ71" s="184">
        <v>44665668</v>
      </c>
      <c r="BR71" s="184">
        <v>14388024</v>
      </c>
      <c r="BS71" s="184" t="e">
        <v>#VALUE!</v>
      </c>
      <c r="BT71" s="184" t="e">
        <v>#VALUE!</v>
      </c>
      <c r="BU71" s="184" t="e">
        <v>#VALUE!</v>
      </c>
      <c r="BV71" s="184">
        <v>22459625</v>
      </c>
      <c r="BW71" s="185">
        <v>9822057</v>
      </c>
      <c r="BX71" s="185" t="e">
        <v>#VALUE!</v>
      </c>
      <c r="BY71" s="185" t="e">
        <v>#VALUE!</v>
      </c>
      <c r="BZ71" s="185">
        <v>1253037</v>
      </c>
      <c r="CA71" s="185" t="e">
        <v>#VALUE!</v>
      </c>
      <c r="CB71" s="185">
        <v>7514541</v>
      </c>
      <c r="CC71" s="186">
        <v>90740977</v>
      </c>
      <c r="CD71" s="187">
        <v>5557721421</v>
      </c>
    </row>
    <row r="72" spans="1:82" x14ac:dyDescent="0.25">
      <c r="A72" s="179" t="s">
        <v>493</v>
      </c>
      <c r="B72" s="179" t="s">
        <v>494</v>
      </c>
      <c r="C72" s="179" t="s">
        <v>355</v>
      </c>
      <c r="D72" s="179" t="s">
        <v>55</v>
      </c>
      <c r="E72" s="180">
        <v>1413324131</v>
      </c>
      <c r="F72" s="181">
        <v>1409313995</v>
      </c>
      <c r="G72" s="181">
        <v>1116297</v>
      </c>
      <c r="H72" s="181">
        <v>2893839</v>
      </c>
      <c r="I72" s="181">
        <v>50788192</v>
      </c>
      <c r="J72" s="181">
        <v>54977112</v>
      </c>
      <c r="K72" s="181">
        <v>68439605</v>
      </c>
      <c r="L72" s="181">
        <v>164475592</v>
      </c>
      <c r="M72" s="181">
        <v>348324529</v>
      </c>
      <c r="N72" s="181">
        <v>300116151</v>
      </c>
      <c r="O72" s="181">
        <v>426202950</v>
      </c>
      <c r="P72" s="180">
        <v>225408666</v>
      </c>
      <c r="Q72" s="181">
        <v>1268924</v>
      </c>
      <c r="R72" s="181">
        <v>4951251</v>
      </c>
      <c r="S72" s="180">
        <v>192041578</v>
      </c>
      <c r="T72" s="180">
        <v>39423787</v>
      </c>
      <c r="U72" s="180">
        <v>44988208</v>
      </c>
      <c r="V72" s="180">
        <v>304126672</v>
      </c>
      <c r="W72" s="181">
        <v>90957466</v>
      </c>
      <c r="X72" s="181">
        <v>34387325</v>
      </c>
      <c r="Y72" s="181">
        <v>28341603</v>
      </c>
      <c r="Z72" s="181">
        <v>56379691</v>
      </c>
      <c r="AA72" s="181">
        <v>892724</v>
      </c>
      <c r="AB72" s="181">
        <v>13350837</v>
      </c>
      <c r="AC72" s="181">
        <v>5182338</v>
      </c>
      <c r="AD72" s="181">
        <v>51108207</v>
      </c>
      <c r="AE72" s="181">
        <v>23526481</v>
      </c>
      <c r="AF72" s="180">
        <v>284450649</v>
      </c>
      <c r="AG72" s="181">
        <v>49844959</v>
      </c>
      <c r="AH72" s="181">
        <v>6174756</v>
      </c>
      <c r="AI72" s="181">
        <v>51989382</v>
      </c>
      <c r="AJ72" s="181">
        <v>57158783</v>
      </c>
      <c r="AK72" s="181">
        <v>9501991</v>
      </c>
      <c r="AL72" s="181">
        <v>10048431</v>
      </c>
      <c r="AM72" s="181">
        <v>99732347</v>
      </c>
      <c r="AN72" s="180">
        <v>9611104</v>
      </c>
      <c r="AO72" s="180">
        <v>41925826</v>
      </c>
      <c r="AP72" s="181">
        <v>28804330</v>
      </c>
      <c r="AQ72" s="181">
        <v>232107</v>
      </c>
      <c r="AR72" s="181">
        <v>8456285</v>
      </c>
      <c r="AS72" s="181">
        <v>4433104</v>
      </c>
      <c r="AT72" s="180">
        <v>8311770</v>
      </c>
      <c r="AU72" s="180">
        <v>3903735</v>
      </c>
      <c r="AV72" s="180">
        <v>3318670</v>
      </c>
      <c r="AW72" s="181">
        <v>1007121</v>
      </c>
      <c r="AX72" s="181">
        <v>2311549</v>
      </c>
      <c r="AY72" s="180">
        <v>4964454</v>
      </c>
      <c r="AZ72" s="180">
        <v>5766393</v>
      </c>
      <c r="BA72" s="180">
        <v>7618038</v>
      </c>
      <c r="BB72" s="180">
        <v>188881</v>
      </c>
      <c r="BC72" s="180">
        <v>324758</v>
      </c>
      <c r="BD72" s="180">
        <v>152435006</v>
      </c>
      <c r="BE72" s="180">
        <v>8776206</v>
      </c>
      <c r="BF72" s="180" t="e">
        <v>#VALUE!</v>
      </c>
      <c r="BG72" s="180">
        <v>67419948</v>
      </c>
      <c r="BH72" s="180" t="e">
        <v>#VALUE!</v>
      </c>
      <c r="BI72" s="182">
        <v>292062268</v>
      </c>
      <c r="BJ72" s="183" t="e">
        <v>#VALUE!</v>
      </c>
      <c r="BK72" s="183">
        <v>22270669</v>
      </c>
      <c r="BL72" s="183">
        <v>210456425</v>
      </c>
      <c r="BM72" s="183">
        <v>18961</v>
      </c>
      <c r="BN72" s="183">
        <v>1855571</v>
      </c>
      <c r="BO72" s="183" t="e">
        <v>#VALUE!</v>
      </c>
      <c r="BP72" s="183">
        <v>37373263</v>
      </c>
      <c r="BQ72" s="184">
        <v>216709237</v>
      </c>
      <c r="BR72" s="184">
        <v>73521954</v>
      </c>
      <c r="BS72" s="184" t="e">
        <v>#VALUE!</v>
      </c>
      <c r="BT72" s="184" t="e">
        <v>#VALUE!</v>
      </c>
      <c r="BU72" s="184">
        <v>121470</v>
      </c>
      <c r="BV72" s="184">
        <v>104313082</v>
      </c>
      <c r="BW72" s="185">
        <v>50329537</v>
      </c>
      <c r="BX72" s="185" t="e">
        <v>#VALUE!</v>
      </c>
      <c r="BY72" s="185" t="e">
        <v>#VALUE!</v>
      </c>
      <c r="BZ72" s="185">
        <v>1594972</v>
      </c>
      <c r="CA72" s="185">
        <v>1645794</v>
      </c>
      <c r="CB72" s="185">
        <v>36824587</v>
      </c>
      <c r="CC72" s="186">
        <v>149838575</v>
      </c>
      <c r="CD72" s="187">
        <v>23792136122</v>
      </c>
    </row>
    <row r="73" spans="1:82" x14ac:dyDescent="0.25">
      <c r="A73" s="179" t="s">
        <v>495</v>
      </c>
      <c r="B73" s="179" t="s">
        <v>496</v>
      </c>
      <c r="C73" s="179" t="s">
        <v>408</v>
      </c>
      <c r="D73" s="179" t="s">
        <v>116</v>
      </c>
      <c r="E73" s="180">
        <v>166996946</v>
      </c>
      <c r="F73" s="181">
        <v>165971913</v>
      </c>
      <c r="G73" s="181">
        <v>1025033</v>
      </c>
      <c r="H73" s="181" t="e">
        <v>#VALUE!</v>
      </c>
      <c r="I73" s="181">
        <v>3422797</v>
      </c>
      <c r="J73" s="181">
        <v>3790712</v>
      </c>
      <c r="K73" s="181">
        <v>7157421</v>
      </c>
      <c r="L73" s="181">
        <v>21950588</v>
      </c>
      <c r="M73" s="181">
        <v>43857004</v>
      </c>
      <c r="N73" s="181">
        <v>43545294</v>
      </c>
      <c r="O73" s="181">
        <v>43273130</v>
      </c>
      <c r="P73" s="180">
        <v>6382196</v>
      </c>
      <c r="Q73" s="181">
        <v>54250</v>
      </c>
      <c r="R73" s="181">
        <v>17755</v>
      </c>
      <c r="S73" s="180">
        <v>40053099</v>
      </c>
      <c r="T73" s="180">
        <v>926147</v>
      </c>
      <c r="U73" s="180">
        <v>2843767</v>
      </c>
      <c r="V73" s="180">
        <v>46311484</v>
      </c>
      <c r="W73" s="181">
        <v>13651692</v>
      </c>
      <c r="X73" s="181">
        <v>5913018</v>
      </c>
      <c r="Y73" s="181">
        <v>7140713</v>
      </c>
      <c r="Z73" s="181">
        <v>6313725</v>
      </c>
      <c r="AA73" s="181" t="e">
        <v>#VALUE!</v>
      </c>
      <c r="AB73" s="181" t="e">
        <v>#VALUE!</v>
      </c>
      <c r="AC73" s="181" t="e">
        <v>#VALUE!</v>
      </c>
      <c r="AD73" s="181">
        <v>10207533</v>
      </c>
      <c r="AE73" s="181">
        <v>2745702</v>
      </c>
      <c r="AF73" s="180">
        <v>38978578</v>
      </c>
      <c r="AG73" s="181">
        <v>16993674</v>
      </c>
      <c r="AH73" s="181">
        <v>1279119</v>
      </c>
      <c r="AI73" s="181">
        <v>8883496</v>
      </c>
      <c r="AJ73" s="181">
        <v>648431</v>
      </c>
      <c r="AK73" s="181">
        <v>4721190</v>
      </c>
      <c r="AL73" s="181">
        <v>2488979</v>
      </c>
      <c r="AM73" s="181">
        <v>3963689</v>
      </c>
      <c r="AN73" s="180">
        <v>332002</v>
      </c>
      <c r="AO73" s="180">
        <v>1159718</v>
      </c>
      <c r="AP73" s="181">
        <v>771178</v>
      </c>
      <c r="AQ73" s="181">
        <v>185921</v>
      </c>
      <c r="AR73" s="181">
        <v>175751</v>
      </c>
      <c r="AS73" s="181">
        <v>26868</v>
      </c>
      <c r="AT73" s="180">
        <v>1128248</v>
      </c>
      <c r="AU73" s="180">
        <v>1006721</v>
      </c>
      <c r="AV73" s="180">
        <v>32120</v>
      </c>
      <c r="AW73" s="181" t="e">
        <v>#VALUE!</v>
      </c>
      <c r="AX73" s="181">
        <v>32120</v>
      </c>
      <c r="AY73" s="180">
        <v>263087</v>
      </c>
      <c r="AZ73" s="180" t="e">
        <v>#VALUE!</v>
      </c>
      <c r="BA73" s="180">
        <v>98966</v>
      </c>
      <c r="BB73" s="180" t="e">
        <v>#VALUE!</v>
      </c>
      <c r="BC73" s="180" t="e">
        <v>#VALUE!</v>
      </c>
      <c r="BD73" s="180">
        <v>11690439</v>
      </c>
      <c r="BE73" s="180">
        <v>7920</v>
      </c>
      <c r="BF73" s="180" t="e">
        <v>#VALUE!</v>
      </c>
      <c r="BG73" s="180">
        <v>9039698</v>
      </c>
      <c r="BH73" s="180" t="e">
        <v>#VALUE!</v>
      </c>
      <c r="BI73" s="182">
        <v>21204097</v>
      </c>
      <c r="BJ73" s="183">
        <v>10953468</v>
      </c>
      <c r="BK73" s="183">
        <v>112621</v>
      </c>
      <c r="BL73" s="183">
        <v>9349168</v>
      </c>
      <c r="BM73" s="183" t="e">
        <v>#VALUE!</v>
      </c>
      <c r="BN73" s="183" t="e">
        <v>#VALUE!</v>
      </c>
      <c r="BO73" s="183" t="e">
        <v>#VALUE!</v>
      </c>
      <c r="BP73" s="183">
        <v>788840</v>
      </c>
      <c r="BQ73" s="184">
        <v>9105377</v>
      </c>
      <c r="BR73" s="184">
        <v>928641</v>
      </c>
      <c r="BS73" s="184" t="e">
        <v>#VALUE!</v>
      </c>
      <c r="BT73" s="184" t="e">
        <v>#VALUE!</v>
      </c>
      <c r="BU73" s="184" t="e">
        <v>#VALUE!</v>
      </c>
      <c r="BV73" s="184">
        <v>6323743</v>
      </c>
      <c r="BW73" s="185">
        <v>658499</v>
      </c>
      <c r="BX73" s="185" t="e">
        <v>#VALUE!</v>
      </c>
      <c r="BY73" s="185" t="e">
        <v>#VALUE!</v>
      </c>
      <c r="BZ73" s="185" t="e">
        <v>#VALUE!</v>
      </c>
      <c r="CA73" s="185" t="e">
        <v>#VALUE!</v>
      </c>
      <c r="CB73" s="185">
        <v>3263375</v>
      </c>
      <c r="CC73" s="186">
        <v>11304697</v>
      </c>
      <c r="CD73" s="187">
        <v>1240358749</v>
      </c>
    </row>
    <row r="74" spans="1:82" x14ac:dyDescent="0.25">
      <c r="A74" s="179" t="s">
        <v>497</v>
      </c>
      <c r="B74" s="179" t="s">
        <v>498</v>
      </c>
      <c r="C74" s="179" t="s">
        <v>399</v>
      </c>
      <c r="D74" s="179" t="s">
        <v>116</v>
      </c>
      <c r="E74" s="180">
        <v>281527428</v>
      </c>
      <c r="F74" s="181">
        <v>275996756</v>
      </c>
      <c r="G74" s="181">
        <v>2638609</v>
      </c>
      <c r="H74" s="181">
        <v>2892063</v>
      </c>
      <c r="I74" s="181">
        <v>12470262</v>
      </c>
      <c r="J74" s="181">
        <v>12870070</v>
      </c>
      <c r="K74" s="181">
        <v>16680772</v>
      </c>
      <c r="L74" s="181">
        <v>24968115</v>
      </c>
      <c r="M74" s="181">
        <v>82377549</v>
      </c>
      <c r="N74" s="181">
        <v>59934208</v>
      </c>
      <c r="O74" s="181">
        <v>72226452</v>
      </c>
      <c r="P74" s="180">
        <v>19050243</v>
      </c>
      <c r="Q74" s="181">
        <v>43214</v>
      </c>
      <c r="R74" s="181">
        <v>370652</v>
      </c>
      <c r="S74" s="180">
        <v>48935646</v>
      </c>
      <c r="T74" s="180">
        <v>5959601</v>
      </c>
      <c r="U74" s="180">
        <v>9592163</v>
      </c>
      <c r="V74" s="180">
        <v>75753194</v>
      </c>
      <c r="W74" s="181">
        <v>10347001</v>
      </c>
      <c r="X74" s="181">
        <v>7831196</v>
      </c>
      <c r="Y74" s="181">
        <v>12557923</v>
      </c>
      <c r="Z74" s="181">
        <v>13604756</v>
      </c>
      <c r="AA74" s="181">
        <v>287116</v>
      </c>
      <c r="AB74" s="181">
        <v>4287511</v>
      </c>
      <c r="AC74" s="181">
        <v>2870597</v>
      </c>
      <c r="AD74" s="181">
        <v>18722059</v>
      </c>
      <c r="AE74" s="181">
        <v>5245035</v>
      </c>
      <c r="AF74" s="180">
        <v>77344585</v>
      </c>
      <c r="AG74" s="181">
        <v>31450629</v>
      </c>
      <c r="AH74" s="181">
        <v>2999067</v>
      </c>
      <c r="AI74" s="181">
        <v>14158961</v>
      </c>
      <c r="AJ74" s="181">
        <v>2035246</v>
      </c>
      <c r="AK74" s="181">
        <v>5048286</v>
      </c>
      <c r="AL74" s="181">
        <v>103136</v>
      </c>
      <c r="AM74" s="181">
        <v>21549260</v>
      </c>
      <c r="AN74" s="180">
        <v>1712119</v>
      </c>
      <c r="AO74" s="180">
        <v>4392252</v>
      </c>
      <c r="AP74" s="181">
        <v>2969732</v>
      </c>
      <c r="AQ74" s="181">
        <v>3007</v>
      </c>
      <c r="AR74" s="181">
        <v>1015340</v>
      </c>
      <c r="AS74" s="181">
        <v>404173</v>
      </c>
      <c r="AT74" s="180">
        <v>2316342</v>
      </c>
      <c r="AU74" s="180">
        <v>994822</v>
      </c>
      <c r="AV74" s="180">
        <v>980433</v>
      </c>
      <c r="AW74" s="181">
        <v>140387</v>
      </c>
      <c r="AX74" s="181">
        <v>840046</v>
      </c>
      <c r="AY74" s="180">
        <v>526772</v>
      </c>
      <c r="AZ74" s="180">
        <v>3388724</v>
      </c>
      <c r="BA74" s="180">
        <v>1614975</v>
      </c>
      <c r="BB74" s="180">
        <v>102167</v>
      </c>
      <c r="BC74" s="180" t="e">
        <v>#VALUE!</v>
      </c>
      <c r="BD74" s="180">
        <v>15071440</v>
      </c>
      <c r="BE74" s="180">
        <v>18468</v>
      </c>
      <c r="BF74" s="180">
        <v>704960</v>
      </c>
      <c r="BG74" s="180">
        <v>5724306</v>
      </c>
      <c r="BH74" s="180" t="e">
        <v>#VALUE!</v>
      </c>
      <c r="BI74" s="182">
        <v>77794074</v>
      </c>
      <c r="BJ74" s="183">
        <v>26844346</v>
      </c>
      <c r="BK74" s="183">
        <v>5126531</v>
      </c>
      <c r="BL74" s="183">
        <v>42479713</v>
      </c>
      <c r="BM74" s="183" t="e">
        <v>#VALUE!</v>
      </c>
      <c r="BN74" s="183">
        <v>260815</v>
      </c>
      <c r="BO74" s="183" t="e">
        <v>#VALUE!</v>
      </c>
      <c r="BP74" s="183">
        <v>3082669</v>
      </c>
      <c r="BQ74" s="184">
        <v>34257621</v>
      </c>
      <c r="BR74" s="184">
        <v>2604086</v>
      </c>
      <c r="BS74" s="184" t="e">
        <v>#VALUE!</v>
      </c>
      <c r="BT74" s="184" t="e">
        <v>#VALUE!</v>
      </c>
      <c r="BU74" s="184" t="e">
        <v>#VALUE!</v>
      </c>
      <c r="BV74" s="184">
        <v>18848908</v>
      </c>
      <c r="BW74" s="185" t="e">
        <v>#VALUE!</v>
      </c>
      <c r="BX74" s="185">
        <v>1044634</v>
      </c>
      <c r="BY74" s="185">
        <v>2761311</v>
      </c>
      <c r="BZ74" s="185" t="e">
        <v>#VALUE!</v>
      </c>
      <c r="CA74" s="185" t="e">
        <v>#VALUE!</v>
      </c>
      <c r="CB74" s="185">
        <v>7635121</v>
      </c>
      <c r="CC74" s="186">
        <v>3032189</v>
      </c>
      <c r="CD74" s="187">
        <v>3625372565</v>
      </c>
    </row>
    <row r="75" spans="1:82" x14ac:dyDescent="0.25">
      <c r="A75" s="179" t="s">
        <v>499</v>
      </c>
      <c r="B75" s="179" t="s">
        <v>500</v>
      </c>
      <c r="C75" s="179" t="s">
        <v>126</v>
      </c>
      <c r="D75" s="179" t="s">
        <v>126</v>
      </c>
      <c r="E75" s="180">
        <v>290852561</v>
      </c>
      <c r="F75" s="181">
        <v>288191240</v>
      </c>
      <c r="G75" s="181">
        <v>794666</v>
      </c>
      <c r="H75" s="181">
        <v>1866655</v>
      </c>
      <c r="I75" s="181">
        <v>9642967</v>
      </c>
      <c r="J75" s="181">
        <v>13805641</v>
      </c>
      <c r="K75" s="181">
        <v>13765345</v>
      </c>
      <c r="L75" s="181">
        <v>39472798</v>
      </c>
      <c r="M75" s="181">
        <v>93506882</v>
      </c>
      <c r="N75" s="181">
        <v>58364481</v>
      </c>
      <c r="O75" s="181">
        <v>62294447</v>
      </c>
      <c r="P75" s="180">
        <v>32823232</v>
      </c>
      <c r="Q75" s="181">
        <v>198539</v>
      </c>
      <c r="R75" s="181">
        <v>512879</v>
      </c>
      <c r="S75" s="180">
        <v>35378170</v>
      </c>
      <c r="T75" s="180">
        <v>13943558</v>
      </c>
      <c r="U75" s="180">
        <v>4037998</v>
      </c>
      <c r="V75" s="180">
        <v>68618240</v>
      </c>
      <c r="W75" s="181">
        <v>13696950</v>
      </c>
      <c r="X75" s="181">
        <v>9078594</v>
      </c>
      <c r="Y75" s="181">
        <v>11297727</v>
      </c>
      <c r="Z75" s="181">
        <v>10495400</v>
      </c>
      <c r="AA75" s="181">
        <v>579272</v>
      </c>
      <c r="AB75" s="181">
        <v>3862124</v>
      </c>
      <c r="AC75" s="181">
        <v>2130655</v>
      </c>
      <c r="AD75" s="181">
        <v>11721446</v>
      </c>
      <c r="AE75" s="181">
        <v>5756072</v>
      </c>
      <c r="AF75" s="180">
        <v>78356109</v>
      </c>
      <c r="AG75" s="181">
        <v>11337214</v>
      </c>
      <c r="AH75" s="181">
        <v>3845482</v>
      </c>
      <c r="AI75" s="181">
        <v>18139457</v>
      </c>
      <c r="AJ75" s="181">
        <v>784099</v>
      </c>
      <c r="AK75" s="181">
        <v>8367671</v>
      </c>
      <c r="AL75" s="181">
        <v>4097581</v>
      </c>
      <c r="AM75" s="181">
        <v>31784605</v>
      </c>
      <c r="AN75" s="180">
        <v>212398</v>
      </c>
      <c r="AO75" s="180">
        <v>5418303</v>
      </c>
      <c r="AP75" s="181">
        <v>3541457</v>
      </c>
      <c r="AQ75" s="181">
        <v>8097</v>
      </c>
      <c r="AR75" s="181">
        <v>1476523</v>
      </c>
      <c r="AS75" s="181">
        <v>392226</v>
      </c>
      <c r="AT75" s="180">
        <v>3117838</v>
      </c>
      <c r="AU75" s="180">
        <v>639745</v>
      </c>
      <c r="AV75" s="180">
        <v>421682</v>
      </c>
      <c r="AW75" s="181" t="e">
        <v>#VALUE!</v>
      </c>
      <c r="AX75" s="181">
        <v>421682</v>
      </c>
      <c r="AY75" s="180">
        <v>24405</v>
      </c>
      <c r="AZ75" s="180">
        <v>2671689</v>
      </c>
      <c r="BA75" s="180">
        <v>1148454</v>
      </c>
      <c r="BB75" s="180" t="e">
        <v>#VALUE!</v>
      </c>
      <c r="BC75" s="180">
        <v>19649</v>
      </c>
      <c r="BD75" s="180">
        <v>19455716</v>
      </c>
      <c r="BE75" s="180">
        <v>1540281</v>
      </c>
      <c r="BF75" s="180" t="e">
        <v>#VALUE!</v>
      </c>
      <c r="BG75" s="180">
        <v>12556763</v>
      </c>
      <c r="BH75" s="180" t="e">
        <v>#VALUE!</v>
      </c>
      <c r="BI75" s="182">
        <v>94507902</v>
      </c>
      <c r="BJ75" s="183" t="e">
        <v>#VALUE!</v>
      </c>
      <c r="BK75" s="183">
        <v>8689457</v>
      </c>
      <c r="BL75" s="183">
        <v>52083932</v>
      </c>
      <c r="BM75" s="183" t="e">
        <v>#VALUE!</v>
      </c>
      <c r="BN75" s="183">
        <v>2587250</v>
      </c>
      <c r="BO75" s="183">
        <v>14540619</v>
      </c>
      <c r="BP75" s="183">
        <v>3052392</v>
      </c>
      <c r="BQ75" s="184">
        <v>25570988</v>
      </c>
      <c r="BR75" s="184">
        <v>7798432</v>
      </c>
      <c r="BS75" s="184" t="e">
        <v>#VALUE!</v>
      </c>
      <c r="BT75" s="184" t="e">
        <v>#VALUE!</v>
      </c>
      <c r="BU75" s="184" t="e">
        <v>#VALUE!</v>
      </c>
      <c r="BV75" s="184">
        <v>12057299</v>
      </c>
      <c r="BW75" s="185" t="e">
        <v>#VALUE!</v>
      </c>
      <c r="BX75" s="185" t="e">
        <v>#VALUE!</v>
      </c>
      <c r="BY75" s="185" t="e">
        <v>#VALUE!</v>
      </c>
      <c r="BZ75" s="185" t="e">
        <v>#VALUE!</v>
      </c>
      <c r="CA75" s="185" t="e">
        <v>#VALUE!</v>
      </c>
      <c r="CB75" s="185">
        <v>8089017</v>
      </c>
      <c r="CC75" s="186">
        <v>30111522</v>
      </c>
      <c r="CD75" s="187">
        <v>3955936103</v>
      </c>
    </row>
    <row r="76" spans="1:82" x14ac:dyDescent="0.25">
      <c r="A76" s="179" t="s">
        <v>501</v>
      </c>
      <c r="B76" s="179" t="s">
        <v>502</v>
      </c>
      <c r="C76" s="179" t="s">
        <v>355</v>
      </c>
      <c r="D76" s="179" t="s">
        <v>55</v>
      </c>
      <c r="E76" s="180">
        <v>230205479</v>
      </c>
      <c r="F76" s="181">
        <v>230205479</v>
      </c>
      <c r="G76" s="181" t="e">
        <v>#VALUE!</v>
      </c>
      <c r="H76" s="181" t="e">
        <v>#VALUE!</v>
      </c>
      <c r="I76" s="181">
        <v>13037480</v>
      </c>
      <c r="J76" s="181">
        <v>15514774</v>
      </c>
      <c r="K76" s="181">
        <v>24172452</v>
      </c>
      <c r="L76" s="181">
        <v>38599488</v>
      </c>
      <c r="M76" s="181">
        <v>67870115</v>
      </c>
      <c r="N76" s="181">
        <v>46360677</v>
      </c>
      <c r="O76" s="181">
        <v>24650493</v>
      </c>
      <c r="P76" s="180">
        <v>19559387</v>
      </c>
      <c r="Q76" s="181">
        <v>389664</v>
      </c>
      <c r="R76" s="181">
        <v>595749</v>
      </c>
      <c r="S76" s="180">
        <v>13943373</v>
      </c>
      <c r="T76" s="180">
        <v>12480278</v>
      </c>
      <c r="U76" s="180">
        <v>6846841</v>
      </c>
      <c r="V76" s="180">
        <v>50875865</v>
      </c>
      <c r="W76" s="181">
        <v>6783355</v>
      </c>
      <c r="X76" s="181">
        <v>8559503</v>
      </c>
      <c r="Y76" s="181">
        <v>8243649</v>
      </c>
      <c r="Z76" s="181">
        <v>14265762</v>
      </c>
      <c r="AA76" s="181" t="e">
        <v>#VALUE!</v>
      </c>
      <c r="AB76" s="181">
        <v>394141</v>
      </c>
      <c r="AC76" s="181">
        <v>419549</v>
      </c>
      <c r="AD76" s="181">
        <v>8275368</v>
      </c>
      <c r="AE76" s="181">
        <v>3934538</v>
      </c>
      <c r="AF76" s="180">
        <v>54626964</v>
      </c>
      <c r="AG76" s="181">
        <v>6918676</v>
      </c>
      <c r="AH76" s="181">
        <v>1985288</v>
      </c>
      <c r="AI76" s="181">
        <v>14072501</v>
      </c>
      <c r="AJ76" s="181">
        <v>3510304</v>
      </c>
      <c r="AK76" s="181">
        <v>4171764</v>
      </c>
      <c r="AL76" s="181">
        <v>150441</v>
      </c>
      <c r="AM76" s="181">
        <v>23817990</v>
      </c>
      <c r="AN76" s="180">
        <v>1826845</v>
      </c>
      <c r="AO76" s="180">
        <v>5895062</v>
      </c>
      <c r="AP76" s="181">
        <v>4835637</v>
      </c>
      <c r="AQ76" s="181">
        <v>18684</v>
      </c>
      <c r="AR76" s="181">
        <v>394634</v>
      </c>
      <c r="AS76" s="181">
        <v>646107</v>
      </c>
      <c r="AT76" s="180">
        <v>11258598</v>
      </c>
      <c r="AU76" s="180">
        <v>581141</v>
      </c>
      <c r="AV76" s="180">
        <v>8402632</v>
      </c>
      <c r="AW76" s="181">
        <v>655369</v>
      </c>
      <c r="AX76" s="181">
        <v>7747263</v>
      </c>
      <c r="AY76" s="180">
        <v>1399377</v>
      </c>
      <c r="AZ76" s="180">
        <v>1398258</v>
      </c>
      <c r="BA76" s="180">
        <v>1537451</v>
      </c>
      <c r="BB76" s="180">
        <v>58808</v>
      </c>
      <c r="BC76" s="180">
        <v>9833</v>
      </c>
      <c r="BD76" s="180">
        <v>23460953</v>
      </c>
      <c r="BE76" s="180">
        <v>20199</v>
      </c>
      <c r="BF76" s="180">
        <v>859731</v>
      </c>
      <c r="BG76" s="180">
        <v>12070403</v>
      </c>
      <c r="BH76" s="180" t="e">
        <v>#VALUE!</v>
      </c>
      <c r="BI76" s="182">
        <v>93302915</v>
      </c>
      <c r="BJ76" s="183" t="e">
        <v>#VALUE!</v>
      </c>
      <c r="BK76" s="183">
        <v>4560335</v>
      </c>
      <c r="BL76" s="183">
        <v>55340962</v>
      </c>
      <c r="BM76" s="183">
        <v>846854</v>
      </c>
      <c r="BN76" s="183">
        <v>190972</v>
      </c>
      <c r="BO76" s="183">
        <v>770251</v>
      </c>
      <c r="BP76" s="183">
        <v>14533850</v>
      </c>
      <c r="BQ76" s="184">
        <v>21803832</v>
      </c>
      <c r="BR76" s="184">
        <v>2190508</v>
      </c>
      <c r="BS76" s="184" t="e">
        <v>#VALUE!</v>
      </c>
      <c r="BT76" s="184" t="e">
        <v>#VALUE!</v>
      </c>
      <c r="BU76" s="184" t="e">
        <v>#VALUE!</v>
      </c>
      <c r="BV76" s="184">
        <v>10345641</v>
      </c>
      <c r="BW76" s="185" t="e">
        <v>#VALUE!</v>
      </c>
      <c r="BX76" s="185" t="e">
        <v>#VALUE!</v>
      </c>
      <c r="BY76" s="185" t="e">
        <v>#VALUE!</v>
      </c>
      <c r="BZ76" s="185" t="e">
        <v>#VALUE!</v>
      </c>
      <c r="CA76" s="185" t="e">
        <v>#VALUE!</v>
      </c>
      <c r="CB76" s="185">
        <v>7795973</v>
      </c>
      <c r="CC76" s="186">
        <v>12289038</v>
      </c>
      <c r="CD76" s="187">
        <v>3681941159</v>
      </c>
    </row>
    <row r="77" spans="1:82" x14ac:dyDescent="0.25">
      <c r="A77" s="179" t="s">
        <v>503</v>
      </c>
      <c r="B77" s="179" t="s">
        <v>504</v>
      </c>
      <c r="C77" s="179" t="s">
        <v>355</v>
      </c>
      <c r="D77" s="179" t="s">
        <v>55</v>
      </c>
      <c r="E77" s="180">
        <v>353031416</v>
      </c>
      <c r="F77" s="181">
        <v>352060778</v>
      </c>
      <c r="G77" s="181" t="e">
        <v>#VALUE!</v>
      </c>
      <c r="H77" s="181">
        <v>970638</v>
      </c>
      <c r="I77" s="181">
        <v>14895456</v>
      </c>
      <c r="J77" s="181">
        <v>18236848</v>
      </c>
      <c r="K77" s="181">
        <v>24878903</v>
      </c>
      <c r="L77" s="181">
        <v>67685721</v>
      </c>
      <c r="M77" s="181">
        <v>124387190</v>
      </c>
      <c r="N77" s="181">
        <v>67821913</v>
      </c>
      <c r="O77" s="181">
        <v>35125385</v>
      </c>
      <c r="P77" s="180">
        <v>47683619</v>
      </c>
      <c r="Q77" s="181">
        <v>592942</v>
      </c>
      <c r="R77" s="181">
        <v>2382006</v>
      </c>
      <c r="S77" s="180">
        <v>19486044</v>
      </c>
      <c r="T77" s="180">
        <v>15953425</v>
      </c>
      <c r="U77" s="180">
        <v>5847427</v>
      </c>
      <c r="V77" s="180">
        <v>75450107</v>
      </c>
      <c r="W77" s="181">
        <v>7426697</v>
      </c>
      <c r="X77" s="181">
        <v>18937280</v>
      </c>
      <c r="Y77" s="181">
        <v>5185534</v>
      </c>
      <c r="Z77" s="181">
        <v>16608579</v>
      </c>
      <c r="AA77" s="181">
        <v>1846788</v>
      </c>
      <c r="AB77" s="181">
        <v>5200479</v>
      </c>
      <c r="AC77" s="181">
        <v>3141557</v>
      </c>
      <c r="AD77" s="181">
        <v>8158107</v>
      </c>
      <c r="AE77" s="181">
        <v>8945086</v>
      </c>
      <c r="AF77" s="180">
        <v>91671459</v>
      </c>
      <c r="AG77" s="181">
        <v>28239366</v>
      </c>
      <c r="AH77" s="181">
        <v>2323700</v>
      </c>
      <c r="AI77" s="181">
        <v>25744659</v>
      </c>
      <c r="AJ77" s="181">
        <v>8839289</v>
      </c>
      <c r="AK77" s="181">
        <v>6587721</v>
      </c>
      <c r="AL77" s="181">
        <v>2886547</v>
      </c>
      <c r="AM77" s="181">
        <v>17050177</v>
      </c>
      <c r="AN77" s="180">
        <v>3802294</v>
      </c>
      <c r="AO77" s="180">
        <v>8827302</v>
      </c>
      <c r="AP77" s="181">
        <v>3279024</v>
      </c>
      <c r="AQ77" s="181">
        <v>390629</v>
      </c>
      <c r="AR77" s="181">
        <v>4292093</v>
      </c>
      <c r="AS77" s="181">
        <v>865556</v>
      </c>
      <c r="AT77" s="180">
        <v>17082601</v>
      </c>
      <c r="AU77" s="180">
        <v>864016</v>
      </c>
      <c r="AV77" s="180">
        <v>8188821</v>
      </c>
      <c r="AW77" s="181">
        <v>838042</v>
      </c>
      <c r="AX77" s="181">
        <v>7350779</v>
      </c>
      <c r="AY77" s="180">
        <v>2125393</v>
      </c>
      <c r="AZ77" s="180">
        <v>706845</v>
      </c>
      <c r="BA77" s="180">
        <v>2623213</v>
      </c>
      <c r="BB77" s="180">
        <v>20795</v>
      </c>
      <c r="BC77" s="180" t="e">
        <v>#VALUE!</v>
      </c>
      <c r="BD77" s="180">
        <v>27660373</v>
      </c>
      <c r="BE77" s="180">
        <v>932781</v>
      </c>
      <c r="BF77" s="180">
        <v>692607</v>
      </c>
      <c r="BG77" s="180">
        <v>16019635</v>
      </c>
      <c r="BH77" s="180" t="e">
        <v>#VALUE!</v>
      </c>
      <c r="BI77" s="182">
        <v>119042762</v>
      </c>
      <c r="BJ77" s="183" t="e">
        <v>#VALUE!</v>
      </c>
      <c r="BK77" s="183">
        <v>3351528</v>
      </c>
      <c r="BL77" s="183">
        <v>92602164</v>
      </c>
      <c r="BM77" s="183">
        <v>153751</v>
      </c>
      <c r="BN77" s="183">
        <v>1908484</v>
      </c>
      <c r="BO77" s="183" t="e">
        <v>#VALUE!</v>
      </c>
      <c r="BP77" s="183">
        <v>12071246</v>
      </c>
      <c r="BQ77" s="184">
        <v>36410593</v>
      </c>
      <c r="BR77" s="184">
        <v>3733398</v>
      </c>
      <c r="BS77" s="184" t="e">
        <v>#VALUE!</v>
      </c>
      <c r="BT77" s="184" t="e">
        <v>#VALUE!</v>
      </c>
      <c r="BU77" s="184" t="e">
        <v>#VALUE!</v>
      </c>
      <c r="BV77" s="184">
        <v>26375717</v>
      </c>
      <c r="BW77" s="185">
        <v>5646549</v>
      </c>
      <c r="BX77" s="185" t="e">
        <v>#VALUE!</v>
      </c>
      <c r="BY77" s="185" t="e">
        <v>#VALUE!</v>
      </c>
      <c r="BZ77" s="185" t="e">
        <v>#VALUE!</v>
      </c>
      <c r="CA77" s="185" t="e">
        <v>#VALUE!</v>
      </c>
      <c r="CB77" s="185">
        <v>11047027</v>
      </c>
      <c r="CC77" s="186">
        <v>31565926</v>
      </c>
      <c r="CD77" s="187">
        <v>6089050624</v>
      </c>
    </row>
    <row r="78" spans="1:82" x14ac:dyDescent="0.25">
      <c r="A78" s="179" t="s">
        <v>159</v>
      </c>
      <c r="B78" s="179" t="s">
        <v>505</v>
      </c>
      <c r="C78" s="179" t="s">
        <v>122</v>
      </c>
      <c r="D78" s="179" t="s">
        <v>122</v>
      </c>
      <c r="E78" s="180">
        <v>3715694213</v>
      </c>
      <c r="F78" s="181">
        <v>3713835175</v>
      </c>
      <c r="G78" s="181">
        <v>777438</v>
      </c>
      <c r="H78" s="181">
        <v>1081600</v>
      </c>
      <c r="I78" s="181">
        <v>228691942</v>
      </c>
      <c r="J78" s="181">
        <v>251631790</v>
      </c>
      <c r="K78" s="181">
        <v>229931601</v>
      </c>
      <c r="L78" s="181">
        <v>442022730</v>
      </c>
      <c r="M78" s="181">
        <v>746465352</v>
      </c>
      <c r="N78" s="181">
        <v>569794792</v>
      </c>
      <c r="O78" s="181">
        <v>1247156006</v>
      </c>
      <c r="P78" s="180">
        <v>432941889</v>
      </c>
      <c r="Q78" s="181">
        <v>4919359</v>
      </c>
      <c r="R78" s="181">
        <v>11396934</v>
      </c>
      <c r="S78" s="180">
        <v>426542842</v>
      </c>
      <c r="T78" s="180">
        <v>159519733</v>
      </c>
      <c r="U78" s="180">
        <v>46913846</v>
      </c>
      <c r="V78" s="180">
        <v>267859062</v>
      </c>
      <c r="W78" s="181">
        <v>29823291</v>
      </c>
      <c r="X78" s="181">
        <v>17321720</v>
      </c>
      <c r="Y78" s="181">
        <v>17676172</v>
      </c>
      <c r="Z78" s="181">
        <v>30747265</v>
      </c>
      <c r="AA78" s="181">
        <v>7946768</v>
      </c>
      <c r="AB78" s="181">
        <v>10277918</v>
      </c>
      <c r="AC78" s="181">
        <v>1990457</v>
      </c>
      <c r="AD78" s="181">
        <v>51409279</v>
      </c>
      <c r="AE78" s="181">
        <v>100666192</v>
      </c>
      <c r="AF78" s="180">
        <v>573232815</v>
      </c>
      <c r="AG78" s="181">
        <v>42793104</v>
      </c>
      <c r="AH78" s="181">
        <v>12825515</v>
      </c>
      <c r="AI78" s="181">
        <v>56104338</v>
      </c>
      <c r="AJ78" s="181">
        <v>65620691</v>
      </c>
      <c r="AK78" s="181">
        <v>22366496</v>
      </c>
      <c r="AL78" s="181">
        <v>39789683</v>
      </c>
      <c r="AM78" s="181">
        <v>333732988</v>
      </c>
      <c r="AN78" s="180">
        <v>19109667</v>
      </c>
      <c r="AO78" s="180">
        <v>131040241</v>
      </c>
      <c r="AP78" s="181">
        <v>76081902</v>
      </c>
      <c r="AQ78" s="181">
        <v>3530633</v>
      </c>
      <c r="AR78" s="181">
        <v>26340636</v>
      </c>
      <c r="AS78" s="181">
        <v>25087070</v>
      </c>
      <c r="AT78" s="180">
        <v>30009372</v>
      </c>
      <c r="AU78" s="180">
        <v>19258465</v>
      </c>
      <c r="AV78" s="180">
        <v>10885230</v>
      </c>
      <c r="AW78" s="181">
        <v>6185846</v>
      </c>
      <c r="AX78" s="181">
        <v>4699384</v>
      </c>
      <c r="AY78" s="180">
        <v>161665092</v>
      </c>
      <c r="AZ78" s="180">
        <v>90984914</v>
      </c>
      <c r="BA78" s="180">
        <v>29319736</v>
      </c>
      <c r="BB78" s="180">
        <v>6793220</v>
      </c>
      <c r="BC78" s="180">
        <v>10736022</v>
      </c>
      <c r="BD78" s="180">
        <v>881613349</v>
      </c>
      <c r="BE78" s="180">
        <v>58875831</v>
      </c>
      <c r="BF78" s="180">
        <v>1693562</v>
      </c>
      <c r="BG78" s="180">
        <v>353416282</v>
      </c>
      <c r="BH78" s="180" t="e">
        <v>#VALUE!</v>
      </c>
      <c r="BI78" s="182">
        <v>586247556</v>
      </c>
      <c r="BJ78" s="183" t="e">
        <v>#VALUE!</v>
      </c>
      <c r="BK78" s="183">
        <v>42718992</v>
      </c>
      <c r="BL78" s="183">
        <v>454772809</v>
      </c>
      <c r="BM78" s="183">
        <v>227673</v>
      </c>
      <c r="BN78" s="183">
        <v>88747</v>
      </c>
      <c r="BO78" s="183">
        <v>5837241</v>
      </c>
      <c r="BP78" s="183">
        <v>70602848</v>
      </c>
      <c r="BQ78" s="184">
        <v>677838469</v>
      </c>
      <c r="BR78" s="184">
        <v>208019953</v>
      </c>
      <c r="BS78" s="184" t="e">
        <v>#VALUE!</v>
      </c>
      <c r="BT78" s="184" t="e">
        <v>#VALUE!</v>
      </c>
      <c r="BU78" s="184">
        <v>3495527</v>
      </c>
      <c r="BV78" s="184">
        <v>466322989</v>
      </c>
      <c r="BW78" s="185">
        <v>23737570</v>
      </c>
      <c r="BX78" s="185">
        <v>865926</v>
      </c>
      <c r="BY78" s="185" t="e">
        <v>#VALUE!</v>
      </c>
      <c r="BZ78" s="185">
        <v>1786118</v>
      </c>
      <c r="CA78" s="185" t="e">
        <v>#VALUE!</v>
      </c>
      <c r="CB78" s="185">
        <v>330885526</v>
      </c>
      <c r="CC78" s="186">
        <v>698338548</v>
      </c>
      <c r="CD78" s="187">
        <v>62072789341</v>
      </c>
    </row>
    <row r="79" spans="1:82" x14ac:dyDescent="0.25">
      <c r="A79" s="179" t="s">
        <v>160</v>
      </c>
      <c r="B79" s="179" t="s">
        <v>506</v>
      </c>
      <c r="C79" s="179" t="s">
        <v>412</v>
      </c>
      <c r="D79" s="179" t="s">
        <v>123</v>
      </c>
      <c r="E79" s="180">
        <v>600893604</v>
      </c>
      <c r="F79" s="181">
        <v>592982429</v>
      </c>
      <c r="G79" s="181">
        <v>3736226</v>
      </c>
      <c r="H79" s="181">
        <v>4174949</v>
      </c>
      <c r="I79" s="181">
        <v>23393285</v>
      </c>
      <c r="J79" s="181">
        <v>26958148</v>
      </c>
      <c r="K79" s="181">
        <v>34412066</v>
      </c>
      <c r="L79" s="181">
        <v>88091949</v>
      </c>
      <c r="M79" s="181">
        <v>161642229</v>
      </c>
      <c r="N79" s="181">
        <v>154121791</v>
      </c>
      <c r="O79" s="181">
        <v>112274136</v>
      </c>
      <c r="P79" s="180">
        <v>88919693</v>
      </c>
      <c r="Q79" s="181">
        <v>468613</v>
      </c>
      <c r="R79" s="181">
        <v>2317804</v>
      </c>
      <c r="S79" s="180">
        <v>52581768</v>
      </c>
      <c r="T79" s="180">
        <v>17811021</v>
      </c>
      <c r="U79" s="180">
        <v>18598887</v>
      </c>
      <c r="V79" s="180">
        <v>137419387</v>
      </c>
      <c r="W79" s="181">
        <v>31055840</v>
      </c>
      <c r="X79" s="181">
        <v>26836531</v>
      </c>
      <c r="Y79" s="181">
        <v>30459764</v>
      </c>
      <c r="Z79" s="181">
        <v>17090050</v>
      </c>
      <c r="AA79" s="181">
        <v>2274205</v>
      </c>
      <c r="AB79" s="181">
        <v>2560697</v>
      </c>
      <c r="AC79" s="181">
        <v>1246847</v>
      </c>
      <c r="AD79" s="181">
        <v>5329133</v>
      </c>
      <c r="AE79" s="181">
        <v>20566320</v>
      </c>
      <c r="AF79" s="180">
        <v>163606425</v>
      </c>
      <c r="AG79" s="181">
        <v>48766756</v>
      </c>
      <c r="AH79" s="181">
        <v>3215022</v>
      </c>
      <c r="AI79" s="181">
        <v>34752008</v>
      </c>
      <c r="AJ79" s="181">
        <v>11414958</v>
      </c>
      <c r="AK79" s="181">
        <v>9566305</v>
      </c>
      <c r="AL79" s="181">
        <v>6885961</v>
      </c>
      <c r="AM79" s="181">
        <v>49005415</v>
      </c>
      <c r="AN79" s="180">
        <v>4432398</v>
      </c>
      <c r="AO79" s="180">
        <v>16014340</v>
      </c>
      <c r="AP79" s="181">
        <v>8052438</v>
      </c>
      <c r="AQ79" s="181">
        <v>178445</v>
      </c>
      <c r="AR79" s="181">
        <v>6414448</v>
      </c>
      <c r="AS79" s="181">
        <v>1369009</v>
      </c>
      <c r="AT79" s="180">
        <v>1576364</v>
      </c>
      <c r="AU79" s="180">
        <v>769511</v>
      </c>
      <c r="AV79" s="180">
        <v>2864528</v>
      </c>
      <c r="AW79" s="181">
        <v>425369</v>
      </c>
      <c r="AX79" s="181">
        <v>2439159</v>
      </c>
      <c r="AY79" s="180">
        <v>5407905</v>
      </c>
      <c r="AZ79" s="180">
        <v>2657639</v>
      </c>
      <c r="BA79" s="180">
        <v>2305972</v>
      </c>
      <c r="BB79" s="180">
        <v>27503</v>
      </c>
      <c r="BC79" s="180">
        <v>42965</v>
      </c>
      <c r="BD79" s="180">
        <v>51582766</v>
      </c>
      <c r="BE79" s="180">
        <v>2362311</v>
      </c>
      <c r="BF79" s="180">
        <v>750339</v>
      </c>
      <c r="BG79" s="180">
        <v>17478949</v>
      </c>
      <c r="BH79" s="180" t="e">
        <v>#VALUE!</v>
      </c>
      <c r="BI79" s="182">
        <v>181228829</v>
      </c>
      <c r="BJ79" s="183">
        <v>42812466</v>
      </c>
      <c r="BK79" s="183">
        <v>17795105</v>
      </c>
      <c r="BL79" s="183">
        <v>108466545</v>
      </c>
      <c r="BM79" s="183">
        <v>7039564</v>
      </c>
      <c r="BN79" s="183">
        <v>1483665</v>
      </c>
      <c r="BO79" s="183" t="e">
        <v>#VALUE!</v>
      </c>
      <c r="BP79" s="183">
        <v>3631484</v>
      </c>
      <c r="BQ79" s="184">
        <v>156300860</v>
      </c>
      <c r="BR79" s="184">
        <v>115988880</v>
      </c>
      <c r="BS79" s="184" t="e">
        <v>#VALUE!</v>
      </c>
      <c r="BT79" s="184" t="e">
        <v>#VALUE!</v>
      </c>
      <c r="BU79" s="184">
        <v>4408925</v>
      </c>
      <c r="BV79" s="184">
        <v>29714062</v>
      </c>
      <c r="BW79" s="185">
        <v>1031114</v>
      </c>
      <c r="BX79" s="185" t="e">
        <v>#VALUE!</v>
      </c>
      <c r="BY79" s="185" t="e">
        <v>#VALUE!</v>
      </c>
      <c r="BZ79" s="185">
        <v>3844513</v>
      </c>
      <c r="CA79" s="185" t="e">
        <v>#VALUE!</v>
      </c>
      <c r="CB79" s="185">
        <v>16229119</v>
      </c>
      <c r="CC79" s="186">
        <v>51396974</v>
      </c>
      <c r="CD79" s="187">
        <v>9851052369</v>
      </c>
    </row>
    <row r="80" spans="1:82" x14ac:dyDescent="0.25">
      <c r="A80" s="179" t="s">
        <v>507</v>
      </c>
      <c r="B80" s="179" t="s">
        <v>508</v>
      </c>
      <c r="C80" s="179" t="s">
        <v>122</v>
      </c>
      <c r="D80" s="179" t="s">
        <v>122</v>
      </c>
      <c r="E80" s="180">
        <v>520369659</v>
      </c>
      <c r="F80" s="181">
        <v>520365593</v>
      </c>
      <c r="G80" s="181">
        <v>4066</v>
      </c>
      <c r="H80" s="181" t="e">
        <v>#VALUE!</v>
      </c>
      <c r="I80" s="181">
        <v>18925895</v>
      </c>
      <c r="J80" s="181">
        <v>17804357</v>
      </c>
      <c r="K80" s="181">
        <v>25931493</v>
      </c>
      <c r="L80" s="181">
        <v>66593007</v>
      </c>
      <c r="M80" s="181">
        <v>149324907</v>
      </c>
      <c r="N80" s="181">
        <v>120889228</v>
      </c>
      <c r="O80" s="181">
        <v>120900772</v>
      </c>
      <c r="P80" s="180">
        <v>91051692</v>
      </c>
      <c r="Q80" s="181">
        <v>323241</v>
      </c>
      <c r="R80" s="181">
        <v>1312251</v>
      </c>
      <c r="S80" s="180">
        <v>40874410</v>
      </c>
      <c r="T80" s="180">
        <v>15457759</v>
      </c>
      <c r="U80" s="180">
        <v>11493255</v>
      </c>
      <c r="V80" s="180">
        <v>163751271</v>
      </c>
      <c r="W80" s="181">
        <v>32941022</v>
      </c>
      <c r="X80" s="181">
        <v>7806688</v>
      </c>
      <c r="Y80" s="181">
        <v>32037065</v>
      </c>
      <c r="Z80" s="181">
        <v>36807866</v>
      </c>
      <c r="AA80" s="181">
        <v>748949</v>
      </c>
      <c r="AB80" s="181">
        <v>5805689</v>
      </c>
      <c r="AC80" s="181">
        <v>1386397</v>
      </c>
      <c r="AD80" s="181">
        <v>26715585</v>
      </c>
      <c r="AE80" s="181">
        <v>19502010</v>
      </c>
      <c r="AF80" s="180">
        <v>128966927</v>
      </c>
      <c r="AG80" s="181">
        <v>24130859</v>
      </c>
      <c r="AH80" s="181">
        <v>5612777</v>
      </c>
      <c r="AI80" s="181">
        <v>25569049</v>
      </c>
      <c r="AJ80" s="181">
        <v>4158125</v>
      </c>
      <c r="AK80" s="181">
        <v>9293619</v>
      </c>
      <c r="AL80" s="181">
        <v>3730044</v>
      </c>
      <c r="AM80" s="181">
        <v>56472454</v>
      </c>
      <c r="AN80" s="180">
        <v>4838810</v>
      </c>
      <c r="AO80" s="180">
        <v>8725549</v>
      </c>
      <c r="AP80" s="181">
        <v>6400418</v>
      </c>
      <c r="AQ80" s="181">
        <v>35075</v>
      </c>
      <c r="AR80" s="181">
        <v>1972367</v>
      </c>
      <c r="AS80" s="181">
        <v>317689</v>
      </c>
      <c r="AT80" s="180">
        <v>3023249</v>
      </c>
      <c r="AU80" s="180">
        <v>248452</v>
      </c>
      <c r="AV80" s="180">
        <v>1847996</v>
      </c>
      <c r="AW80" s="181">
        <v>101530</v>
      </c>
      <c r="AX80" s="181">
        <v>1746466</v>
      </c>
      <c r="AY80" s="180">
        <v>351541</v>
      </c>
      <c r="AZ80" s="180">
        <v>868900</v>
      </c>
      <c r="BA80" s="180">
        <v>2781844</v>
      </c>
      <c r="BB80" s="180" t="e">
        <v>#VALUE!</v>
      </c>
      <c r="BC80" s="180">
        <v>154419</v>
      </c>
      <c r="BD80" s="180">
        <v>31224882</v>
      </c>
      <c r="BE80" s="180">
        <v>2004764</v>
      </c>
      <c r="BF80" s="180">
        <v>1330993</v>
      </c>
      <c r="BG80" s="180">
        <v>6131818</v>
      </c>
      <c r="BH80" s="180" t="e">
        <v>#VALUE!</v>
      </c>
      <c r="BI80" s="182">
        <v>142086615</v>
      </c>
      <c r="BJ80" s="183" t="e">
        <v>#VALUE!</v>
      </c>
      <c r="BK80" s="183">
        <v>6284623</v>
      </c>
      <c r="BL80" s="183">
        <v>105920007</v>
      </c>
      <c r="BM80" s="183" t="e">
        <v>#VALUE!</v>
      </c>
      <c r="BN80" s="183" t="e">
        <v>#VALUE!</v>
      </c>
      <c r="BO80" s="183">
        <v>12211927</v>
      </c>
      <c r="BP80" s="183">
        <v>10072861</v>
      </c>
      <c r="BQ80" s="184">
        <v>36876975</v>
      </c>
      <c r="BR80" s="184">
        <v>16000860</v>
      </c>
      <c r="BS80" s="184" t="e">
        <v>#VALUE!</v>
      </c>
      <c r="BT80" s="184" t="e">
        <v>#VALUE!</v>
      </c>
      <c r="BU80" s="184" t="e">
        <v>#VALUE!</v>
      </c>
      <c r="BV80" s="184">
        <v>20876115</v>
      </c>
      <c r="BW80" s="185">
        <v>2825746</v>
      </c>
      <c r="BX80" s="185" t="e">
        <v>#VALUE!</v>
      </c>
      <c r="BY80" s="185">
        <v>1969916</v>
      </c>
      <c r="BZ80" s="185" t="e">
        <v>#VALUE!</v>
      </c>
      <c r="CA80" s="185">
        <v>1100652</v>
      </c>
      <c r="CB80" s="185">
        <v>7052810</v>
      </c>
      <c r="CC80" s="186">
        <v>83912809</v>
      </c>
      <c r="CD80" s="187">
        <v>10662387348</v>
      </c>
    </row>
    <row r="81" spans="1:82" x14ac:dyDescent="0.25">
      <c r="A81" s="179" t="s">
        <v>509</v>
      </c>
      <c r="B81" s="179" t="s">
        <v>510</v>
      </c>
      <c r="C81" s="179" t="s">
        <v>122</v>
      </c>
      <c r="D81" s="179" t="s">
        <v>122</v>
      </c>
      <c r="E81" s="180">
        <v>595263282</v>
      </c>
      <c r="F81" s="181">
        <v>593528232</v>
      </c>
      <c r="G81" s="181">
        <v>28200</v>
      </c>
      <c r="H81" s="181">
        <v>1706850</v>
      </c>
      <c r="I81" s="181">
        <v>20699981</v>
      </c>
      <c r="J81" s="181">
        <v>23494128</v>
      </c>
      <c r="K81" s="181">
        <v>34219483</v>
      </c>
      <c r="L81" s="181">
        <v>77553168</v>
      </c>
      <c r="M81" s="181">
        <v>160278431</v>
      </c>
      <c r="N81" s="181">
        <v>153251537</v>
      </c>
      <c r="O81" s="181">
        <v>125766554</v>
      </c>
      <c r="P81" s="180">
        <v>95720479</v>
      </c>
      <c r="Q81" s="181">
        <v>2319672</v>
      </c>
      <c r="R81" s="181">
        <v>3365820</v>
      </c>
      <c r="S81" s="180">
        <v>48134409</v>
      </c>
      <c r="T81" s="180">
        <v>31848218</v>
      </c>
      <c r="U81" s="180">
        <v>5670843</v>
      </c>
      <c r="V81" s="180">
        <v>148973953</v>
      </c>
      <c r="W81" s="181">
        <v>25595120</v>
      </c>
      <c r="X81" s="181">
        <v>25970630</v>
      </c>
      <c r="Y81" s="181">
        <v>23675950</v>
      </c>
      <c r="Z81" s="181">
        <v>26664243</v>
      </c>
      <c r="AA81" s="181">
        <v>646798</v>
      </c>
      <c r="AB81" s="181">
        <v>2983549</v>
      </c>
      <c r="AC81" s="181">
        <v>9743636</v>
      </c>
      <c r="AD81" s="181">
        <v>22589360</v>
      </c>
      <c r="AE81" s="181">
        <v>11104667</v>
      </c>
      <c r="AF81" s="180">
        <v>128130817</v>
      </c>
      <c r="AG81" s="181">
        <v>15381707</v>
      </c>
      <c r="AH81" s="181">
        <v>6319285</v>
      </c>
      <c r="AI81" s="181">
        <v>34288053</v>
      </c>
      <c r="AJ81" s="181">
        <v>7226075</v>
      </c>
      <c r="AK81" s="181">
        <v>18171342</v>
      </c>
      <c r="AL81" s="181">
        <v>6640870</v>
      </c>
      <c r="AM81" s="181">
        <v>40103485</v>
      </c>
      <c r="AN81" s="180">
        <v>5555889</v>
      </c>
      <c r="AO81" s="180">
        <v>10006039</v>
      </c>
      <c r="AP81" s="181">
        <v>7222049</v>
      </c>
      <c r="AQ81" s="181">
        <v>98995</v>
      </c>
      <c r="AR81" s="181">
        <v>2349908</v>
      </c>
      <c r="AS81" s="181">
        <v>335087</v>
      </c>
      <c r="AT81" s="180">
        <v>3646473</v>
      </c>
      <c r="AU81" s="180">
        <v>530859</v>
      </c>
      <c r="AV81" s="180">
        <v>729678</v>
      </c>
      <c r="AW81" s="181">
        <v>499897</v>
      </c>
      <c r="AX81" s="181">
        <v>229781</v>
      </c>
      <c r="AY81" s="180">
        <v>1540194</v>
      </c>
      <c r="AZ81" s="180">
        <v>385836</v>
      </c>
      <c r="BA81" s="180">
        <v>3944059</v>
      </c>
      <c r="BB81" s="180">
        <v>125685</v>
      </c>
      <c r="BC81" s="180">
        <v>239240</v>
      </c>
      <c r="BD81" s="180">
        <v>47363266</v>
      </c>
      <c r="BE81" s="180">
        <v>442201</v>
      </c>
      <c r="BF81" s="180" t="e">
        <v>#VALUE!</v>
      </c>
      <c r="BG81" s="180">
        <v>58331889</v>
      </c>
      <c r="BH81" s="180" t="e">
        <v>#VALUE!</v>
      </c>
      <c r="BI81" s="182">
        <v>94003791</v>
      </c>
      <c r="BJ81" s="183" t="e">
        <v>#VALUE!</v>
      </c>
      <c r="BK81" s="183">
        <v>7658273</v>
      </c>
      <c r="BL81" s="183">
        <v>68772837</v>
      </c>
      <c r="BM81" s="183" t="e">
        <v>#VALUE!</v>
      </c>
      <c r="BN81" s="183">
        <v>30198</v>
      </c>
      <c r="BO81" s="183" t="e">
        <v>#VALUE!</v>
      </c>
      <c r="BP81" s="183">
        <v>15669021</v>
      </c>
      <c r="BQ81" s="184">
        <v>57891994</v>
      </c>
      <c r="BR81" s="184">
        <v>16001775</v>
      </c>
      <c r="BS81" s="184" t="e">
        <v>#VALUE!</v>
      </c>
      <c r="BT81" s="184" t="e">
        <v>#VALUE!</v>
      </c>
      <c r="BU81" s="184" t="e">
        <v>#VALUE!</v>
      </c>
      <c r="BV81" s="184">
        <v>41890219</v>
      </c>
      <c r="BW81" s="185">
        <v>24378703</v>
      </c>
      <c r="BX81" s="185" t="e">
        <v>#VALUE!</v>
      </c>
      <c r="BY81" s="185">
        <v>34864</v>
      </c>
      <c r="BZ81" s="185">
        <v>1812224</v>
      </c>
      <c r="CA81" s="185" t="e">
        <v>#VALUE!</v>
      </c>
      <c r="CB81" s="185">
        <v>9949370</v>
      </c>
      <c r="CC81" s="186">
        <v>62018941</v>
      </c>
      <c r="CD81" s="187">
        <v>15148976341</v>
      </c>
    </row>
    <row r="82" spans="1:82" x14ac:dyDescent="0.25">
      <c r="A82" s="179" t="s">
        <v>511</v>
      </c>
      <c r="B82" s="179" t="s">
        <v>512</v>
      </c>
      <c r="C82" s="179" t="s">
        <v>387</v>
      </c>
      <c r="D82" s="179" t="s">
        <v>124</v>
      </c>
      <c r="E82" s="180">
        <v>222265456</v>
      </c>
      <c r="F82" s="181">
        <v>219835914</v>
      </c>
      <c r="G82" s="181">
        <v>1153187</v>
      </c>
      <c r="H82" s="181">
        <v>1276355</v>
      </c>
      <c r="I82" s="181">
        <v>8845699</v>
      </c>
      <c r="J82" s="181">
        <v>12086737</v>
      </c>
      <c r="K82" s="181">
        <v>14578015</v>
      </c>
      <c r="L82" s="181">
        <v>30511955</v>
      </c>
      <c r="M82" s="181">
        <v>40409414</v>
      </c>
      <c r="N82" s="181">
        <v>39050743</v>
      </c>
      <c r="O82" s="181">
        <v>76782893</v>
      </c>
      <c r="P82" s="180">
        <v>19238024</v>
      </c>
      <c r="Q82" s="181">
        <v>103768</v>
      </c>
      <c r="R82" s="181">
        <v>493421</v>
      </c>
      <c r="S82" s="180">
        <v>15741789</v>
      </c>
      <c r="T82" s="180">
        <v>5239840</v>
      </c>
      <c r="U82" s="180">
        <v>7116179</v>
      </c>
      <c r="V82" s="180">
        <v>42295483</v>
      </c>
      <c r="W82" s="181">
        <v>11130227</v>
      </c>
      <c r="X82" s="181">
        <v>8068642</v>
      </c>
      <c r="Y82" s="181">
        <v>4095542</v>
      </c>
      <c r="Z82" s="181">
        <v>7065776</v>
      </c>
      <c r="AA82" s="181" t="e">
        <v>#VALUE!</v>
      </c>
      <c r="AB82" s="181">
        <v>1349699</v>
      </c>
      <c r="AC82" s="181">
        <v>2951816</v>
      </c>
      <c r="AD82" s="181">
        <v>4227253</v>
      </c>
      <c r="AE82" s="181">
        <v>3406528</v>
      </c>
      <c r="AF82" s="180">
        <v>55288502</v>
      </c>
      <c r="AG82" s="181">
        <v>13290037</v>
      </c>
      <c r="AH82" s="181">
        <v>586501</v>
      </c>
      <c r="AI82" s="181">
        <v>21567122</v>
      </c>
      <c r="AJ82" s="181">
        <v>2713052</v>
      </c>
      <c r="AK82" s="181" t="e">
        <v>#VALUE!</v>
      </c>
      <c r="AL82" s="181">
        <v>4299841</v>
      </c>
      <c r="AM82" s="181">
        <v>12831949</v>
      </c>
      <c r="AN82" s="180">
        <v>972657</v>
      </c>
      <c r="AO82" s="180">
        <v>5351696</v>
      </c>
      <c r="AP82" s="181">
        <v>4113597</v>
      </c>
      <c r="AQ82" s="181">
        <v>5309</v>
      </c>
      <c r="AR82" s="181">
        <v>872730</v>
      </c>
      <c r="AS82" s="181">
        <v>360060</v>
      </c>
      <c r="AT82" s="180">
        <v>1466436</v>
      </c>
      <c r="AU82" s="180">
        <v>826319</v>
      </c>
      <c r="AV82" s="180">
        <v>165528</v>
      </c>
      <c r="AW82" s="181" t="e">
        <v>#VALUE!</v>
      </c>
      <c r="AX82" s="181">
        <v>165528</v>
      </c>
      <c r="AY82" s="180">
        <v>557169</v>
      </c>
      <c r="AZ82" s="180">
        <v>36820764</v>
      </c>
      <c r="BA82" s="180">
        <v>159543</v>
      </c>
      <c r="BB82" s="180">
        <v>4587</v>
      </c>
      <c r="BC82" s="180">
        <v>23522</v>
      </c>
      <c r="BD82" s="180">
        <v>15548130</v>
      </c>
      <c r="BE82" s="180" t="e">
        <v>#VALUE!</v>
      </c>
      <c r="BF82" s="180">
        <v>2412909</v>
      </c>
      <c r="BG82" s="180">
        <v>4485505</v>
      </c>
      <c r="BH82" s="180" t="e">
        <v>#VALUE!</v>
      </c>
      <c r="BI82" s="182">
        <v>96406717</v>
      </c>
      <c r="BJ82" s="183" t="e">
        <v>#VALUE!</v>
      </c>
      <c r="BK82" s="183">
        <v>16782005</v>
      </c>
      <c r="BL82" s="183">
        <v>34612334</v>
      </c>
      <c r="BM82" s="183">
        <v>1813456</v>
      </c>
      <c r="BN82" s="183">
        <v>2105287</v>
      </c>
      <c r="BO82" s="183">
        <v>1454520</v>
      </c>
      <c r="BP82" s="183">
        <v>9930421</v>
      </c>
      <c r="BQ82" s="184">
        <v>426223860</v>
      </c>
      <c r="BR82" s="184">
        <v>342932762</v>
      </c>
      <c r="BS82" s="184" t="e">
        <v>#VALUE!</v>
      </c>
      <c r="BT82" s="184" t="e">
        <v>#VALUE!</v>
      </c>
      <c r="BU82" s="184" t="e">
        <v>#VALUE!</v>
      </c>
      <c r="BV82" s="184">
        <v>19124017</v>
      </c>
      <c r="BW82" s="185" t="e">
        <v>#VALUE!</v>
      </c>
      <c r="BX82" s="185" t="e">
        <v>#VALUE!</v>
      </c>
      <c r="BY82" s="185" t="e">
        <v>#VALUE!</v>
      </c>
      <c r="BZ82" s="185" t="e">
        <v>#VALUE!</v>
      </c>
      <c r="CA82" s="185" t="e">
        <v>#VALUE!</v>
      </c>
      <c r="CB82" s="185">
        <v>15312593</v>
      </c>
      <c r="CC82" s="186">
        <v>4067624</v>
      </c>
      <c r="CD82" s="187">
        <v>3033296987</v>
      </c>
    </row>
    <row r="83" spans="1:82" x14ac:dyDescent="0.25">
      <c r="A83" s="179" t="s">
        <v>513</v>
      </c>
      <c r="B83" s="179" t="s">
        <v>514</v>
      </c>
      <c r="C83" s="179" t="s">
        <v>357</v>
      </c>
      <c r="D83" s="179" t="s">
        <v>121</v>
      </c>
      <c r="E83" s="180">
        <v>314183656</v>
      </c>
      <c r="F83" s="181">
        <v>311608963</v>
      </c>
      <c r="G83" s="181">
        <v>1950659</v>
      </c>
      <c r="H83" s="181">
        <v>624034</v>
      </c>
      <c r="I83" s="181">
        <v>11097925</v>
      </c>
      <c r="J83" s="181">
        <v>12148354</v>
      </c>
      <c r="K83" s="181">
        <v>20932147</v>
      </c>
      <c r="L83" s="181">
        <v>44122073</v>
      </c>
      <c r="M83" s="181">
        <v>84333694</v>
      </c>
      <c r="N83" s="181">
        <v>93483562</v>
      </c>
      <c r="O83" s="181">
        <v>48065901</v>
      </c>
      <c r="P83" s="180">
        <v>37701373</v>
      </c>
      <c r="Q83" s="181">
        <v>564534</v>
      </c>
      <c r="R83" s="181">
        <v>464892</v>
      </c>
      <c r="S83" s="180">
        <v>19209479</v>
      </c>
      <c r="T83" s="180">
        <v>6114591</v>
      </c>
      <c r="U83" s="180">
        <v>9107265</v>
      </c>
      <c r="V83" s="180">
        <v>88606291</v>
      </c>
      <c r="W83" s="181">
        <v>9763734</v>
      </c>
      <c r="X83" s="181">
        <v>29302878</v>
      </c>
      <c r="Y83" s="181">
        <v>5801634</v>
      </c>
      <c r="Z83" s="181">
        <v>20092672</v>
      </c>
      <c r="AA83" s="181">
        <v>2306620</v>
      </c>
      <c r="AB83" s="181">
        <v>1336836</v>
      </c>
      <c r="AC83" s="181">
        <v>2012324</v>
      </c>
      <c r="AD83" s="181">
        <v>6538191</v>
      </c>
      <c r="AE83" s="181">
        <v>11451402</v>
      </c>
      <c r="AF83" s="180">
        <v>71640474</v>
      </c>
      <c r="AG83" s="181">
        <v>15398529</v>
      </c>
      <c r="AH83" s="181">
        <v>2195225</v>
      </c>
      <c r="AI83" s="181">
        <v>23497981</v>
      </c>
      <c r="AJ83" s="181">
        <v>5494421</v>
      </c>
      <c r="AK83" s="181">
        <v>4467702</v>
      </c>
      <c r="AL83" s="181">
        <v>3434225</v>
      </c>
      <c r="AM83" s="181">
        <v>17152391</v>
      </c>
      <c r="AN83" s="180">
        <v>2035371</v>
      </c>
      <c r="AO83" s="180">
        <v>10669178</v>
      </c>
      <c r="AP83" s="181">
        <v>5286914</v>
      </c>
      <c r="AQ83" s="181">
        <v>22089</v>
      </c>
      <c r="AR83" s="181">
        <v>4660537</v>
      </c>
      <c r="AS83" s="181">
        <v>699638</v>
      </c>
      <c r="AT83" s="180">
        <v>1573901</v>
      </c>
      <c r="AU83" s="180">
        <v>988366</v>
      </c>
      <c r="AV83" s="180">
        <v>1108325</v>
      </c>
      <c r="AW83" s="181" t="e">
        <v>#VALUE!</v>
      </c>
      <c r="AX83" s="181">
        <v>1108325</v>
      </c>
      <c r="AY83" s="180">
        <v>1454145</v>
      </c>
      <c r="AZ83" s="180">
        <v>3817804</v>
      </c>
      <c r="BA83" s="180">
        <v>980497</v>
      </c>
      <c r="BB83" s="180">
        <v>4577</v>
      </c>
      <c r="BC83" s="180">
        <v>23586</v>
      </c>
      <c r="BD83" s="180">
        <v>27526453</v>
      </c>
      <c r="BE83" s="180">
        <v>1610997</v>
      </c>
      <c r="BF83" s="180" t="e">
        <v>#VALUE!</v>
      </c>
      <c r="BG83" s="180">
        <v>14379692</v>
      </c>
      <c r="BH83" s="180" t="e">
        <v>#VALUE!</v>
      </c>
      <c r="BI83" s="182">
        <v>107019328</v>
      </c>
      <c r="BJ83" s="183" t="e">
        <v>#VALUE!</v>
      </c>
      <c r="BK83" s="183">
        <v>4940654</v>
      </c>
      <c r="BL83" s="183">
        <v>62921998</v>
      </c>
      <c r="BM83" s="183">
        <v>813285</v>
      </c>
      <c r="BN83" s="183">
        <v>93397</v>
      </c>
      <c r="BO83" s="183" t="e">
        <v>#VALUE!</v>
      </c>
      <c r="BP83" s="183">
        <v>409889</v>
      </c>
      <c r="BQ83" s="184">
        <v>23947611</v>
      </c>
      <c r="BR83" s="184">
        <v>5513927</v>
      </c>
      <c r="BS83" s="184" t="e">
        <v>#VALUE!</v>
      </c>
      <c r="BT83" s="184" t="e">
        <v>#VALUE!</v>
      </c>
      <c r="BU83" s="184" t="e">
        <v>#VALUE!</v>
      </c>
      <c r="BV83" s="184">
        <v>5744644</v>
      </c>
      <c r="BW83" s="185" t="e">
        <v>#VALUE!</v>
      </c>
      <c r="BX83" s="185" t="e">
        <v>#VALUE!</v>
      </c>
      <c r="BY83" s="185" t="e">
        <v>#VALUE!</v>
      </c>
      <c r="BZ83" s="185" t="e">
        <v>#VALUE!</v>
      </c>
      <c r="CA83" s="185" t="e">
        <v>#VALUE!</v>
      </c>
      <c r="CB83" s="185">
        <v>4177872</v>
      </c>
      <c r="CC83" s="186">
        <v>1927678</v>
      </c>
      <c r="CD83" s="187">
        <v>3622967339</v>
      </c>
    </row>
    <row r="84" spans="1:82" x14ac:dyDescent="0.25">
      <c r="A84" s="179" t="s">
        <v>515</v>
      </c>
      <c r="B84" s="179" t="s">
        <v>516</v>
      </c>
      <c r="C84" s="179" t="s">
        <v>371</v>
      </c>
      <c r="D84" s="179" t="s">
        <v>125</v>
      </c>
      <c r="E84" s="180">
        <v>232786139</v>
      </c>
      <c r="F84" s="181">
        <v>231931080</v>
      </c>
      <c r="G84" s="181">
        <v>444810</v>
      </c>
      <c r="H84" s="181">
        <v>410249</v>
      </c>
      <c r="I84" s="181">
        <v>8060296</v>
      </c>
      <c r="J84" s="181">
        <v>11775838</v>
      </c>
      <c r="K84" s="181">
        <v>13047070</v>
      </c>
      <c r="L84" s="181">
        <v>27458013</v>
      </c>
      <c r="M84" s="181">
        <v>58597843</v>
      </c>
      <c r="N84" s="181">
        <v>72327225</v>
      </c>
      <c r="O84" s="181">
        <v>41519854</v>
      </c>
      <c r="P84" s="180">
        <v>14676911</v>
      </c>
      <c r="Q84" s="181">
        <v>176850</v>
      </c>
      <c r="R84" s="181">
        <v>79297</v>
      </c>
      <c r="S84" s="180">
        <v>8117737</v>
      </c>
      <c r="T84" s="180">
        <v>3729174</v>
      </c>
      <c r="U84" s="180">
        <v>3783319</v>
      </c>
      <c r="V84" s="180">
        <v>99164366</v>
      </c>
      <c r="W84" s="181">
        <v>27647557</v>
      </c>
      <c r="X84" s="181">
        <v>16531022</v>
      </c>
      <c r="Y84" s="181">
        <v>5165052</v>
      </c>
      <c r="Z84" s="181">
        <v>22794785</v>
      </c>
      <c r="AA84" s="181">
        <v>313844</v>
      </c>
      <c r="AB84" s="181">
        <v>11226890</v>
      </c>
      <c r="AC84" s="181">
        <v>300146</v>
      </c>
      <c r="AD84" s="181">
        <v>12187572</v>
      </c>
      <c r="AE84" s="181">
        <v>2997498</v>
      </c>
      <c r="AF84" s="180">
        <v>64562141</v>
      </c>
      <c r="AG84" s="181">
        <v>26044513</v>
      </c>
      <c r="AH84" s="181">
        <v>951710</v>
      </c>
      <c r="AI84" s="181">
        <v>15417247</v>
      </c>
      <c r="AJ84" s="181">
        <v>7521633</v>
      </c>
      <c r="AK84" s="181">
        <v>789356</v>
      </c>
      <c r="AL84" s="181">
        <v>2064060</v>
      </c>
      <c r="AM84" s="181">
        <v>11773622</v>
      </c>
      <c r="AN84" s="180">
        <v>1946404</v>
      </c>
      <c r="AO84" s="180">
        <v>3381955</v>
      </c>
      <c r="AP84" s="181">
        <v>1668189</v>
      </c>
      <c r="AQ84" s="181">
        <v>15326</v>
      </c>
      <c r="AR84" s="181">
        <v>1260211</v>
      </c>
      <c r="AS84" s="181">
        <v>438229</v>
      </c>
      <c r="AT84" s="180">
        <v>2026251</v>
      </c>
      <c r="AU84" s="180">
        <v>4395</v>
      </c>
      <c r="AV84" s="180">
        <v>581825</v>
      </c>
      <c r="AW84" s="181" t="e">
        <v>#VALUE!</v>
      </c>
      <c r="AX84" s="181">
        <v>581825</v>
      </c>
      <c r="AY84" s="180">
        <v>540978</v>
      </c>
      <c r="AZ84" s="180">
        <v>3855378</v>
      </c>
      <c r="BA84" s="180">
        <v>1772244</v>
      </c>
      <c r="BB84" s="180" t="e">
        <v>#VALUE!</v>
      </c>
      <c r="BC84" s="180">
        <v>4329</v>
      </c>
      <c r="BD84" s="180">
        <v>16517651</v>
      </c>
      <c r="BE84" s="180">
        <v>1184209</v>
      </c>
      <c r="BF84" s="180">
        <v>465758</v>
      </c>
      <c r="BG84" s="180">
        <v>5916441</v>
      </c>
      <c r="BH84" s="180" t="e">
        <v>#VALUE!</v>
      </c>
      <c r="BI84" s="182">
        <v>72232638</v>
      </c>
      <c r="BJ84" s="183" t="e">
        <v>#VALUE!</v>
      </c>
      <c r="BK84" s="183">
        <v>8358118</v>
      </c>
      <c r="BL84" s="183">
        <v>35915845</v>
      </c>
      <c r="BM84" s="183">
        <v>261590</v>
      </c>
      <c r="BN84" s="183">
        <v>388571</v>
      </c>
      <c r="BO84" s="183">
        <v>296293</v>
      </c>
      <c r="BP84" s="183">
        <v>4602455</v>
      </c>
      <c r="BQ84" s="184">
        <v>39257403</v>
      </c>
      <c r="BR84" s="184">
        <v>2274614</v>
      </c>
      <c r="BS84" s="184" t="e">
        <v>#VALUE!</v>
      </c>
      <c r="BT84" s="184" t="e">
        <v>#VALUE!</v>
      </c>
      <c r="BU84" s="184" t="e">
        <v>#VALUE!</v>
      </c>
      <c r="BV84" s="184">
        <v>28311076</v>
      </c>
      <c r="BW84" s="185">
        <v>8680574</v>
      </c>
      <c r="BX84" s="185">
        <v>585240</v>
      </c>
      <c r="BY84" s="185" t="e">
        <v>#VALUE!</v>
      </c>
      <c r="BZ84" s="185" t="e">
        <v>#VALUE!</v>
      </c>
      <c r="CA84" s="185">
        <v>799483</v>
      </c>
      <c r="CB84" s="185">
        <v>9008573</v>
      </c>
      <c r="CC84" s="186">
        <v>39951046</v>
      </c>
      <c r="CD84" s="187">
        <v>2165631278</v>
      </c>
    </row>
    <row r="85" spans="1:82" x14ac:dyDescent="0.25">
      <c r="A85" s="179" t="s">
        <v>517</v>
      </c>
      <c r="B85" s="179" t="s">
        <v>518</v>
      </c>
      <c r="C85" s="179" t="s">
        <v>371</v>
      </c>
      <c r="D85" s="179" t="s">
        <v>125</v>
      </c>
      <c r="E85" s="180">
        <v>134516505</v>
      </c>
      <c r="F85" s="181">
        <v>134093816</v>
      </c>
      <c r="G85" s="181" t="e">
        <v>#VALUE!</v>
      </c>
      <c r="H85" s="181">
        <v>422689</v>
      </c>
      <c r="I85" s="181">
        <v>4966045</v>
      </c>
      <c r="J85" s="181">
        <v>5906562</v>
      </c>
      <c r="K85" s="181">
        <v>7785313</v>
      </c>
      <c r="L85" s="181">
        <v>14689282</v>
      </c>
      <c r="M85" s="181">
        <v>29404802</v>
      </c>
      <c r="N85" s="181">
        <v>39335904</v>
      </c>
      <c r="O85" s="181">
        <v>32428597</v>
      </c>
      <c r="P85" s="180">
        <v>8386038</v>
      </c>
      <c r="Q85" s="181">
        <v>448711</v>
      </c>
      <c r="R85" s="181">
        <v>51443</v>
      </c>
      <c r="S85" s="180">
        <v>4957051</v>
      </c>
      <c r="T85" s="180">
        <v>2952089</v>
      </c>
      <c r="U85" s="180">
        <v>2559980</v>
      </c>
      <c r="V85" s="180">
        <v>51071287</v>
      </c>
      <c r="W85" s="181">
        <v>9185969</v>
      </c>
      <c r="X85" s="181">
        <v>8561490</v>
      </c>
      <c r="Y85" s="181">
        <v>6580094</v>
      </c>
      <c r="Z85" s="181">
        <v>15264070</v>
      </c>
      <c r="AA85" s="181" t="e">
        <v>#VALUE!</v>
      </c>
      <c r="AB85" s="181">
        <v>3662233</v>
      </c>
      <c r="AC85" s="181">
        <v>1185502</v>
      </c>
      <c r="AD85" s="181">
        <v>2719909</v>
      </c>
      <c r="AE85" s="181">
        <v>3912020</v>
      </c>
      <c r="AF85" s="180">
        <v>40947238</v>
      </c>
      <c r="AG85" s="181">
        <v>7402015</v>
      </c>
      <c r="AH85" s="181">
        <v>1766670</v>
      </c>
      <c r="AI85" s="181">
        <v>7258263</v>
      </c>
      <c r="AJ85" s="181">
        <v>2945086</v>
      </c>
      <c r="AK85" s="181">
        <v>1580795</v>
      </c>
      <c r="AL85" s="181">
        <v>3395617</v>
      </c>
      <c r="AM85" s="181">
        <v>16598792</v>
      </c>
      <c r="AN85" s="180">
        <v>645124</v>
      </c>
      <c r="AO85" s="180">
        <v>1410488</v>
      </c>
      <c r="AP85" s="181">
        <v>703437</v>
      </c>
      <c r="AQ85" s="181">
        <v>26496</v>
      </c>
      <c r="AR85" s="181">
        <v>286473</v>
      </c>
      <c r="AS85" s="181">
        <v>394082</v>
      </c>
      <c r="AT85" s="180">
        <v>431272</v>
      </c>
      <c r="AU85" s="180">
        <v>112936</v>
      </c>
      <c r="AV85" s="180">
        <v>692715</v>
      </c>
      <c r="AW85" s="181" t="e">
        <v>#VALUE!</v>
      </c>
      <c r="AX85" s="181">
        <v>692715</v>
      </c>
      <c r="AY85" s="180">
        <v>308251</v>
      </c>
      <c r="AZ85" s="180">
        <v>2347722</v>
      </c>
      <c r="BA85" s="180">
        <v>595670</v>
      </c>
      <c r="BB85" s="180" t="e">
        <v>#VALUE!</v>
      </c>
      <c r="BC85" s="180" t="e">
        <v>#VALUE!</v>
      </c>
      <c r="BD85" s="180">
        <v>7527971</v>
      </c>
      <c r="BE85" s="180" t="e">
        <v>#VALUE!</v>
      </c>
      <c r="BF85" s="180" t="e">
        <v>#VALUE!</v>
      </c>
      <c r="BG85" s="180">
        <v>2115128</v>
      </c>
      <c r="BH85" s="180" t="e">
        <v>#VALUE!</v>
      </c>
      <c r="BI85" s="182">
        <v>57528052</v>
      </c>
      <c r="BJ85" s="183" t="e">
        <v>#VALUE!</v>
      </c>
      <c r="BK85" s="183">
        <v>2571409</v>
      </c>
      <c r="BL85" s="183">
        <v>33129779</v>
      </c>
      <c r="BM85" s="183">
        <v>122641</v>
      </c>
      <c r="BN85" s="183" t="e">
        <v>#VALUE!</v>
      </c>
      <c r="BO85" s="183" t="e">
        <v>#VALUE!</v>
      </c>
      <c r="BP85" s="183">
        <v>1351118</v>
      </c>
      <c r="BQ85" s="184">
        <v>24212775</v>
      </c>
      <c r="BR85" s="184">
        <v>5390180</v>
      </c>
      <c r="BS85" s="184" t="e">
        <v>#VALUE!</v>
      </c>
      <c r="BT85" s="184" t="e">
        <v>#VALUE!</v>
      </c>
      <c r="BU85" s="184" t="e">
        <v>#VALUE!</v>
      </c>
      <c r="BV85" s="184">
        <v>9484869</v>
      </c>
      <c r="BW85" s="185" t="e">
        <v>#VALUE!</v>
      </c>
      <c r="BX85" s="185">
        <v>1132880</v>
      </c>
      <c r="BY85" s="185" t="e">
        <v>#VALUE!</v>
      </c>
      <c r="BZ85" s="185">
        <v>905446</v>
      </c>
      <c r="CA85" s="185">
        <v>2437704</v>
      </c>
      <c r="CB85" s="185">
        <v>2642049</v>
      </c>
      <c r="CC85" s="186">
        <v>3055645</v>
      </c>
      <c r="CD85" s="187">
        <v>1435014204</v>
      </c>
    </row>
    <row r="86" spans="1:82" x14ac:dyDescent="0.25">
      <c r="A86" s="179" t="s">
        <v>519</v>
      </c>
      <c r="B86" s="179" t="s">
        <v>520</v>
      </c>
      <c r="C86" s="179" t="s">
        <v>127</v>
      </c>
      <c r="D86" s="179" t="s">
        <v>127</v>
      </c>
      <c r="E86" s="180">
        <v>435657053</v>
      </c>
      <c r="F86" s="181">
        <v>434720598</v>
      </c>
      <c r="G86" s="181">
        <v>600936</v>
      </c>
      <c r="H86" s="181">
        <v>335519</v>
      </c>
      <c r="I86" s="181">
        <v>18906874</v>
      </c>
      <c r="J86" s="181">
        <v>19897474</v>
      </c>
      <c r="K86" s="181">
        <v>34285724</v>
      </c>
      <c r="L86" s="181">
        <v>73630878</v>
      </c>
      <c r="M86" s="181">
        <v>119555020</v>
      </c>
      <c r="N86" s="181">
        <v>101246141</v>
      </c>
      <c r="O86" s="181">
        <v>68134942</v>
      </c>
      <c r="P86" s="180">
        <v>31712974</v>
      </c>
      <c r="Q86" s="181">
        <v>762839</v>
      </c>
      <c r="R86" s="181">
        <v>680283</v>
      </c>
      <c r="S86" s="180">
        <v>60163332</v>
      </c>
      <c r="T86" s="180">
        <v>13802815</v>
      </c>
      <c r="U86" s="180">
        <v>8992649</v>
      </c>
      <c r="V86" s="180">
        <v>96044682</v>
      </c>
      <c r="W86" s="181">
        <v>24583146</v>
      </c>
      <c r="X86" s="181">
        <v>12258599</v>
      </c>
      <c r="Y86" s="181">
        <v>7378002</v>
      </c>
      <c r="Z86" s="181">
        <v>16781999</v>
      </c>
      <c r="AA86" s="181" t="e">
        <v>#VALUE!</v>
      </c>
      <c r="AB86" s="181">
        <v>4928752</v>
      </c>
      <c r="AC86" s="181">
        <v>2464905</v>
      </c>
      <c r="AD86" s="181">
        <v>16104473</v>
      </c>
      <c r="AE86" s="181">
        <v>11544806</v>
      </c>
      <c r="AF86" s="180">
        <v>136982896</v>
      </c>
      <c r="AG86" s="181">
        <v>48477945</v>
      </c>
      <c r="AH86" s="181">
        <v>2077613</v>
      </c>
      <c r="AI86" s="181">
        <v>27309651</v>
      </c>
      <c r="AJ86" s="181">
        <v>17452366</v>
      </c>
      <c r="AK86" s="181">
        <v>4611453</v>
      </c>
      <c r="AL86" s="181">
        <v>12721911</v>
      </c>
      <c r="AM86" s="181">
        <v>24331957</v>
      </c>
      <c r="AN86" s="180">
        <v>1709670</v>
      </c>
      <c r="AO86" s="180">
        <v>7724094</v>
      </c>
      <c r="AP86" s="181">
        <v>3498998</v>
      </c>
      <c r="AQ86" s="181">
        <v>95485</v>
      </c>
      <c r="AR86" s="181">
        <v>3442835</v>
      </c>
      <c r="AS86" s="181">
        <v>686776</v>
      </c>
      <c r="AT86" s="180">
        <v>11947842</v>
      </c>
      <c r="AU86" s="180">
        <v>785823</v>
      </c>
      <c r="AV86" s="180">
        <v>1387250</v>
      </c>
      <c r="AW86" s="181">
        <v>103799</v>
      </c>
      <c r="AX86" s="181">
        <v>1283451</v>
      </c>
      <c r="AY86" s="180">
        <v>954861</v>
      </c>
      <c r="AZ86" s="180">
        <v>2335623</v>
      </c>
      <c r="BA86" s="180">
        <v>1072849</v>
      </c>
      <c r="BB86" s="180">
        <v>296694</v>
      </c>
      <c r="BC86" s="180" t="e">
        <v>#VALUE!</v>
      </c>
      <c r="BD86" s="180">
        <v>42699624</v>
      </c>
      <c r="BE86" s="180">
        <v>768147</v>
      </c>
      <c r="BF86" s="180" t="e">
        <v>#VALUE!</v>
      </c>
      <c r="BG86" s="180">
        <v>10585678</v>
      </c>
      <c r="BH86" s="180" t="e">
        <v>#VALUE!</v>
      </c>
      <c r="BI86" s="182">
        <v>103785071</v>
      </c>
      <c r="BJ86" s="183">
        <v>19264959</v>
      </c>
      <c r="BK86" s="183">
        <v>1941578</v>
      </c>
      <c r="BL86" s="183">
        <v>78722627</v>
      </c>
      <c r="BM86" s="183">
        <v>384106</v>
      </c>
      <c r="BN86" s="183">
        <v>20439</v>
      </c>
      <c r="BO86" s="183" t="e">
        <v>#VALUE!</v>
      </c>
      <c r="BP86" s="183">
        <v>3451362</v>
      </c>
      <c r="BQ86" s="184">
        <v>62337152</v>
      </c>
      <c r="BR86" s="184">
        <v>7292964</v>
      </c>
      <c r="BS86" s="184" t="e">
        <v>#VALUE!</v>
      </c>
      <c r="BT86" s="184" t="e">
        <v>#VALUE!</v>
      </c>
      <c r="BU86" s="184" t="e">
        <v>#VALUE!</v>
      </c>
      <c r="BV86" s="184">
        <v>46845322</v>
      </c>
      <c r="BW86" s="185">
        <v>16981550</v>
      </c>
      <c r="BX86" s="185" t="e">
        <v>#VALUE!</v>
      </c>
      <c r="BY86" s="185">
        <v>609496</v>
      </c>
      <c r="BZ86" s="185">
        <v>5329496</v>
      </c>
      <c r="CA86" s="185" t="e">
        <v>#VALUE!</v>
      </c>
      <c r="CB86" s="185">
        <v>11862382</v>
      </c>
      <c r="CC86" s="186">
        <v>13693871</v>
      </c>
      <c r="CD86" s="187">
        <v>5768952220</v>
      </c>
    </row>
    <row r="87" spans="1:82" x14ac:dyDescent="0.25">
      <c r="A87" s="179" t="s">
        <v>150</v>
      </c>
      <c r="B87" s="179" t="s">
        <v>521</v>
      </c>
      <c r="C87" s="179" t="s">
        <v>127</v>
      </c>
      <c r="D87" s="179" t="s">
        <v>127</v>
      </c>
      <c r="E87" s="180">
        <v>278506731</v>
      </c>
      <c r="F87" s="181">
        <v>277366493</v>
      </c>
      <c r="G87" s="181">
        <v>1140238</v>
      </c>
      <c r="H87" s="181" t="e">
        <v>#VALUE!</v>
      </c>
      <c r="I87" s="181">
        <v>14949696</v>
      </c>
      <c r="J87" s="181">
        <v>14883927</v>
      </c>
      <c r="K87" s="181">
        <v>16813070</v>
      </c>
      <c r="L87" s="181">
        <v>41550910</v>
      </c>
      <c r="M87" s="181">
        <v>73906075</v>
      </c>
      <c r="N87" s="181">
        <v>67402410</v>
      </c>
      <c r="O87" s="181">
        <v>49000643</v>
      </c>
      <c r="P87" s="180">
        <v>27674949</v>
      </c>
      <c r="Q87" s="181">
        <v>115060</v>
      </c>
      <c r="R87" s="181">
        <v>714608</v>
      </c>
      <c r="S87" s="180">
        <v>37490809</v>
      </c>
      <c r="T87" s="180">
        <v>5585929</v>
      </c>
      <c r="U87" s="180">
        <v>10984876</v>
      </c>
      <c r="V87" s="180">
        <v>64626860</v>
      </c>
      <c r="W87" s="181">
        <v>13050232</v>
      </c>
      <c r="X87" s="181">
        <v>10969035</v>
      </c>
      <c r="Y87" s="181">
        <v>4207320</v>
      </c>
      <c r="Z87" s="181">
        <v>15134113</v>
      </c>
      <c r="AA87" s="181" t="e">
        <v>#VALUE!</v>
      </c>
      <c r="AB87" s="181">
        <v>8209104</v>
      </c>
      <c r="AC87" s="181" t="e">
        <v>#VALUE!</v>
      </c>
      <c r="AD87" s="181">
        <v>4446434</v>
      </c>
      <c r="AE87" s="181">
        <v>8610622</v>
      </c>
      <c r="AF87" s="180">
        <v>66364192</v>
      </c>
      <c r="AG87" s="181">
        <v>16622377</v>
      </c>
      <c r="AH87" s="181">
        <v>2851150</v>
      </c>
      <c r="AI87" s="181">
        <v>12446515</v>
      </c>
      <c r="AJ87" s="181">
        <v>5191642</v>
      </c>
      <c r="AK87" s="181">
        <v>1634925</v>
      </c>
      <c r="AL87" s="181">
        <v>4568288</v>
      </c>
      <c r="AM87" s="181">
        <v>23049295</v>
      </c>
      <c r="AN87" s="180">
        <v>1949031</v>
      </c>
      <c r="AO87" s="180">
        <v>11022119</v>
      </c>
      <c r="AP87" s="181">
        <v>8920237</v>
      </c>
      <c r="AQ87" s="181">
        <v>66682</v>
      </c>
      <c r="AR87" s="181">
        <v>1676127</v>
      </c>
      <c r="AS87" s="181">
        <v>359073</v>
      </c>
      <c r="AT87" s="180">
        <v>802897</v>
      </c>
      <c r="AU87" s="180">
        <v>388684</v>
      </c>
      <c r="AV87" s="180">
        <v>218307</v>
      </c>
      <c r="AW87" s="181">
        <v>154789</v>
      </c>
      <c r="AX87" s="181">
        <v>63518</v>
      </c>
      <c r="AY87" s="180">
        <v>374636</v>
      </c>
      <c r="AZ87" s="180">
        <v>3108087</v>
      </c>
      <c r="BA87" s="180">
        <v>1021840</v>
      </c>
      <c r="BB87" s="180">
        <v>17749</v>
      </c>
      <c r="BC87" s="180">
        <v>6106</v>
      </c>
      <c r="BD87" s="180">
        <v>33572888</v>
      </c>
      <c r="BE87" s="180">
        <v>363094</v>
      </c>
      <c r="BF87" s="180">
        <v>616629</v>
      </c>
      <c r="BG87" s="180">
        <v>6868641</v>
      </c>
      <c r="BH87" s="180" t="e">
        <v>#VALUE!</v>
      </c>
      <c r="BI87" s="182">
        <v>109530721</v>
      </c>
      <c r="BJ87" s="183">
        <v>38974010</v>
      </c>
      <c r="BK87" s="183">
        <v>5823206</v>
      </c>
      <c r="BL87" s="183">
        <v>38677305</v>
      </c>
      <c r="BM87" s="183">
        <v>46030</v>
      </c>
      <c r="BN87" s="183">
        <v>385783</v>
      </c>
      <c r="BO87" s="183">
        <v>12973688</v>
      </c>
      <c r="BP87" s="183">
        <v>12650699</v>
      </c>
      <c r="BQ87" s="184">
        <v>31957180</v>
      </c>
      <c r="BR87" s="184">
        <v>3846627</v>
      </c>
      <c r="BS87" s="184" t="e">
        <v>#VALUE!</v>
      </c>
      <c r="BT87" s="184" t="e">
        <v>#VALUE!</v>
      </c>
      <c r="BU87" s="184" t="e">
        <v>#VALUE!</v>
      </c>
      <c r="BV87" s="184">
        <v>14466448</v>
      </c>
      <c r="BW87" s="185" t="e">
        <v>#VALUE!</v>
      </c>
      <c r="BX87" s="185" t="e">
        <v>#VALUE!</v>
      </c>
      <c r="BY87" s="185" t="e">
        <v>#VALUE!</v>
      </c>
      <c r="BZ87" s="185" t="e">
        <v>#VALUE!</v>
      </c>
      <c r="CA87" s="185" t="e">
        <v>#VALUE!</v>
      </c>
      <c r="CB87" s="185">
        <v>7507486</v>
      </c>
      <c r="CC87" s="186">
        <v>7185599</v>
      </c>
      <c r="CD87" s="187">
        <v>3816234589</v>
      </c>
    </row>
    <row r="88" spans="1:82" x14ac:dyDescent="0.25">
      <c r="A88" s="179" t="s">
        <v>522</v>
      </c>
      <c r="B88" s="179" t="s">
        <v>523</v>
      </c>
      <c r="C88" s="179" t="s">
        <v>126</v>
      </c>
      <c r="D88" s="179" t="s">
        <v>126</v>
      </c>
      <c r="E88" s="180">
        <v>339315740</v>
      </c>
      <c r="F88" s="181">
        <v>334145083</v>
      </c>
      <c r="G88" s="181">
        <v>294389</v>
      </c>
      <c r="H88" s="181">
        <v>4876268</v>
      </c>
      <c r="I88" s="181">
        <v>14870940</v>
      </c>
      <c r="J88" s="181">
        <v>18214741</v>
      </c>
      <c r="K88" s="181">
        <v>21598251</v>
      </c>
      <c r="L88" s="181">
        <v>51923740</v>
      </c>
      <c r="M88" s="181">
        <v>88559708</v>
      </c>
      <c r="N88" s="181">
        <v>76603431</v>
      </c>
      <c r="O88" s="181">
        <v>67544929</v>
      </c>
      <c r="P88" s="180">
        <v>49229291</v>
      </c>
      <c r="Q88" s="181">
        <v>163056</v>
      </c>
      <c r="R88" s="181">
        <v>677221</v>
      </c>
      <c r="S88" s="180">
        <v>32111686</v>
      </c>
      <c r="T88" s="180">
        <v>8776374</v>
      </c>
      <c r="U88" s="180">
        <v>20293354</v>
      </c>
      <c r="V88" s="180">
        <v>79070920</v>
      </c>
      <c r="W88" s="181">
        <v>23703946</v>
      </c>
      <c r="X88" s="181">
        <v>10001185</v>
      </c>
      <c r="Y88" s="181">
        <v>8974790</v>
      </c>
      <c r="Z88" s="181">
        <v>22214928</v>
      </c>
      <c r="AA88" s="181">
        <v>492673</v>
      </c>
      <c r="AB88" s="181">
        <v>203642</v>
      </c>
      <c r="AC88" s="181">
        <v>2100185</v>
      </c>
      <c r="AD88" s="181">
        <v>5611456</v>
      </c>
      <c r="AE88" s="181">
        <v>5768115</v>
      </c>
      <c r="AF88" s="180">
        <v>67862350</v>
      </c>
      <c r="AG88" s="181">
        <v>27472180</v>
      </c>
      <c r="AH88" s="181">
        <v>2842565</v>
      </c>
      <c r="AI88" s="181">
        <v>15812972</v>
      </c>
      <c r="AJ88" s="181">
        <v>2353229</v>
      </c>
      <c r="AK88" s="181">
        <v>5400192</v>
      </c>
      <c r="AL88" s="181">
        <v>359036</v>
      </c>
      <c r="AM88" s="181">
        <v>13622176</v>
      </c>
      <c r="AN88" s="180">
        <v>4370765</v>
      </c>
      <c r="AO88" s="180">
        <v>3801242</v>
      </c>
      <c r="AP88" s="181">
        <v>2992321</v>
      </c>
      <c r="AQ88" s="181">
        <v>107275</v>
      </c>
      <c r="AR88" s="181">
        <v>316549</v>
      </c>
      <c r="AS88" s="181">
        <v>385097</v>
      </c>
      <c r="AT88" s="180">
        <v>3464237</v>
      </c>
      <c r="AU88" s="180">
        <v>2459276</v>
      </c>
      <c r="AV88" s="180">
        <v>385590</v>
      </c>
      <c r="AW88" s="181">
        <v>24173</v>
      </c>
      <c r="AX88" s="181">
        <v>361417</v>
      </c>
      <c r="AY88" s="180">
        <v>163138</v>
      </c>
      <c r="AZ88" s="180">
        <v>12595098</v>
      </c>
      <c r="BA88" s="180">
        <v>876258</v>
      </c>
      <c r="BB88" s="180" t="e">
        <v>#VALUE!</v>
      </c>
      <c r="BC88" s="180">
        <v>7956</v>
      </c>
      <c r="BD88" s="180">
        <v>30209326</v>
      </c>
      <c r="BE88" s="180">
        <v>28244</v>
      </c>
      <c r="BF88" s="180">
        <v>435020</v>
      </c>
      <c r="BG88" s="180">
        <v>10869653</v>
      </c>
      <c r="BH88" s="180" t="e">
        <v>#VALUE!</v>
      </c>
      <c r="BI88" s="182">
        <v>121594537</v>
      </c>
      <c r="BJ88" s="183" t="e">
        <v>#VALUE!</v>
      </c>
      <c r="BK88" s="183">
        <v>13454153</v>
      </c>
      <c r="BL88" s="183">
        <v>51350508</v>
      </c>
      <c r="BM88" s="183">
        <v>3938097</v>
      </c>
      <c r="BN88" s="183">
        <v>21631255</v>
      </c>
      <c r="BO88" s="183">
        <v>810920</v>
      </c>
      <c r="BP88" s="183">
        <v>22905663</v>
      </c>
      <c r="BQ88" s="184">
        <v>37145464</v>
      </c>
      <c r="BR88" s="184">
        <v>2361975</v>
      </c>
      <c r="BS88" s="184" t="e">
        <v>#VALUE!</v>
      </c>
      <c r="BT88" s="184" t="e">
        <v>#VALUE!</v>
      </c>
      <c r="BU88" s="184" t="e">
        <v>#VALUE!</v>
      </c>
      <c r="BV88" s="184">
        <v>25649777</v>
      </c>
      <c r="BW88" s="185">
        <v>10192310</v>
      </c>
      <c r="BX88" s="185">
        <v>30522</v>
      </c>
      <c r="BY88" s="185" t="e">
        <v>#VALUE!</v>
      </c>
      <c r="BZ88" s="185" t="e">
        <v>#VALUE!</v>
      </c>
      <c r="CA88" s="185" t="e">
        <v>#VALUE!</v>
      </c>
      <c r="CB88" s="185">
        <v>9210869</v>
      </c>
      <c r="CC88" s="186">
        <v>5236092</v>
      </c>
      <c r="CD88" s="187">
        <v>5082288980</v>
      </c>
    </row>
    <row r="89" spans="1:82" x14ac:dyDescent="0.25">
      <c r="A89" s="179" t="s">
        <v>524</v>
      </c>
      <c r="B89" s="179" t="s">
        <v>525</v>
      </c>
      <c r="C89" s="179" t="s">
        <v>387</v>
      </c>
      <c r="D89" s="179" t="s">
        <v>124</v>
      </c>
      <c r="E89" s="180">
        <v>250084113</v>
      </c>
      <c r="F89" s="181">
        <v>244307572</v>
      </c>
      <c r="G89" s="181">
        <v>1914687</v>
      </c>
      <c r="H89" s="181">
        <v>3861854</v>
      </c>
      <c r="I89" s="181">
        <v>11099175</v>
      </c>
      <c r="J89" s="181">
        <v>10641654</v>
      </c>
      <c r="K89" s="181">
        <v>17173992</v>
      </c>
      <c r="L89" s="181">
        <v>32172699</v>
      </c>
      <c r="M89" s="181">
        <v>83340055</v>
      </c>
      <c r="N89" s="181">
        <v>52877586</v>
      </c>
      <c r="O89" s="181">
        <v>42778952</v>
      </c>
      <c r="P89" s="180">
        <v>27436103</v>
      </c>
      <c r="Q89" s="181">
        <v>87931</v>
      </c>
      <c r="R89" s="181">
        <v>1981754</v>
      </c>
      <c r="S89" s="180">
        <v>11342893</v>
      </c>
      <c r="T89" s="180">
        <v>5863370</v>
      </c>
      <c r="U89" s="180">
        <v>8264498</v>
      </c>
      <c r="V89" s="180">
        <v>75076394</v>
      </c>
      <c r="W89" s="181">
        <v>13348956</v>
      </c>
      <c r="X89" s="181">
        <v>12922078</v>
      </c>
      <c r="Y89" s="181">
        <v>12629443</v>
      </c>
      <c r="Z89" s="181">
        <v>15296472</v>
      </c>
      <c r="AA89" s="181" t="e">
        <v>#VALUE!</v>
      </c>
      <c r="AB89" s="181">
        <v>344692</v>
      </c>
      <c r="AC89" s="181">
        <v>1326589</v>
      </c>
      <c r="AD89" s="181">
        <v>9949393</v>
      </c>
      <c r="AE89" s="181">
        <v>9258771</v>
      </c>
      <c r="AF89" s="180">
        <v>62908410</v>
      </c>
      <c r="AG89" s="181">
        <v>22118088</v>
      </c>
      <c r="AH89" s="181">
        <v>2634514</v>
      </c>
      <c r="AI89" s="181">
        <v>12289916</v>
      </c>
      <c r="AJ89" s="181">
        <v>4044272</v>
      </c>
      <c r="AK89" s="181">
        <v>7369385</v>
      </c>
      <c r="AL89" s="181">
        <v>1167338</v>
      </c>
      <c r="AM89" s="181">
        <v>13284897</v>
      </c>
      <c r="AN89" s="180">
        <v>1867934</v>
      </c>
      <c r="AO89" s="180">
        <v>7275231</v>
      </c>
      <c r="AP89" s="181">
        <v>6294867</v>
      </c>
      <c r="AQ89" s="181">
        <v>35520</v>
      </c>
      <c r="AR89" s="181">
        <v>618586</v>
      </c>
      <c r="AS89" s="181">
        <v>326258</v>
      </c>
      <c r="AT89" s="180">
        <v>893506</v>
      </c>
      <c r="AU89" s="180">
        <v>980544</v>
      </c>
      <c r="AV89" s="180">
        <v>308041</v>
      </c>
      <c r="AW89" s="181">
        <v>20134</v>
      </c>
      <c r="AX89" s="181">
        <v>287907</v>
      </c>
      <c r="AY89" s="180">
        <v>338759</v>
      </c>
      <c r="AZ89" s="180">
        <v>1295335</v>
      </c>
      <c r="BA89" s="180">
        <v>950648</v>
      </c>
      <c r="BB89" s="180">
        <v>5159</v>
      </c>
      <c r="BC89" s="180" t="e">
        <v>#VALUE!</v>
      </c>
      <c r="BD89" s="180">
        <v>27310829</v>
      </c>
      <c r="BE89" s="180">
        <v>38088</v>
      </c>
      <c r="BF89" s="180" t="e">
        <v>#VALUE!</v>
      </c>
      <c r="BG89" s="180">
        <v>8973980</v>
      </c>
      <c r="BH89" s="180" t="e">
        <v>#VALUE!</v>
      </c>
      <c r="BI89" s="182">
        <v>94332512</v>
      </c>
      <c r="BJ89" s="183">
        <v>26248013</v>
      </c>
      <c r="BK89" s="183">
        <v>5337849</v>
      </c>
      <c r="BL89" s="183">
        <v>49606694</v>
      </c>
      <c r="BM89" s="183">
        <v>5961359</v>
      </c>
      <c r="BN89" s="183">
        <v>225558</v>
      </c>
      <c r="BO89" s="183" t="e">
        <v>#VALUE!</v>
      </c>
      <c r="BP89" s="183">
        <v>6953039</v>
      </c>
      <c r="BQ89" s="184">
        <v>42538912</v>
      </c>
      <c r="BR89" s="184">
        <v>18082133</v>
      </c>
      <c r="BS89" s="184" t="e">
        <v>#VALUE!</v>
      </c>
      <c r="BT89" s="184" t="e">
        <v>#VALUE!</v>
      </c>
      <c r="BU89" s="184" t="e">
        <v>#VALUE!</v>
      </c>
      <c r="BV89" s="184">
        <v>13347388</v>
      </c>
      <c r="BW89" s="185" t="e">
        <v>#VALUE!</v>
      </c>
      <c r="BX89" s="185" t="e">
        <v>#VALUE!</v>
      </c>
      <c r="BY89" s="185" t="e">
        <v>#VALUE!</v>
      </c>
      <c r="BZ89" s="185">
        <v>4850396</v>
      </c>
      <c r="CA89" s="185">
        <v>633487</v>
      </c>
      <c r="CB89" s="185">
        <v>4240878</v>
      </c>
      <c r="CC89" s="186">
        <v>4577471</v>
      </c>
      <c r="CD89" s="187">
        <v>2716730236</v>
      </c>
    </row>
    <row r="90" spans="1:82" x14ac:dyDescent="0.25">
      <c r="A90" s="179" t="s">
        <v>526</v>
      </c>
      <c r="B90" s="179" t="s">
        <v>527</v>
      </c>
      <c r="C90" s="179" t="s">
        <v>395</v>
      </c>
      <c r="D90" s="179" t="s">
        <v>124</v>
      </c>
      <c r="E90" s="180">
        <v>191472933</v>
      </c>
      <c r="F90" s="181">
        <v>191079209</v>
      </c>
      <c r="G90" s="181" t="e">
        <v>#VALUE!</v>
      </c>
      <c r="H90" s="181">
        <v>393724</v>
      </c>
      <c r="I90" s="181">
        <v>11066314</v>
      </c>
      <c r="J90" s="181">
        <v>17193067</v>
      </c>
      <c r="K90" s="181">
        <v>17906835</v>
      </c>
      <c r="L90" s="181">
        <v>30233383</v>
      </c>
      <c r="M90" s="181">
        <v>49812063</v>
      </c>
      <c r="N90" s="181">
        <v>39488316</v>
      </c>
      <c r="O90" s="181">
        <v>25772955</v>
      </c>
      <c r="P90" s="180">
        <v>19499656</v>
      </c>
      <c r="Q90" s="181">
        <v>4921</v>
      </c>
      <c r="R90" s="181">
        <v>306301</v>
      </c>
      <c r="S90" s="180">
        <v>22748003</v>
      </c>
      <c r="T90" s="180">
        <v>4655403</v>
      </c>
      <c r="U90" s="180">
        <v>3335548</v>
      </c>
      <c r="V90" s="180">
        <v>38825058</v>
      </c>
      <c r="W90" s="181">
        <v>4450110</v>
      </c>
      <c r="X90" s="181">
        <v>7741141</v>
      </c>
      <c r="Y90" s="181">
        <v>1459954</v>
      </c>
      <c r="Z90" s="181">
        <v>9945853</v>
      </c>
      <c r="AA90" s="181" t="e">
        <v>#VALUE!</v>
      </c>
      <c r="AB90" s="181">
        <v>794924</v>
      </c>
      <c r="AC90" s="181">
        <v>3548052</v>
      </c>
      <c r="AD90" s="181">
        <v>5506259</v>
      </c>
      <c r="AE90" s="181">
        <v>5378765</v>
      </c>
      <c r="AF90" s="180">
        <v>51169802</v>
      </c>
      <c r="AG90" s="181">
        <v>19919919</v>
      </c>
      <c r="AH90" s="181">
        <v>1215378</v>
      </c>
      <c r="AI90" s="181">
        <v>7080274</v>
      </c>
      <c r="AJ90" s="181">
        <v>3860109</v>
      </c>
      <c r="AK90" s="181">
        <v>2973944</v>
      </c>
      <c r="AL90" s="181">
        <v>860051</v>
      </c>
      <c r="AM90" s="181">
        <v>15260127</v>
      </c>
      <c r="AN90" s="180">
        <v>1490912</v>
      </c>
      <c r="AO90" s="180">
        <v>6277995</v>
      </c>
      <c r="AP90" s="181">
        <v>3866838</v>
      </c>
      <c r="AQ90" s="181">
        <v>501460</v>
      </c>
      <c r="AR90" s="181">
        <v>1462271</v>
      </c>
      <c r="AS90" s="181">
        <v>447426</v>
      </c>
      <c r="AT90" s="180">
        <v>1189979</v>
      </c>
      <c r="AU90" s="180">
        <v>285835</v>
      </c>
      <c r="AV90" s="180">
        <v>1336840</v>
      </c>
      <c r="AW90" s="181" t="e">
        <v>#VALUE!</v>
      </c>
      <c r="AX90" s="181">
        <v>1336840</v>
      </c>
      <c r="AY90" s="180">
        <v>875911</v>
      </c>
      <c r="AZ90" s="180">
        <v>1526622</v>
      </c>
      <c r="BA90" s="180">
        <v>892111</v>
      </c>
      <c r="BB90" s="180">
        <v>189618</v>
      </c>
      <c r="BC90" s="180">
        <v>80361</v>
      </c>
      <c r="BD90" s="180">
        <v>15431547</v>
      </c>
      <c r="BE90" s="180">
        <v>2574645</v>
      </c>
      <c r="BF90" s="180" t="e">
        <v>#VALUE!</v>
      </c>
      <c r="BG90" s="180">
        <v>14008466</v>
      </c>
      <c r="BH90" s="180" t="e">
        <v>#VALUE!</v>
      </c>
      <c r="BI90" s="182">
        <v>95311497</v>
      </c>
      <c r="BJ90" s="183" t="e">
        <v>#VALUE!</v>
      </c>
      <c r="BK90" s="183">
        <v>14675970</v>
      </c>
      <c r="BL90" s="183">
        <v>50818168</v>
      </c>
      <c r="BM90" s="183">
        <v>12377139</v>
      </c>
      <c r="BN90" s="183">
        <v>213713</v>
      </c>
      <c r="BO90" s="183" t="e">
        <v>#VALUE!</v>
      </c>
      <c r="BP90" s="183">
        <v>1927998</v>
      </c>
      <c r="BQ90" s="184">
        <v>14089723</v>
      </c>
      <c r="BR90" s="184">
        <v>2709338</v>
      </c>
      <c r="BS90" s="184" t="e">
        <v>#VALUE!</v>
      </c>
      <c r="BT90" s="184" t="e">
        <v>#VALUE!</v>
      </c>
      <c r="BU90" s="184" t="e">
        <v>#VALUE!</v>
      </c>
      <c r="BV90" s="184">
        <v>6487185</v>
      </c>
      <c r="BW90" s="185" t="e">
        <v>#VALUE!</v>
      </c>
      <c r="BX90" s="185" t="e">
        <v>#VALUE!</v>
      </c>
      <c r="BY90" s="185" t="e">
        <v>#VALUE!</v>
      </c>
      <c r="BZ90" s="185">
        <v>1295513</v>
      </c>
      <c r="CA90" s="185" t="e">
        <v>#VALUE!</v>
      </c>
      <c r="CB90" s="185">
        <v>4251646</v>
      </c>
      <c r="CC90" s="186">
        <v>15075585</v>
      </c>
      <c r="CD90" s="187">
        <v>2247416319</v>
      </c>
    </row>
    <row r="91" spans="1:82" x14ac:dyDescent="0.25">
      <c r="A91" s="179" t="s">
        <v>528</v>
      </c>
      <c r="B91" s="179" t="s">
        <v>529</v>
      </c>
      <c r="C91" s="179" t="s">
        <v>462</v>
      </c>
      <c r="D91" s="179" t="s">
        <v>120</v>
      </c>
      <c r="E91" s="180">
        <v>177468722</v>
      </c>
      <c r="F91" s="181">
        <v>177195093</v>
      </c>
      <c r="G91" s="181" t="e">
        <v>#VALUE!</v>
      </c>
      <c r="H91" s="181">
        <v>22589</v>
      </c>
      <c r="I91" s="181">
        <v>6405519</v>
      </c>
      <c r="J91" s="181">
        <v>7146514</v>
      </c>
      <c r="K91" s="181">
        <v>9127731</v>
      </c>
      <c r="L91" s="181">
        <v>30193155</v>
      </c>
      <c r="M91" s="181">
        <v>50612161</v>
      </c>
      <c r="N91" s="181">
        <v>50123440</v>
      </c>
      <c r="O91" s="181">
        <v>23860202</v>
      </c>
      <c r="P91" s="180">
        <v>13983773</v>
      </c>
      <c r="Q91" s="181">
        <v>7432</v>
      </c>
      <c r="R91" s="181">
        <v>226959</v>
      </c>
      <c r="S91" s="180">
        <v>7086865</v>
      </c>
      <c r="T91" s="180">
        <v>2896709</v>
      </c>
      <c r="U91" s="180">
        <v>4905082</v>
      </c>
      <c r="V91" s="180">
        <v>51720686</v>
      </c>
      <c r="W91" s="181">
        <v>17638025</v>
      </c>
      <c r="X91" s="181">
        <v>1198374</v>
      </c>
      <c r="Y91" s="181">
        <v>10084289</v>
      </c>
      <c r="Z91" s="181">
        <v>6588041</v>
      </c>
      <c r="AA91" s="181">
        <v>717242</v>
      </c>
      <c r="AB91" s="181">
        <v>675835</v>
      </c>
      <c r="AC91" s="181">
        <v>1560501</v>
      </c>
      <c r="AD91" s="181">
        <v>8764022</v>
      </c>
      <c r="AE91" s="181">
        <v>4494357</v>
      </c>
      <c r="AF91" s="180">
        <v>66434824</v>
      </c>
      <c r="AG91" s="181">
        <v>20137627</v>
      </c>
      <c r="AH91" s="181">
        <v>592029</v>
      </c>
      <c r="AI91" s="181">
        <v>20375550</v>
      </c>
      <c r="AJ91" s="181">
        <v>3571902</v>
      </c>
      <c r="AK91" s="181">
        <v>5207623</v>
      </c>
      <c r="AL91" s="181">
        <v>883170</v>
      </c>
      <c r="AM91" s="181">
        <v>15666923</v>
      </c>
      <c r="AN91" s="180">
        <v>852090</v>
      </c>
      <c r="AO91" s="180">
        <v>2649739</v>
      </c>
      <c r="AP91" s="181">
        <v>1002303</v>
      </c>
      <c r="AQ91" s="181" t="e">
        <v>#VALUE!</v>
      </c>
      <c r="AR91" s="181">
        <v>1166351</v>
      </c>
      <c r="AS91" s="181">
        <v>481085</v>
      </c>
      <c r="AT91" s="180">
        <v>4614161</v>
      </c>
      <c r="AU91" s="180">
        <v>59188</v>
      </c>
      <c r="AV91" s="180">
        <v>23841</v>
      </c>
      <c r="AW91" s="181">
        <v>1860</v>
      </c>
      <c r="AX91" s="181">
        <v>21981</v>
      </c>
      <c r="AY91" s="180">
        <v>513314</v>
      </c>
      <c r="AZ91" s="180">
        <v>1064382</v>
      </c>
      <c r="BA91" s="180">
        <v>742188</v>
      </c>
      <c r="BB91" s="180">
        <v>80905</v>
      </c>
      <c r="BC91" s="180" t="e">
        <v>#VALUE!</v>
      </c>
      <c r="BD91" s="180">
        <v>7827057</v>
      </c>
      <c r="BE91" s="180" t="e">
        <v>#VALUE!</v>
      </c>
      <c r="BF91" s="180">
        <v>1940337</v>
      </c>
      <c r="BG91" s="180">
        <v>6319299</v>
      </c>
      <c r="BH91" s="180" t="e">
        <v>#VALUE!</v>
      </c>
      <c r="BI91" s="182">
        <v>61835618</v>
      </c>
      <c r="BJ91" s="183" t="e">
        <v>#VALUE!</v>
      </c>
      <c r="BK91" s="183">
        <v>5263212</v>
      </c>
      <c r="BL91" s="183">
        <v>29344780</v>
      </c>
      <c r="BM91" s="183">
        <v>155013</v>
      </c>
      <c r="BN91" s="183">
        <v>912320</v>
      </c>
      <c r="BO91" s="183" t="e">
        <v>#VALUE!</v>
      </c>
      <c r="BP91" s="183">
        <v>4129551</v>
      </c>
      <c r="BQ91" s="184">
        <v>11035644</v>
      </c>
      <c r="BR91" s="184">
        <v>1542075</v>
      </c>
      <c r="BS91" s="184" t="e">
        <v>#VALUE!</v>
      </c>
      <c r="BT91" s="184" t="e">
        <v>#VALUE!</v>
      </c>
      <c r="BU91" s="184" t="e">
        <v>#VALUE!</v>
      </c>
      <c r="BV91" s="184">
        <v>7801222</v>
      </c>
      <c r="BW91" s="185" t="e">
        <v>#VALUE!</v>
      </c>
      <c r="BX91" s="185" t="e">
        <v>#VALUE!</v>
      </c>
      <c r="BY91" s="185" t="e">
        <v>#VALUE!</v>
      </c>
      <c r="BZ91" s="185" t="e">
        <v>#VALUE!</v>
      </c>
      <c r="CA91" s="185" t="e">
        <v>#VALUE!</v>
      </c>
      <c r="CB91" s="185">
        <v>4670405</v>
      </c>
      <c r="CC91" s="186" t="e">
        <v>#VALUE!</v>
      </c>
      <c r="CD91" s="187">
        <v>2188898473</v>
      </c>
    </row>
    <row r="92" spans="1:82" x14ac:dyDescent="0.25">
      <c r="A92" s="179" t="s">
        <v>530</v>
      </c>
      <c r="B92" s="179" t="s">
        <v>531</v>
      </c>
      <c r="C92" s="179" t="s">
        <v>399</v>
      </c>
      <c r="D92" s="179" t="s">
        <v>116</v>
      </c>
      <c r="E92" s="180">
        <v>153378121</v>
      </c>
      <c r="F92" s="181">
        <v>149999413</v>
      </c>
      <c r="G92" s="181">
        <v>980096</v>
      </c>
      <c r="H92" s="181">
        <v>2398612</v>
      </c>
      <c r="I92" s="181">
        <v>6407295</v>
      </c>
      <c r="J92" s="181">
        <v>7017933</v>
      </c>
      <c r="K92" s="181">
        <v>13430926</v>
      </c>
      <c r="L92" s="181">
        <v>21220213</v>
      </c>
      <c r="M92" s="181">
        <v>57574595</v>
      </c>
      <c r="N92" s="181">
        <v>39979267</v>
      </c>
      <c r="O92" s="181">
        <v>7747892</v>
      </c>
      <c r="P92" s="180">
        <v>10445529</v>
      </c>
      <c r="Q92" s="181">
        <v>85764</v>
      </c>
      <c r="R92" s="181">
        <v>123428</v>
      </c>
      <c r="S92" s="180">
        <v>13675917</v>
      </c>
      <c r="T92" s="180">
        <v>2310958</v>
      </c>
      <c r="U92" s="180">
        <v>6856984</v>
      </c>
      <c r="V92" s="180">
        <v>47462216</v>
      </c>
      <c r="W92" s="181">
        <v>11753211</v>
      </c>
      <c r="X92" s="181">
        <v>3064570</v>
      </c>
      <c r="Y92" s="181">
        <v>5729255</v>
      </c>
      <c r="Z92" s="181">
        <v>8776618</v>
      </c>
      <c r="AA92" s="181" t="e">
        <v>#VALUE!</v>
      </c>
      <c r="AB92" s="181">
        <v>7095528</v>
      </c>
      <c r="AC92" s="181">
        <v>94323</v>
      </c>
      <c r="AD92" s="181">
        <v>7514565</v>
      </c>
      <c r="AE92" s="181">
        <v>3434146</v>
      </c>
      <c r="AF92" s="180">
        <v>38901987</v>
      </c>
      <c r="AG92" s="181">
        <v>9220184</v>
      </c>
      <c r="AH92" s="181">
        <v>2624846</v>
      </c>
      <c r="AI92" s="181">
        <v>8462050</v>
      </c>
      <c r="AJ92" s="181">
        <v>3155069</v>
      </c>
      <c r="AK92" s="181">
        <v>3615219</v>
      </c>
      <c r="AL92" s="181">
        <v>766703</v>
      </c>
      <c r="AM92" s="181">
        <v>11057916</v>
      </c>
      <c r="AN92" s="180">
        <v>1511789</v>
      </c>
      <c r="AO92" s="180">
        <v>3057000</v>
      </c>
      <c r="AP92" s="181">
        <v>2334059</v>
      </c>
      <c r="AQ92" s="181">
        <v>70943</v>
      </c>
      <c r="AR92" s="181">
        <v>483356</v>
      </c>
      <c r="AS92" s="181">
        <v>168642</v>
      </c>
      <c r="AT92" s="180">
        <v>1086807</v>
      </c>
      <c r="AU92" s="180">
        <v>58993</v>
      </c>
      <c r="AV92" s="180">
        <v>431156</v>
      </c>
      <c r="AW92" s="181">
        <v>1340</v>
      </c>
      <c r="AX92" s="181">
        <v>429816</v>
      </c>
      <c r="AY92" s="180">
        <v>334426</v>
      </c>
      <c r="AZ92" s="180">
        <v>721459</v>
      </c>
      <c r="BA92" s="180">
        <v>966686</v>
      </c>
      <c r="BB92" s="180" t="e">
        <v>#VALUE!</v>
      </c>
      <c r="BC92" s="180">
        <v>9240</v>
      </c>
      <c r="BD92" s="180">
        <v>10552085</v>
      </c>
      <c r="BE92" s="180">
        <v>211690</v>
      </c>
      <c r="BF92" s="180" t="e">
        <v>#VALUE!</v>
      </c>
      <c r="BG92" s="180">
        <v>5602119</v>
      </c>
      <c r="BH92" s="180" t="e">
        <v>#VALUE!</v>
      </c>
      <c r="BI92" s="182">
        <v>53834845</v>
      </c>
      <c r="BJ92" s="183" t="e">
        <v>#VALUE!</v>
      </c>
      <c r="BK92" s="183">
        <v>2066306</v>
      </c>
      <c r="BL92" s="183">
        <v>27577044</v>
      </c>
      <c r="BM92" s="183">
        <v>1839885</v>
      </c>
      <c r="BN92" s="183">
        <v>63408</v>
      </c>
      <c r="BO92" s="183" t="e">
        <v>#VALUE!</v>
      </c>
      <c r="BP92" s="183">
        <v>5345588</v>
      </c>
      <c r="BQ92" s="184">
        <v>20090025</v>
      </c>
      <c r="BR92" s="184">
        <v>2258201</v>
      </c>
      <c r="BS92" s="184" t="e">
        <v>#VALUE!</v>
      </c>
      <c r="BT92" s="184" t="e">
        <v>#VALUE!</v>
      </c>
      <c r="BU92" s="184" t="e">
        <v>#VALUE!</v>
      </c>
      <c r="BV92" s="184">
        <v>10431019</v>
      </c>
      <c r="BW92" s="185" t="e">
        <v>#VALUE!</v>
      </c>
      <c r="BX92" s="185">
        <v>2290415</v>
      </c>
      <c r="BY92" s="185" t="e">
        <v>#VALUE!</v>
      </c>
      <c r="BZ92" s="185">
        <v>1447598</v>
      </c>
      <c r="CA92" s="185">
        <v>1400946</v>
      </c>
      <c r="CB92" s="185">
        <v>3548920</v>
      </c>
      <c r="CC92" s="186">
        <v>4253760</v>
      </c>
      <c r="CD92" s="187">
        <v>2004224676</v>
      </c>
    </row>
    <row r="93" spans="1:82" x14ac:dyDescent="0.25">
      <c r="A93" s="179" t="s">
        <v>532</v>
      </c>
      <c r="B93" s="179" t="s">
        <v>533</v>
      </c>
      <c r="C93" s="179" t="s">
        <v>408</v>
      </c>
      <c r="D93" s="179" t="s">
        <v>116</v>
      </c>
      <c r="E93" s="180">
        <v>74734018</v>
      </c>
      <c r="F93" s="181">
        <v>74230792</v>
      </c>
      <c r="G93" s="181">
        <v>503226</v>
      </c>
      <c r="H93" s="181" t="e">
        <v>#VALUE!</v>
      </c>
      <c r="I93" s="181">
        <v>2052413</v>
      </c>
      <c r="J93" s="181">
        <v>4292749</v>
      </c>
      <c r="K93" s="181">
        <v>4856873</v>
      </c>
      <c r="L93" s="181">
        <v>12865873</v>
      </c>
      <c r="M93" s="181">
        <v>21119996</v>
      </c>
      <c r="N93" s="181">
        <v>9687998</v>
      </c>
      <c r="O93" s="181">
        <v>19858116</v>
      </c>
      <c r="P93" s="180">
        <v>3908293</v>
      </c>
      <c r="Q93" s="181">
        <v>134006</v>
      </c>
      <c r="R93" s="181">
        <v>3100</v>
      </c>
      <c r="S93" s="180">
        <v>10334882</v>
      </c>
      <c r="T93" s="180">
        <v>896982</v>
      </c>
      <c r="U93" s="180">
        <v>1217534</v>
      </c>
      <c r="V93" s="180">
        <v>19204922</v>
      </c>
      <c r="W93" s="181">
        <v>11834247</v>
      </c>
      <c r="X93" s="181">
        <v>1315730</v>
      </c>
      <c r="Y93" s="181" t="e">
        <v>#VALUE!</v>
      </c>
      <c r="Z93" s="181">
        <v>1567249</v>
      </c>
      <c r="AA93" s="181" t="e">
        <v>#VALUE!</v>
      </c>
      <c r="AB93" s="181" t="e">
        <v>#VALUE!</v>
      </c>
      <c r="AC93" s="181">
        <v>2051318</v>
      </c>
      <c r="AD93" s="181">
        <v>2014523</v>
      </c>
      <c r="AE93" s="181">
        <v>254779</v>
      </c>
      <c r="AF93" s="180">
        <v>22599764</v>
      </c>
      <c r="AG93" s="181">
        <v>7876483</v>
      </c>
      <c r="AH93" s="181">
        <v>276420</v>
      </c>
      <c r="AI93" s="181">
        <v>7000793</v>
      </c>
      <c r="AJ93" s="181">
        <v>114661</v>
      </c>
      <c r="AK93" s="181">
        <v>706558</v>
      </c>
      <c r="AL93" s="181">
        <v>2493728</v>
      </c>
      <c r="AM93" s="181">
        <v>4131121</v>
      </c>
      <c r="AN93" s="180">
        <v>874914</v>
      </c>
      <c r="AO93" s="180">
        <v>2433592</v>
      </c>
      <c r="AP93" s="181">
        <v>2058266</v>
      </c>
      <c r="AQ93" s="181" t="e">
        <v>#VALUE!</v>
      </c>
      <c r="AR93" s="181">
        <v>196887</v>
      </c>
      <c r="AS93" s="181">
        <v>178439</v>
      </c>
      <c r="AT93" s="180">
        <v>369807</v>
      </c>
      <c r="AU93" s="180">
        <v>5463</v>
      </c>
      <c r="AV93" s="180">
        <v>360322</v>
      </c>
      <c r="AW93" s="181" t="e">
        <v>#VALUE!</v>
      </c>
      <c r="AX93" s="181">
        <v>360322</v>
      </c>
      <c r="AY93" s="180">
        <v>179036</v>
      </c>
      <c r="AZ93" s="180">
        <v>1401</v>
      </c>
      <c r="BA93" s="180">
        <v>501564</v>
      </c>
      <c r="BB93" s="180" t="e">
        <v>#VALUE!</v>
      </c>
      <c r="BC93" s="180" t="e">
        <v>#VALUE!</v>
      </c>
      <c r="BD93" s="180">
        <v>5350763</v>
      </c>
      <c r="BE93" s="180" t="e">
        <v>#VALUE!</v>
      </c>
      <c r="BF93" s="180" t="e">
        <v>#VALUE!</v>
      </c>
      <c r="BG93" s="180">
        <v>6328938</v>
      </c>
      <c r="BH93" s="180" t="e">
        <v>#VALUE!</v>
      </c>
      <c r="BI93" s="182">
        <v>10431975</v>
      </c>
      <c r="BJ93" s="183" t="e">
        <v>#VALUE!</v>
      </c>
      <c r="BK93" s="183">
        <v>87082</v>
      </c>
      <c r="BL93" s="183">
        <v>9749551</v>
      </c>
      <c r="BM93" s="183">
        <v>450095</v>
      </c>
      <c r="BN93" s="183">
        <v>16117</v>
      </c>
      <c r="BO93" s="183" t="e">
        <v>#VALUE!</v>
      </c>
      <c r="BP93" s="183">
        <v>129130</v>
      </c>
      <c r="BQ93" s="184">
        <v>9852237</v>
      </c>
      <c r="BR93" s="184">
        <v>3474080</v>
      </c>
      <c r="BS93" s="184" t="e">
        <v>#VALUE!</v>
      </c>
      <c r="BT93" s="184" t="e">
        <v>#VALUE!</v>
      </c>
      <c r="BU93" s="184" t="e">
        <v>#VALUE!</v>
      </c>
      <c r="BV93" s="184">
        <v>6305449</v>
      </c>
      <c r="BW93" s="185" t="e">
        <v>#VALUE!</v>
      </c>
      <c r="BX93" s="185" t="e">
        <v>#VALUE!</v>
      </c>
      <c r="BY93" s="185" t="e">
        <v>#VALUE!</v>
      </c>
      <c r="BZ93" s="185">
        <v>2365800</v>
      </c>
      <c r="CA93" s="185" t="e">
        <v>#VALUE!</v>
      </c>
      <c r="CB93" s="185">
        <v>1048733</v>
      </c>
      <c r="CC93" s="186">
        <v>12083217</v>
      </c>
      <c r="CD93" s="187">
        <v>989851377</v>
      </c>
    </row>
    <row r="94" spans="1:82" x14ac:dyDescent="0.25">
      <c r="A94" s="179" t="s">
        <v>534</v>
      </c>
      <c r="B94" s="179" t="s">
        <v>535</v>
      </c>
      <c r="C94" s="179" t="s">
        <v>122</v>
      </c>
      <c r="D94" s="179" t="s">
        <v>122</v>
      </c>
      <c r="E94" s="180">
        <v>594427071</v>
      </c>
      <c r="F94" s="181">
        <v>589340329</v>
      </c>
      <c r="G94" s="181">
        <v>3799164</v>
      </c>
      <c r="H94" s="181">
        <v>1287578</v>
      </c>
      <c r="I94" s="181">
        <v>17988880</v>
      </c>
      <c r="J94" s="181">
        <v>18987806</v>
      </c>
      <c r="K94" s="181">
        <v>30548156</v>
      </c>
      <c r="L94" s="181">
        <v>66321511</v>
      </c>
      <c r="M94" s="181">
        <v>143068748</v>
      </c>
      <c r="N94" s="181">
        <v>125483049</v>
      </c>
      <c r="O94" s="181">
        <v>192028921</v>
      </c>
      <c r="P94" s="180">
        <v>58793479</v>
      </c>
      <c r="Q94" s="181">
        <v>660865</v>
      </c>
      <c r="R94" s="181">
        <v>1825503</v>
      </c>
      <c r="S94" s="180">
        <v>97937098</v>
      </c>
      <c r="T94" s="180">
        <v>30364308</v>
      </c>
      <c r="U94" s="180">
        <v>16835058</v>
      </c>
      <c r="V94" s="180">
        <v>155941623</v>
      </c>
      <c r="W94" s="181">
        <v>25672571</v>
      </c>
      <c r="X94" s="181">
        <v>23545893</v>
      </c>
      <c r="Y94" s="181">
        <v>29967176</v>
      </c>
      <c r="Z94" s="181">
        <v>23430041</v>
      </c>
      <c r="AA94" s="181">
        <v>1619679</v>
      </c>
      <c r="AB94" s="181">
        <v>11033990</v>
      </c>
      <c r="AC94" s="181">
        <v>5787204</v>
      </c>
      <c r="AD94" s="181">
        <v>20787620</v>
      </c>
      <c r="AE94" s="181">
        <v>14097449</v>
      </c>
      <c r="AF94" s="180">
        <v>132471433</v>
      </c>
      <c r="AG94" s="181">
        <v>20062618</v>
      </c>
      <c r="AH94" s="181">
        <v>2552671</v>
      </c>
      <c r="AI94" s="181">
        <v>24284224</v>
      </c>
      <c r="AJ94" s="181">
        <v>3049034</v>
      </c>
      <c r="AK94" s="181">
        <v>17263380</v>
      </c>
      <c r="AL94" s="181">
        <v>8547452</v>
      </c>
      <c r="AM94" s="181">
        <v>56712054</v>
      </c>
      <c r="AN94" s="180">
        <v>2876983</v>
      </c>
      <c r="AO94" s="180">
        <v>7132893</v>
      </c>
      <c r="AP94" s="181">
        <v>4185114</v>
      </c>
      <c r="AQ94" s="181">
        <v>221107</v>
      </c>
      <c r="AR94" s="181">
        <v>1839775</v>
      </c>
      <c r="AS94" s="181">
        <v>886897</v>
      </c>
      <c r="AT94" s="180">
        <v>1694784</v>
      </c>
      <c r="AU94" s="180">
        <v>1598390</v>
      </c>
      <c r="AV94" s="180">
        <v>481874</v>
      </c>
      <c r="AW94" s="181">
        <v>374631</v>
      </c>
      <c r="AX94" s="181">
        <v>107243</v>
      </c>
      <c r="AY94" s="180">
        <v>842179</v>
      </c>
      <c r="AZ94" s="180">
        <v>883928</v>
      </c>
      <c r="BA94" s="180">
        <v>3323024</v>
      </c>
      <c r="BB94" s="180">
        <v>171480</v>
      </c>
      <c r="BC94" s="180">
        <v>222994</v>
      </c>
      <c r="BD94" s="180">
        <v>45802610</v>
      </c>
      <c r="BE94" s="180">
        <v>20817077</v>
      </c>
      <c r="BF94" s="180" t="e">
        <v>#VALUE!</v>
      </c>
      <c r="BG94" s="180">
        <v>12819833</v>
      </c>
      <c r="BH94" s="180" t="e">
        <v>#VALUE!</v>
      </c>
      <c r="BI94" s="182">
        <v>112914603</v>
      </c>
      <c r="BJ94" s="183" t="e">
        <v>#VALUE!</v>
      </c>
      <c r="BK94" s="183">
        <v>23527625</v>
      </c>
      <c r="BL94" s="183">
        <v>45667081</v>
      </c>
      <c r="BM94" s="183">
        <v>749140</v>
      </c>
      <c r="BN94" s="183" t="e">
        <v>#VALUE!</v>
      </c>
      <c r="BO94" s="183">
        <v>20948108</v>
      </c>
      <c r="BP94" s="183">
        <v>18615902</v>
      </c>
      <c r="BQ94" s="184">
        <v>32007857</v>
      </c>
      <c r="BR94" s="184">
        <v>17737655</v>
      </c>
      <c r="BS94" s="184" t="e">
        <v>#VALUE!</v>
      </c>
      <c r="BT94" s="184" t="e">
        <v>#VALUE!</v>
      </c>
      <c r="BU94" s="184">
        <v>62350</v>
      </c>
      <c r="BV94" s="184">
        <v>14207852</v>
      </c>
      <c r="BW94" s="185">
        <v>5679651</v>
      </c>
      <c r="BX94" s="185">
        <v>2243640</v>
      </c>
      <c r="BY94" s="185">
        <v>2511591</v>
      </c>
      <c r="BZ94" s="185" t="e">
        <v>#VALUE!</v>
      </c>
      <c r="CA94" s="185">
        <v>1381700</v>
      </c>
      <c r="CB94" s="185">
        <v>2309094</v>
      </c>
      <c r="CC94" s="186">
        <v>54827901</v>
      </c>
      <c r="CD94" s="187">
        <v>12051611298</v>
      </c>
    </row>
    <row r="95" spans="1:82" x14ac:dyDescent="0.25">
      <c r="A95" s="179" t="s">
        <v>536</v>
      </c>
      <c r="B95" s="179" t="s">
        <v>537</v>
      </c>
      <c r="C95" s="179" t="s">
        <v>122</v>
      </c>
      <c r="D95" s="179" t="s">
        <v>122</v>
      </c>
      <c r="E95" s="180">
        <v>1134486440</v>
      </c>
      <c r="F95" s="181">
        <v>1132521542</v>
      </c>
      <c r="G95" s="181">
        <v>229402</v>
      </c>
      <c r="H95" s="181">
        <v>1735496</v>
      </c>
      <c r="I95" s="181">
        <v>30988334</v>
      </c>
      <c r="J95" s="181">
        <v>35643687</v>
      </c>
      <c r="K95" s="181">
        <v>49986510</v>
      </c>
      <c r="L95" s="181">
        <v>112696799</v>
      </c>
      <c r="M95" s="181">
        <v>237964337</v>
      </c>
      <c r="N95" s="181">
        <v>187974898</v>
      </c>
      <c r="O95" s="181">
        <v>479231875</v>
      </c>
      <c r="P95" s="180">
        <v>179331314</v>
      </c>
      <c r="Q95" s="181">
        <v>985408</v>
      </c>
      <c r="R95" s="181">
        <v>4119784</v>
      </c>
      <c r="S95" s="180">
        <v>248398108</v>
      </c>
      <c r="T95" s="180">
        <v>62897763</v>
      </c>
      <c r="U95" s="180">
        <v>15940458</v>
      </c>
      <c r="V95" s="180">
        <v>147890325</v>
      </c>
      <c r="W95" s="181">
        <v>35728567</v>
      </c>
      <c r="X95" s="181">
        <v>21834429</v>
      </c>
      <c r="Y95" s="181">
        <v>16215818</v>
      </c>
      <c r="Z95" s="181">
        <v>33833493</v>
      </c>
      <c r="AA95" s="181">
        <v>1204068</v>
      </c>
      <c r="AB95" s="181">
        <v>7954261</v>
      </c>
      <c r="AC95" s="181">
        <v>3563849</v>
      </c>
      <c r="AD95" s="181">
        <v>11854333</v>
      </c>
      <c r="AE95" s="181">
        <v>15701507</v>
      </c>
      <c r="AF95" s="180">
        <v>178264233</v>
      </c>
      <c r="AG95" s="181">
        <v>8213981</v>
      </c>
      <c r="AH95" s="181">
        <v>4099891</v>
      </c>
      <c r="AI95" s="181">
        <v>39298830</v>
      </c>
      <c r="AJ95" s="181">
        <v>11919804</v>
      </c>
      <c r="AK95" s="181">
        <v>23095658</v>
      </c>
      <c r="AL95" s="181">
        <v>2358276</v>
      </c>
      <c r="AM95" s="181">
        <v>89277793</v>
      </c>
      <c r="AN95" s="180">
        <v>4173268</v>
      </c>
      <c r="AO95" s="180">
        <v>21517755</v>
      </c>
      <c r="AP95" s="181">
        <v>11087354</v>
      </c>
      <c r="AQ95" s="181">
        <v>17199</v>
      </c>
      <c r="AR95" s="181">
        <v>4148006</v>
      </c>
      <c r="AS95" s="181">
        <v>6265196</v>
      </c>
      <c r="AT95" s="180">
        <v>4921249</v>
      </c>
      <c r="AU95" s="180">
        <v>391020</v>
      </c>
      <c r="AV95" s="180">
        <v>684629</v>
      </c>
      <c r="AW95" s="181">
        <v>405567</v>
      </c>
      <c r="AX95" s="181">
        <v>279062</v>
      </c>
      <c r="AY95" s="180">
        <v>10017102</v>
      </c>
      <c r="AZ95" s="180">
        <v>5571416</v>
      </c>
      <c r="BA95" s="180">
        <v>2407647</v>
      </c>
      <c r="BB95" s="180">
        <v>449858</v>
      </c>
      <c r="BC95" s="180">
        <v>96555</v>
      </c>
      <c r="BD95" s="180">
        <v>136312882</v>
      </c>
      <c r="BE95" s="180">
        <v>1934417</v>
      </c>
      <c r="BF95" s="180">
        <v>873052</v>
      </c>
      <c r="BG95" s="180">
        <v>112299044</v>
      </c>
      <c r="BH95" s="180" t="e">
        <v>#VALUE!</v>
      </c>
      <c r="BI95" s="182">
        <v>158875455</v>
      </c>
      <c r="BJ95" s="183">
        <v>4222361</v>
      </c>
      <c r="BK95" s="183">
        <v>41655497</v>
      </c>
      <c r="BL95" s="183">
        <v>75402927</v>
      </c>
      <c r="BM95" s="183">
        <v>235588</v>
      </c>
      <c r="BN95" s="183" t="e">
        <v>#VALUE!</v>
      </c>
      <c r="BO95" s="183">
        <v>8056444</v>
      </c>
      <c r="BP95" s="183">
        <v>29302638</v>
      </c>
      <c r="BQ95" s="184">
        <v>139275602</v>
      </c>
      <c r="BR95" s="184">
        <v>73231636</v>
      </c>
      <c r="BS95" s="184" t="e">
        <v>#VALUE!</v>
      </c>
      <c r="BT95" s="184" t="e">
        <v>#VALUE!</v>
      </c>
      <c r="BU95" s="184" t="e">
        <v>#VALUE!</v>
      </c>
      <c r="BV95" s="184">
        <v>61846555</v>
      </c>
      <c r="BW95" s="185">
        <v>11293236</v>
      </c>
      <c r="BX95" s="185" t="e">
        <v>#VALUE!</v>
      </c>
      <c r="BY95" s="185" t="e">
        <v>#VALUE!</v>
      </c>
      <c r="BZ95" s="185" t="e">
        <v>#VALUE!</v>
      </c>
      <c r="CA95" s="185" t="e">
        <v>#VALUE!</v>
      </c>
      <c r="CB95" s="185">
        <v>34162788</v>
      </c>
      <c r="CC95" s="186">
        <v>197400523</v>
      </c>
      <c r="CD95" s="187">
        <v>48183447340</v>
      </c>
    </row>
    <row r="96" spans="1:82" x14ac:dyDescent="0.25">
      <c r="A96" s="179" t="s">
        <v>162</v>
      </c>
      <c r="B96" s="179" t="s">
        <v>538</v>
      </c>
      <c r="C96" s="179" t="s">
        <v>122</v>
      </c>
      <c r="D96" s="179" t="s">
        <v>122</v>
      </c>
      <c r="E96" s="180">
        <v>775536938</v>
      </c>
      <c r="F96" s="181">
        <v>773536771</v>
      </c>
      <c r="G96" s="181">
        <v>657917</v>
      </c>
      <c r="H96" s="181">
        <v>1342250</v>
      </c>
      <c r="I96" s="181">
        <v>27413429</v>
      </c>
      <c r="J96" s="181">
        <v>28084839</v>
      </c>
      <c r="K96" s="181">
        <v>44098646</v>
      </c>
      <c r="L96" s="181">
        <v>108080213</v>
      </c>
      <c r="M96" s="181">
        <v>224331558</v>
      </c>
      <c r="N96" s="181">
        <v>168124460</v>
      </c>
      <c r="O96" s="181">
        <v>175403793</v>
      </c>
      <c r="P96" s="180">
        <v>76126680</v>
      </c>
      <c r="Q96" s="181">
        <v>52158</v>
      </c>
      <c r="R96" s="181">
        <v>2021728</v>
      </c>
      <c r="S96" s="180">
        <v>90775554</v>
      </c>
      <c r="T96" s="180">
        <v>20909049</v>
      </c>
      <c r="U96" s="180">
        <v>45066673</v>
      </c>
      <c r="V96" s="180">
        <v>164127800</v>
      </c>
      <c r="W96" s="181">
        <v>30843124</v>
      </c>
      <c r="X96" s="181">
        <v>19126859</v>
      </c>
      <c r="Y96" s="181">
        <v>12203374</v>
      </c>
      <c r="Z96" s="181">
        <v>25405128</v>
      </c>
      <c r="AA96" s="181" t="e">
        <v>#VALUE!</v>
      </c>
      <c r="AB96" s="181">
        <v>8600486</v>
      </c>
      <c r="AC96" s="181">
        <v>3556379</v>
      </c>
      <c r="AD96" s="181">
        <v>24647429</v>
      </c>
      <c r="AE96" s="181">
        <v>39745021</v>
      </c>
      <c r="AF96" s="180">
        <v>179767005</v>
      </c>
      <c r="AG96" s="181">
        <v>15482737</v>
      </c>
      <c r="AH96" s="181">
        <v>1369516</v>
      </c>
      <c r="AI96" s="181">
        <v>37966108</v>
      </c>
      <c r="AJ96" s="181">
        <v>7596180</v>
      </c>
      <c r="AK96" s="181">
        <v>15859545</v>
      </c>
      <c r="AL96" s="181">
        <v>5061873</v>
      </c>
      <c r="AM96" s="181">
        <v>96431046</v>
      </c>
      <c r="AN96" s="180">
        <v>8280734</v>
      </c>
      <c r="AO96" s="180">
        <v>26761178</v>
      </c>
      <c r="AP96" s="181">
        <v>21292893</v>
      </c>
      <c r="AQ96" s="181">
        <v>542892</v>
      </c>
      <c r="AR96" s="181">
        <v>2944873</v>
      </c>
      <c r="AS96" s="181">
        <v>1980520</v>
      </c>
      <c r="AT96" s="180">
        <v>10544838</v>
      </c>
      <c r="AU96" s="180">
        <v>1487446</v>
      </c>
      <c r="AV96" s="180">
        <v>1192243</v>
      </c>
      <c r="AW96" s="181" t="e">
        <v>#VALUE!</v>
      </c>
      <c r="AX96" s="181">
        <v>1192243</v>
      </c>
      <c r="AY96" s="180">
        <v>1238675</v>
      </c>
      <c r="AZ96" s="180">
        <v>3204415</v>
      </c>
      <c r="BA96" s="180">
        <v>3358613</v>
      </c>
      <c r="BB96" s="180">
        <v>1112439</v>
      </c>
      <c r="BC96" s="180">
        <v>516493</v>
      </c>
      <c r="BD96" s="180">
        <v>93990536</v>
      </c>
      <c r="BE96" s="180">
        <v>1435307</v>
      </c>
      <c r="BF96" s="180" t="e">
        <v>#VALUE!</v>
      </c>
      <c r="BG96" s="180">
        <v>44728826</v>
      </c>
      <c r="BH96" s="180" t="e">
        <v>#VALUE!</v>
      </c>
      <c r="BI96" s="182">
        <v>60564920</v>
      </c>
      <c r="BJ96" s="183" t="e">
        <v>#VALUE!</v>
      </c>
      <c r="BK96" s="183">
        <v>8784082</v>
      </c>
      <c r="BL96" s="183">
        <v>26419847</v>
      </c>
      <c r="BM96" s="183" t="e">
        <v>#VALUE!</v>
      </c>
      <c r="BN96" s="183" t="e">
        <v>#VALUE!</v>
      </c>
      <c r="BO96" s="183">
        <v>383498</v>
      </c>
      <c r="BP96" s="183">
        <v>24977493</v>
      </c>
      <c r="BQ96" s="184">
        <v>37569979</v>
      </c>
      <c r="BR96" s="184">
        <v>6606119</v>
      </c>
      <c r="BS96" s="184">
        <v>11625</v>
      </c>
      <c r="BT96" s="184" t="e">
        <v>#VALUE!</v>
      </c>
      <c r="BU96" s="184" t="e">
        <v>#VALUE!</v>
      </c>
      <c r="BV96" s="184">
        <v>30952235</v>
      </c>
      <c r="BW96" s="185">
        <v>14546948</v>
      </c>
      <c r="BX96" s="185">
        <v>142919</v>
      </c>
      <c r="BY96" s="185" t="e">
        <v>#VALUE!</v>
      </c>
      <c r="BZ96" s="185" t="e">
        <v>#VALUE!</v>
      </c>
      <c r="CA96" s="185" t="e">
        <v>#VALUE!</v>
      </c>
      <c r="CB96" s="185">
        <v>15485673</v>
      </c>
      <c r="CC96" s="186">
        <v>35405477</v>
      </c>
      <c r="CD96" s="187">
        <v>16731144297</v>
      </c>
    </row>
    <row r="97" spans="1:82" x14ac:dyDescent="0.25">
      <c r="A97" s="179" t="s">
        <v>154</v>
      </c>
      <c r="B97" s="179" t="s">
        <v>539</v>
      </c>
      <c r="C97" s="179" t="s">
        <v>122</v>
      </c>
      <c r="D97" s="179" t="s">
        <v>122</v>
      </c>
      <c r="E97" s="180">
        <v>840816478</v>
      </c>
      <c r="F97" s="181">
        <v>833913692</v>
      </c>
      <c r="G97" s="181">
        <v>3417233</v>
      </c>
      <c r="H97" s="181">
        <v>3485553</v>
      </c>
      <c r="I97" s="181">
        <v>25461878</v>
      </c>
      <c r="J97" s="181">
        <v>25523884</v>
      </c>
      <c r="K97" s="181">
        <v>38332221</v>
      </c>
      <c r="L97" s="181">
        <v>86719758</v>
      </c>
      <c r="M97" s="181">
        <v>166108353</v>
      </c>
      <c r="N97" s="181">
        <v>135881129</v>
      </c>
      <c r="O97" s="181">
        <v>362789255</v>
      </c>
      <c r="P97" s="180">
        <v>107872733</v>
      </c>
      <c r="Q97" s="181">
        <v>1784509</v>
      </c>
      <c r="R97" s="181">
        <v>4766966</v>
      </c>
      <c r="S97" s="180">
        <v>224573744</v>
      </c>
      <c r="T97" s="180">
        <v>36788601</v>
      </c>
      <c r="U97" s="180">
        <v>11157524</v>
      </c>
      <c r="V97" s="180">
        <v>145213157</v>
      </c>
      <c r="W97" s="181">
        <v>43485896</v>
      </c>
      <c r="X97" s="181">
        <v>16011969</v>
      </c>
      <c r="Y97" s="181">
        <v>25330298</v>
      </c>
      <c r="Z97" s="181">
        <v>18626540</v>
      </c>
      <c r="AA97" s="181">
        <v>1212486</v>
      </c>
      <c r="AB97" s="181">
        <v>4517681</v>
      </c>
      <c r="AC97" s="181">
        <v>595201</v>
      </c>
      <c r="AD97" s="181">
        <v>8976018</v>
      </c>
      <c r="AE97" s="181">
        <v>26457068</v>
      </c>
      <c r="AF97" s="180">
        <v>129538044</v>
      </c>
      <c r="AG97" s="181">
        <v>20045591</v>
      </c>
      <c r="AH97" s="181">
        <v>3701743</v>
      </c>
      <c r="AI97" s="181">
        <v>36653257</v>
      </c>
      <c r="AJ97" s="181">
        <v>3815461</v>
      </c>
      <c r="AK97" s="181">
        <v>19290052</v>
      </c>
      <c r="AL97" s="181">
        <v>4270870</v>
      </c>
      <c r="AM97" s="181">
        <v>41761070</v>
      </c>
      <c r="AN97" s="180">
        <v>9335022</v>
      </c>
      <c r="AO97" s="180">
        <v>24807194</v>
      </c>
      <c r="AP97" s="181">
        <v>21242075</v>
      </c>
      <c r="AQ97" s="181">
        <v>279697</v>
      </c>
      <c r="AR97" s="181">
        <v>2576996</v>
      </c>
      <c r="AS97" s="181">
        <v>708426</v>
      </c>
      <c r="AT97" s="180">
        <v>9534362</v>
      </c>
      <c r="AU97" s="180">
        <v>2927251</v>
      </c>
      <c r="AV97" s="180">
        <v>845913</v>
      </c>
      <c r="AW97" s="181">
        <v>754214</v>
      </c>
      <c r="AX97" s="181">
        <v>91699</v>
      </c>
      <c r="AY97" s="180">
        <v>1365058</v>
      </c>
      <c r="AZ97" s="180">
        <v>1664332</v>
      </c>
      <c r="BA97" s="180">
        <v>3245582</v>
      </c>
      <c r="BB97" s="180">
        <v>30833</v>
      </c>
      <c r="BC97" s="180">
        <v>413936</v>
      </c>
      <c r="BD97" s="180">
        <v>83577408</v>
      </c>
      <c r="BE97" s="180">
        <v>2503451</v>
      </c>
      <c r="BF97" s="180" t="e">
        <v>#VALUE!</v>
      </c>
      <c r="BG97" s="180">
        <v>45388214</v>
      </c>
      <c r="BH97" s="180" t="e">
        <v>#VALUE!</v>
      </c>
      <c r="BI97" s="182">
        <v>146388672</v>
      </c>
      <c r="BJ97" s="183" t="e">
        <v>#VALUE!</v>
      </c>
      <c r="BK97" s="183">
        <v>8891353</v>
      </c>
      <c r="BL97" s="183">
        <v>37940839</v>
      </c>
      <c r="BM97" s="183">
        <v>124817</v>
      </c>
      <c r="BN97" s="183" t="e">
        <v>#VALUE!</v>
      </c>
      <c r="BO97" s="183">
        <v>1804484</v>
      </c>
      <c r="BP97" s="183">
        <v>97348275</v>
      </c>
      <c r="BQ97" s="184">
        <v>53507162</v>
      </c>
      <c r="BR97" s="184">
        <v>12122630</v>
      </c>
      <c r="BS97" s="184" t="e">
        <v>#VALUE!</v>
      </c>
      <c r="BT97" s="184" t="e">
        <v>#VALUE!</v>
      </c>
      <c r="BU97" s="184" t="e">
        <v>#VALUE!</v>
      </c>
      <c r="BV97" s="184">
        <v>15015392</v>
      </c>
      <c r="BW97" s="185">
        <v>957388</v>
      </c>
      <c r="BX97" s="185" t="e">
        <v>#VALUE!</v>
      </c>
      <c r="BY97" s="185" t="e">
        <v>#VALUE!</v>
      </c>
      <c r="BZ97" s="185" t="e">
        <v>#VALUE!</v>
      </c>
      <c r="CA97" s="185" t="e">
        <v>#VALUE!</v>
      </c>
      <c r="CB97" s="185">
        <v>12955269</v>
      </c>
      <c r="CC97" s="186">
        <v>33590208</v>
      </c>
      <c r="CD97" s="187">
        <v>13456175944</v>
      </c>
    </row>
    <row r="98" spans="1:82" x14ac:dyDescent="0.25">
      <c r="A98" s="179" t="s">
        <v>540</v>
      </c>
      <c r="B98" s="179" t="s">
        <v>541</v>
      </c>
      <c r="C98" s="179" t="s">
        <v>122</v>
      </c>
      <c r="D98" s="179" t="s">
        <v>122</v>
      </c>
      <c r="E98" s="180">
        <v>468423607</v>
      </c>
      <c r="F98" s="181">
        <v>464793291</v>
      </c>
      <c r="G98" s="181" t="e">
        <v>#VALUE!</v>
      </c>
      <c r="H98" s="181">
        <v>3630316</v>
      </c>
      <c r="I98" s="181">
        <v>15640088</v>
      </c>
      <c r="J98" s="181">
        <v>20445787</v>
      </c>
      <c r="K98" s="181">
        <v>27446279</v>
      </c>
      <c r="L98" s="181">
        <v>64840148</v>
      </c>
      <c r="M98" s="181">
        <v>119342387</v>
      </c>
      <c r="N98" s="181">
        <v>109988618</v>
      </c>
      <c r="O98" s="181">
        <v>110720300</v>
      </c>
      <c r="P98" s="180">
        <v>89784623</v>
      </c>
      <c r="Q98" s="181">
        <v>238435</v>
      </c>
      <c r="R98" s="181">
        <v>2015041</v>
      </c>
      <c r="S98" s="180">
        <v>60079196</v>
      </c>
      <c r="T98" s="180">
        <v>11949082</v>
      </c>
      <c r="U98" s="180">
        <v>14185913</v>
      </c>
      <c r="V98" s="180">
        <v>125203105</v>
      </c>
      <c r="W98" s="181">
        <v>24742700</v>
      </c>
      <c r="X98" s="181">
        <v>19056572</v>
      </c>
      <c r="Y98" s="181">
        <v>8645235</v>
      </c>
      <c r="Z98" s="181">
        <v>26030026</v>
      </c>
      <c r="AA98" s="181">
        <v>762523</v>
      </c>
      <c r="AB98" s="181">
        <v>1986202</v>
      </c>
      <c r="AC98" s="181">
        <v>4941445</v>
      </c>
      <c r="AD98" s="181">
        <v>23228161</v>
      </c>
      <c r="AE98" s="181">
        <v>15810241</v>
      </c>
      <c r="AF98" s="180">
        <v>100931476</v>
      </c>
      <c r="AG98" s="181">
        <v>10678188</v>
      </c>
      <c r="AH98" s="181">
        <v>1996154</v>
      </c>
      <c r="AI98" s="181">
        <v>34653362</v>
      </c>
      <c r="AJ98" s="181">
        <v>9120638</v>
      </c>
      <c r="AK98" s="181">
        <v>11014552</v>
      </c>
      <c r="AL98" s="181">
        <v>3771313</v>
      </c>
      <c r="AM98" s="181">
        <v>29697269</v>
      </c>
      <c r="AN98" s="180">
        <v>2042719</v>
      </c>
      <c r="AO98" s="180">
        <v>7155034</v>
      </c>
      <c r="AP98" s="181">
        <v>5241201</v>
      </c>
      <c r="AQ98" s="181">
        <v>71101</v>
      </c>
      <c r="AR98" s="181">
        <v>921912</v>
      </c>
      <c r="AS98" s="181">
        <v>920820</v>
      </c>
      <c r="AT98" s="180">
        <v>3041463</v>
      </c>
      <c r="AU98" s="180">
        <v>217713</v>
      </c>
      <c r="AV98" s="180">
        <v>103384</v>
      </c>
      <c r="AW98" s="181" t="e">
        <v>#VALUE!</v>
      </c>
      <c r="AX98" s="181">
        <v>103384</v>
      </c>
      <c r="AY98" s="180">
        <v>181002</v>
      </c>
      <c r="AZ98" s="180">
        <v>512062</v>
      </c>
      <c r="BA98" s="180">
        <v>1984887</v>
      </c>
      <c r="BB98" s="180" t="e">
        <v>#VALUE!</v>
      </c>
      <c r="BC98" s="180">
        <v>46430</v>
      </c>
      <c r="BD98" s="180">
        <v>35420823</v>
      </c>
      <c r="BE98" s="180">
        <v>358126</v>
      </c>
      <c r="BF98" s="180">
        <v>847478</v>
      </c>
      <c r="BG98" s="180">
        <v>12865974</v>
      </c>
      <c r="BH98" s="180" t="e">
        <v>#VALUE!</v>
      </c>
      <c r="BI98" s="182">
        <v>58658923</v>
      </c>
      <c r="BJ98" s="183">
        <v>523035</v>
      </c>
      <c r="BK98" s="183">
        <v>623192</v>
      </c>
      <c r="BL98" s="183">
        <v>26783985</v>
      </c>
      <c r="BM98" s="183">
        <v>644320</v>
      </c>
      <c r="BN98" s="183">
        <v>135769</v>
      </c>
      <c r="BO98" s="183">
        <v>102000</v>
      </c>
      <c r="BP98" s="183">
        <v>29846622</v>
      </c>
      <c r="BQ98" s="184">
        <v>20001955</v>
      </c>
      <c r="BR98" s="184">
        <v>5641287</v>
      </c>
      <c r="BS98" s="184" t="e">
        <v>#VALUE!</v>
      </c>
      <c r="BT98" s="184" t="e">
        <v>#VALUE!</v>
      </c>
      <c r="BU98" s="184" t="e">
        <v>#VALUE!</v>
      </c>
      <c r="BV98" s="184">
        <v>14360668</v>
      </c>
      <c r="BW98" s="185" t="e">
        <v>#VALUE!</v>
      </c>
      <c r="BX98" s="185" t="e">
        <v>#VALUE!</v>
      </c>
      <c r="BY98" s="185" t="e">
        <v>#VALUE!</v>
      </c>
      <c r="BZ98" s="185">
        <v>4696236</v>
      </c>
      <c r="CA98" s="185" t="e">
        <v>#VALUE!</v>
      </c>
      <c r="CB98" s="185">
        <v>1522280</v>
      </c>
      <c r="CC98" s="186">
        <v>54833491</v>
      </c>
      <c r="CD98" s="187">
        <v>8714768582</v>
      </c>
    </row>
    <row r="99" spans="1:82" x14ac:dyDescent="0.25">
      <c r="A99" s="179" t="s">
        <v>542</v>
      </c>
      <c r="B99" s="179" t="s">
        <v>128</v>
      </c>
      <c r="C99" s="179" t="s">
        <v>543</v>
      </c>
      <c r="D99" s="179" t="s">
        <v>543</v>
      </c>
      <c r="E99" s="180">
        <v>197843189</v>
      </c>
      <c r="F99" s="181">
        <v>189728875</v>
      </c>
      <c r="G99" s="181">
        <v>8114314</v>
      </c>
      <c r="H99" s="181" t="e">
        <v>#VALUE!</v>
      </c>
      <c r="I99" s="181">
        <v>9267782</v>
      </c>
      <c r="J99" s="181">
        <v>13807629</v>
      </c>
      <c r="K99" s="181">
        <v>20623522</v>
      </c>
      <c r="L99" s="181">
        <v>44032834</v>
      </c>
      <c r="M99" s="181">
        <v>60766702</v>
      </c>
      <c r="N99" s="181">
        <v>40527880</v>
      </c>
      <c r="O99" s="181">
        <v>8816840</v>
      </c>
      <c r="P99" s="180">
        <v>17552354</v>
      </c>
      <c r="Q99" s="181">
        <v>105207</v>
      </c>
      <c r="R99" s="181">
        <v>387532</v>
      </c>
      <c r="S99" s="180">
        <v>19358544</v>
      </c>
      <c r="T99" s="180">
        <v>4006346</v>
      </c>
      <c r="U99" s="180">
        <v>4526635</v>
      </c>
      <c r="V99" s="180">
        <v>34255385</v>
      </c>
      <c r="W99" s="181">
        <v>845701</v>
      </c>
      <c r="X99" s="181">
        <v>13566654</v>
      </c>
      <c r="Y99" s="181">
        <v>3791746</v>
      </c>
      <c r="Z99" s="181">
        <v>4791579</v>
      </c>
      <c r="AA99" s="181">
        <v>455625</v>
      </c>
      <c r="AB99" s="181">
        <v>1916706</v>
      </c>
      <c r="AC99" s="181">
        <v>687915</v>
      </c>
      <c r="AD99" s="181">
        <v>6005517</v>
      </c>
      <c r="AE99" s="181">
        <v>2193942</v>
      </c>
      <c r="AF99" s="180">
        <v>63566431</v>
      </c>
      <c r="AG99" s="181">
        <v>17352232</v>
      </c>
      <c r="AH99" s="181">
        <v>2657504</v>
      </c>
      <c r="AI99" s="181">
        <v>7564375</v>
      </c>
      <c r="AJ99" s="181">
        <v>10284303</v>
      </c>
      <c r="AK99" s="181">
        <v>1230622</v>
      </c>
      <c r="AL99" s="181">
        <v>705906</v>
      </c>
      <c r="AM99" s="181">
        <v>23771489</v>
      </c>
      <c r="AN99" s="180">
        <v>808977</v>
      </c>
      <c r="AO99" s="180">
        <v>1997028</v>
      </c>
      <c r="AP99" s="181">
        <v>1210655</v>
      </c>
      <c r="AQ99" s="181">
        <v>2111</v>
      </c>
      <c r="AR99" s="181">
        <v>603713</v>
      </c>
      <c r="AS99" s="181">
        <v>180549</v>
      </c>
      <c r="AT99" s="180">
        <v>913268</v>
      </c>
      <c r="AU99" s="180">
        <v>1916973</v>
      </c>
      <c r="AV99" s="180">
        <v>140318</v>
      </c>
      <c r="AW99" s="181">
        <v>20781</v>
      </c>
      <c r="AX99" s="181">
        <v>119537</v>
      </c>
      <c r="AY99" s="180">
        <v>669245</v>
      </c>
      <c r="AZ99" s="180">
        <v>559278</v>
      </c>
      <c r="BA99" s="180">
        <v>2747119</v>
      </c>
      <c r="BB99" s="180" t="e">
        <v>#VALUE!</v>
      </c>
      <c r="BC99" s="180" t="e">
        <v>#VALUE!</v>
      </c>
      <c r="BD99" s="180">
        <v>32460793</v>
      </c>
      <c r="BE99" s="180">
        <v>141466</v>
      </c>
      <c r="BF99" s="180">
        <v>1501774</v>
      </c>
      <c r="BG99" s="180">
        <v>10721255</v>
      </c>
      <c r="BH99" s="180" t="e">
        <v>#VALUE!</v>
      </c>
      <c r="BI99" s="182">
        <v>41409442</v>
      </c>
      <c r="BJ99" s="183">
        <v>2118327</v>
      </c>
      <c r="BK99" s="183">
        <v>365618</v>
      </c>
      <c r="BL99" s="183">
        <v>37218791</v>
      </c>
      <c r="BM99" s="183" t="e">
        <v>#VALUE!</v>
      </c>
      <c r="BN99" s="183">
        <v>180964</v>
      </c>
      <c r="BO99" s="183" t="e">
        <v>#VALUE!</v>
      </c>
      <c r="BP99" s="183">
        <v>1525742</v>
      </c>
      <c r="BQ99" s="184">
        <v>10977080</v>
      </c>
      <c r="BR99" s="184">
        <v>2067778</v>
      </c>
      <c r="BS99" s="184" t="e">
        <v>#VALUE!</v>
      </c>
      <c r="BT99" s="184">
        <v>2672058</v>
      </c>
      <c r="BU99" s="184">
        <v>151721</v>
      </c>
      <c r="BV99" s="184">
        <v>6085523</v>
      </c>
      <c r="BW99" s="185" t="e">
        <v>#VALUE!</v>
      </c>
      <c r="BX99" s="185" t="e">
        <v>#VALUE!</v>
      </c>
      <c r="BY99" s="185" t="e">
        <v>#VALUE!</v>
      </c>
      <c r="BZ99" s="185" t="e">
        <v>#VALUE!</v>
      </c>
      <c r="CA99" s="185" t="e">
        <v>#VALUE!</v>
      </c>
      <c r="CB99" s="185">
        <v>6085523</v>
      </c>
      <c r="CC99" s="186">
        <v>4487372</v>
      </c>
      <c r="CD99" s="187">
        <v>2120528380</v>
      </c>
    </row>
    <row r="100" spans="1:82" x14ac:dyDescent="0.25">
      <c r="A100" s="179" t="s">
        <v>544</v>
      </c>
      <c r="B100" s="179" t="s">
        <v>129</v>
      </c>
      <c r="C100" s="179" t="s">
        <v>543</v>
      </c>
      <c r="D100" s="179" t="s">
        <v>543</v>
      </c>
      <c r="E100" s="180">
        <v>206960951</v>
      </c>
      <c r="F100" s="181">
        <v>206960951</v>
      </c>
      <c r="G100" s="181" t="e">
        <v>#VALUE!</v>
      </c>
      <c r="H100" s="181" t="e">
        <v>#VALUE!</v>
      </c>
      <c r="I100" s="181">
        <v>8585647</v>
      </c>
      <c r="J100" s="181">
        <v>12578807</v>
      </c>
      <c r="K100" s="181">
        <v>16833708</v>
      </c>
      <c r="L100" s="181">
        <v>36535360</v>
      </c>
      <c r="M100" s="181">
        <v>47651641</v>
      </c>
      <c r="N100" s="181">
        <v>47942858</v>
      </c>
      <c r="O100" s="181">
        <v>36832930</v>
      </c>
      <c r="P100" s="180">
        <v>18195274</v>
      </c>
      <c r="Q100" s="181">
        <v>152824</v>
      </c>
      <c r="R100" s="181">
        <v>87664</v>
      </c>
      <c r="S100" s="180">
        <v>16510251</v>
      </c>
      <c r="T100" s="180">
        <v>5606940</v>
      </c>
      <c r="U100" s="180">
        <v>12845829</v>
      </c>
      <c r="V100" s="180">
        <v>31494387</v>
      </c>
      <c r="W100" s="181">
        <v>6858563</v>
      </c>
      <c r="X100" s="181">
        <v>8298605</v>
      </c>
      <c r="Y100" s="181">
        <v>4925787</v>
      </c>
      <c r="Z100" s="181">
        <v>1235294</v>
      </c>
      <c r="AA100" s="181">
        <v>368448</v>
      </c>
      <c r="AB100" s="181">
        <v>110776</v>
      </c>
      <c r="AC100" s="181" t="e">
        <v>#VALUE!</v>
      </c>
      <c r="AD100" s="181">
        <v>7267024</v>
      </c>
      <c r="AE100" s="181">
        <v>2429890</v>
      </c>
      <c r="AF100" s="180">
        <v>62244404</v>
      </c>
      <c r="AG100" s="181">
        <v>15330432</v>
      </c>
      <c r="AH100" s="181">
        <v>1005781</v>
      </c>
      <c r="AI100" s="181">
        <v>11834774</v>
      </c>
      <c r="AJ100" s="181">
        <v>7274277</v>
      </c>
      <c r="AK100" s="181">
        <v>3888952</v>
      </c>
      <c r="AL100" s="181">
        <v>5148825</v>
      </c>
      <c r="AM100" s="181">
        <v>17761363</v>
      </c>
      <c r="AN100" s="180">
        <v>1099581</v>
      </c>
      <c r="AO100" s="180">
        <v>4481431</v>
      </c>
      <c r="AP100" s="181">
        <v>776842</v>
      </c>
      <c r="AQ100" s="181" t="e">
        <v>#VALUE!</v>
      </c>
      <c r="AR100" s="181">
        <v>3187523</v>
      </c>
      <c r="AS100" s="181">
        <v>517066</v>
      </c>
      <c r="AT100" s="180">
        <v>1458931</v>
      </c>
      <c r="AU100" s="180">
        <v>131686</v>
      </c>
      <c r="AV100" s="180">
        <v>95998</v>
      </c>
      <c r="AW100" s="181" t="e">
        <v>#VALUE!</v>
      </c>
      <c r="AX100" s="181">
        <v>95998</v>
      </c>
      <c r="AY100" s="180">
        <v>655033</v>
      </c>
      <c r="AZ100" s="180">
        <v>191070</v>
      </c>
      <c r="BA100" s="180">
        <v>1977177</v>
      </c>
      <c r="BB100" s="180">
        <v>27602</v>
      </c>
      <c r="BC100" s="180">
        <v>10919</v>
      </c>
      <c r="BD100" s="180">
        <v>41804754</v>
      </c>
      <c r="BE100" s="180">
        <v>1147033</v>
      </c>
      <c r="BF100" s="180">
        <v>755937</v>
      </c>
      <c r="BG100" s="180">
        <v>6226714</v>
      </c>
      <c r="BH100" s="180" t="e">
        <v>#VALUE!</v>
      </c>
      <c r="BI100" s="182">
        <v>48452869</v>
      </c>
      <c r="BJ100" s="183">
        <v>2134415</v>
      </c>
      <c r="BK100" s="183">
        <v>251490</v>
      </c>
      <c r="BL100" s="183">
        <v>45050057</v>
      </c>
      <c r="BM100" s="183" t="e">
        <v>#VALUE!</v>
      </c>
      <c r="BN100" s="183">
        <v>11911</v>
      </c>
      <c r="BO100" s="183" t="e">
        <v>#VALUE!</v>
      </c>
      <c r="BP100" s="183">
        <v>1004996</v>
      </c>
      <c r="BQ100" s="184">
        <v>20501083</v>
      </c>
      <c r="BR100" s="184">
        <v>3656945</v>
      </c>
      <c r="BS100" s="184" t="e">
        <v>#VALUE!</v>
      </c>
      <c r="BT100" s="184">
        <v>7388578</v>
      </c>
      <c r="BU100" s="184" t="e">
        <v>#VALUE!</v>
      </c>
      <c r="BV100" s="184">
        <v>9455560</v>
      </c>
      <c r="BW100" s="185" t="e">
        <v>#VALUE!</v>
      </c>
      <c r="BX100" s="185" t="e">
        <v>#VALUE!</v>
      </c>
      <c r="BY100" s="185" t="e">
        <v>#VALUE!</v>
      </c>
      <c r="BZ100" s="185" t="e">
        <v>#VALUE!</v>
      </c>
      <c r="CA100" s="185" t="e">
        <v>#VALUE!</v>
      </c>
      <c r="CB100" s="185">
        <v>9455560</v>
      </c>
      <c r="CC100" s="186">
        <v>5272584</v>
      </c>
      <c r="CD100" s="187">
        <v>2170860773</v>
      </c>
    </row>
    <row r="101" spans="1:82" x14ac:dyDescent="0.25">
      <c r="A101" s="179" t="s">
        <v>545</v>
      </c>
      <c r="B101" s="179" t="s">
        <v>130</v>
      </c>
      <c r="C101" s="179" t="s">
        <v>543</v>
      </c>
      <c r="D101" s="179" t="s">
        <v>543</v>
      </c>
      <c r="E101" s="180">
        <v>98831322</v>
      </c>
      <c r="F101" s="181">
        <v>98831322</v>
      </c>
      <c r="G101" s="181" t="e">
        <v>#VALUE!</v>
      </c>
      <c r="H101" s="181" t="e">
        <v>#VALUE!</v>
      </c>
      <c r="I101" s="181">
        <v>5772103</v>
      </c>
      <c r="J101" s="181">
        <v>6539517</v>
      </c>
      <c r="K101" s="181">
        <v>9883647</v>
      </c>
      <c r="L101" s="181">
        <v>27138552</v>
      </c>
      <c r="M101" s="181">
        <v>27375310</v>
      </c>
      <c r="N101" s="181">
        <v>15786942</v>
      </c>
      <c r="O101" s="181">
        <v>6335251</v>
      </c>
      <c r="P101" s="180">
        <v>9051621</v>
      </c>
      <c r="Q101" s="181">
        <v>316145</v>
      </c>
      <c r="R101" s="181">
        <v>71519</v>
      </c>
      <c r="S101" s="180">
        <v>6799191</v>
      </c>
      <c r="T101" s="180">
        <v>1747361</v>
      </c>
      <c r="U101" s="180" t="e">
        <v>#VALUE!</v>
      </c>
      <c r="V101" s="180">
        <v>24902657</v>
      </c>
      <c r="W101" s="181">
        <v>3861553</v>
      </c>
      <c r="X101" s="181">
        <v>1745026</v>
      </c>
      <c r="Y101" s="181">
        <v>1291442</v>
      </c>
      <c r="Z101" s="181">
        <v>6493177</v>
      </c>
      <c r="AA101" s="181" t="e">
        <v>#VALUE!</v>
      </c>
      <c r="AB101" s="181" t="e">
        <v>#VALUE!</v>
      </c>
      <c r="AC101" s="181" t="e">
        <v>#VALUE!</v>
      </c>
      <c r="AD101" s="181">
        <v>5135247</v>
      </c>
      <c r="AE101" s="181">
        <v>6376212</v>
      </c>
      <c r="AF101" s="180">
        <v>26381814</v>
      </c>
      <c r="AG101" s="181">
        <v>984684</v>
      </c>
      <c r="AH101" s="181">
        <v>1439038</v>
      </c>
      <c r="AI101" s="181">
        <v>2460268</v>
      </c>
      <c r="AJ101" s="181">
        <v>7786596</v>
      </c>
      <c r="AK101" s="181">
        <v>2265976</v>
      </c>
      <c r="AL101" s="181">
        <v>559654</v>
      </c>
      <c r="AM101" s="181">
        <v>10885598</v>
      </c>
      <c r="AN101" s="180">
        <v>435015</v>
      </c>
      <c r="AO101" s="180">
        <v>1190184</v>
      </c>
      <c r="AP101" s="181">
        <v>830132</v>
      </c>
      <c r="AQ101" s="181" t="e">
        <v>#VALUE!</v>
      </c>
      <c r="AR101" s="181" t="e">
        <v>#VALUE!</v>
      </c>
      <c r="AS101" s="181">
        <v>360052</v>
      </c>
      <c r="AT101" s="180">
        <v>5937</v>
      </c>
      <c r="AU101" s="180">
        <v>320728</v>
      </c>
      <c r="AV101" s="180">
        <v>120465</v>
      </c>
      <c r="AW101" s="181" t="e">
        <v>#VALUE!</v>
      </c>
      <c r="AX101" s="181">
        <v>120465</v>
      </c>
      <c r="AY101" s="180">
        <v>22405</v>
      </c>
      <c r="AZ101" s="180">
        <v>351623</v>
      </c>
      <c r="BA101" s="180">
        <v>382186</v>
      </c>
      <c r="BB101" s="180">
        <v>12030</v>
      </c>
      <c r="BC101" s="180" t="e">
        <v>#VALUE!</v>
      </c>
      <c r="BD101" s="180">
        <v>23370344</v>
      </c>
      <c r="BE101" s="180">
        <v>69027</v>
      </c>
      <c r="BF101" s="180" t="e">
        <v>#VALUE!</v>
      </c>
      <c r="BG101" s="180">
        <v>3668734</v>
      </c>
      <c r="BH101" s="180" t="e">
        <v>#VALUE!</v>
      </c>
      <c r="BI101" s="182">
        <v>6195063</v>
      </c>
      <c r="BJ101" s="183">
        <v>968171</v>
      </c>
      <c r="BK101" s="183">
        <v>380661</v>
      </c>
      <c r="BL101" s="183">
        <v>4479870</v>
      </c>
      <c r="BM101" s="183" t="e">
        <v>#VALUE!</v>
      </c>
      <c r="BN101" s="183" t="e">
        <v>#VALUE!</v>
      </c>
      <c r="BO101" s="183" t="e">
        <v>#VALUE!</v>
      </c>
      <c r="BP101" s="183">
        <v>366361</v>
      </c>
      <c r="BQ101" s="184">
        <v>1250699</v>
      </c>
      <c r="BR101" s="184" t="e">
        <v>#VALUE!</v>
      </c>
      <c r="BS101" s="184" t="e">
        <v>#VALUE!</v>
      </c>
      <c r="BT101" s="184" t="e">
        <v>#VALUE!</v>
      </c>
      <c r="BU101" s="184" t="e">
        <v>#VALUE!</v>
      </c>
      <c r="BV101" s="184">
        <v>1250699</v>
      </c>
      <c r="BW101" s="185" t="e">
        <v>#VALUE!</v>
      </c>
      <c r="BX101" s="185" t="e">
        <v>#VALUE!</v>
      </c>
      <c r="BY101" s="185" t="e">
        <v>#VALUE!</v>
      </c>
      <c r="BZ101" s="185" t="e">
        <v>#VALUE!</v>
      </c>
      <c r="CA101" s="185" t="e">
        <v>#VALUE!</v>
      </c>
      <c r="CB101" s="185">
        <v>1200588</v>
      </c>
      <c r="CC101" s="186">
        <v>2640454</v>
      </c>
      <c r="CD101" s="187">
        <v>1023127275</v>
      </c>
    </row>
    <row r="102" spans="1:82" ht="15.75" thickBot="1" x14ac:dyDescent="0.3">
      <c r="A102" s="189" t="s">
        <v>546</v>
      </c>
      <c r="B102" s="189" t="s">
        <v>547</v>
      </c>
      <c r="C102" s="189" t="s">
        <v>543</v>
      </c>
      <c r="D102" s="189" t="s">
        <v>543</v>
      </c>
      <c r="E102" s="190">
        <v>397083188</v>
      </c>
      <c r="F102" s="191">
        <v>389080718</v>
      </c>
      <c r="G102" s="191">
        <v>3626080</v>
      </c>
      <c r="H102" s="191">
        <v>4376390</v>
      </c>
      <c r="I102" s="191">
        <v>16545322</v>
      </c>
      <c r="J102" s="191">
        <v>23387093</v>
      </c>
      <c r="K102" s="191">
        <v>35971699</v>
      </c>
      <c r="L102" s="191">
        <v>62854008</v>
      </c>
      <c r="M102" s="191">
        <v>95028333</v>
      </c>
      <c r="N102" s="191">
        <v>76033360</v>
      </c>
      <c r="O102" s="191">
        <v>87263373</v>
      </c>
      <c r="P102" s="190">
        <v>33433353</v>
      </c>
      <c r="Q102" s="191">
        <v>373101</v>
      </c>
      <c r="R102" s="191">
        <v>1231351</v>
      </c>
      <c r="S102" s="190">
        <v>39274103</v>
      </c>
      <c r="T102" s="190">
        <v>10595329</v>
      </c>
      <c r="U102" s="190">
        <v>17550162</v>
      </c>
      <c r="V102" s="190">
        <v>75668386</v>
      </c>
      <c r="W102" s="191">
        <v>24898998</v>
      </c>
      <c r="X102" s="191">
        <v>15489492</v>
      </c>
      <c r="Y102" s="191">
        <v>8456114</v>
      </c>
      <c r="Z102" s="191">
        <v>4465418</v>
      </c>
      <c r="AA102" s="191">
        <v>450036</v>
      </c>
      <c r="AB102" s="191">
        <v>797854</v>
      </c>
      <c r="AC102" s="191">
        <v>2544030</v>
      </c>
      <c r="AD102" s="191">
        <v>13546917</v>
      </c>
      <c r="AE102" s="191">
        <v>5019527</v>
      </c>
      <c r="AF102" s="190">
        <v>110121122</v>
      </c>
      <c r="AG102" s="191">
        <v>17789921</v>
      </c>
      <c r="AH102" s="191">
        <v>5253719</v>
      </c>
      <c r="AI102" s="191">
        <v>11313497</v>
      </c>
      <c r="AJ102" s="191">
        <v>22383018</v>
      </c>
      <c r="AK102" s="191">
        <v>7486681</v>
      </c>
      <c r="AL102" s="191">
        <v>7361300</v>
      </c>
      <c r="AM102" s="191">
        <v>38532986</v>
      </c>
      <c r="AN102" s="190">
        <v>1402080</v>
      </c>
      <c r="AO102" s="190">
        <v>7096006</v>
      </c>
      <c r="AP102" s="191">
        <v>3615884</v>
      </c>
      <c r="AQ102" s="191">
        <v>108048</v>
      </c>
      <c r="AR102" s="191">
        <v>2444861</v>
      </c>
      <c r="AS102" s="191">
        <v>927213</v>
      </c>
      <c r="AT102" s="190">
        <v>1999905</v>
      </c>
      <c r="AU102" s="190">
        <v>303071</v>
      </c>
      <c r="AV102" s="190">
        <v>5112815</v>
      </c>
      <c r="AW102" s="191">
        <v>35225</v>
      </c>
      <c r="AX102" s="191">
        <v>5077590</v>
      </c>
      <c r="AY102" s="190">
        <v>2400056</v>
      </c>
      <c r="AZ102" s="190">
        <v>746765</v>
      </c>
      <c r="BA102" s="190">
        <v>4191598</v>
      </c>
      <c r="BB102" s="190">
        <v>483289</v>
      </c>
      <c r="BC102" s="190" t="e">
        <v>#VALUE!</v>
      </c>
      <c r="BD102" s="190">
        <v>52885410</v>
      </c>
      <c r="BE102" s="190">
        <v>866453</v>
      </c>
      <c r="BF102" s="190">
        <v>4555865</v>
      </c>
      <c r="BG102" s="190">
        <v>28397420</v>
      </c>
      <c r="BH102" s="190" t="e">
        <v>#VALUE!</v>
      </c>
      <c r="BI102" s="192">
        <v>97613851</v>
      </c>
      <c r="BJ102" s="193">
        <v>21666440</v>
      </c>
      <c r="BK102" s="193">
        <v>3727127</v>
      </c>
      <c r="BL102" s="193">
        <v>54845690</v>
      </c>
      <c r="BM102" s="193" t="e">
        <v>#VALUE!</v>
      </c>
      <c r="BN102" s="193">
        <v>45007</v>
      </c>
      <c r="BO102" s="193">
        <v>202069</v>
      </c>
      <c r="BP102" s="193">
        <v>17127518</v>
      </c>
      <c r="BQ102" s="194">
        <v>27391378</v>
      </c>
      <c r="BR102" s="194">
        <v>3201510</v>
      </c>
      <c r="BS102" s="194" t="e">
        <v>#VALUE!</v>
      </c>
      <c r="BT102" s="194">
        <v>9968135</v>
      </c>
      <c r="BU102" s="194" t="e">
        <v>#VALUE!</v>
      </c>
      <c r="BV102" s="194">
        <v>14221733</v>
      </c>
      <c r="BW102" s="195" t="e">
        <v>#VALUE!</v>
      </c>
      <c r="BX102" s="195" t="e">
        <v>#VALUE!</v>
      </c>
      <c r="BY102" s="195" t="e">
        <v>#VALUE!</v>
      </c>
      <c r="BZ102" s="195" t="e">
        <v>#VALUE!</v>
      </c>
      <c r="CA102" s="195" t="e">
        <v>#VALUE!</v>
      </c>
      <c r="CB102" s="195">
        <v>12707501</v>
      </c>
      <c r="CC102" s="196">
        <v>53999412</v>
      </c>
      <c r="CD102" s="197">
        <v>4266391557</v>
      </c>
    </row>
    <row r="103" spans="1:82" ht="15.75" thickBot="1" x14ac:dyDescent="0.3">
      <c r="A103" s="523" t="s">
        <v>548</v>
      </c>
      <c r="B103" s="524"/>
      <c r="C103" s="524"/>
      <c r="D103" s="524"/>
      <c r="E103" s="198">
        <v>39205929386</v>
      </c>
      <c r="F103" s="198">
        <v>38910170527</v>
      </c>
      <c r="G103" s="198">
        <v>138191452</v>
      </c>
      <c r="H103" s="198">
        <v>157567407</v>
      </c>
      <c r="I103" s="198">
        <v>1580988743</v>
      </c>
      <c r="J103" s="198">
        <v>1782622237</v>
      </c>
      <c r="K103" s="198">
        <v>2286543204</v>
      </c>
      <c r="L103" s="198">
        <v>5048087362</v>
      </c>
      <c r="M103" s="198">
        <v>10082860271</v>
      </c>
      <c r="N103" s="198">
        <v>8614774983</v>
      </c>
      <c r="O103" s="198">
        <v>9810052586</v>
      </c>
      <c r="P103" s="198">
        <v>4501598240</v>
      </c>
      <c r="Q103" s="198">
        <v>48132808</v>
      </c>
      <c r="R103" s="198">
        <v>123785173</v>
      </c>
      <c r="S103" s="198">
        <v>4426862824</v>
      </c>
      <c r="T103" s="198">
        <v>1108105337</v>
      </c>
      <c r="U103" s="198">
        <v>1003566022</v>
      </c>
      <c r="V103" s="198">
        <v>8912107407</v>
      </c>
      <c r="W103" s="198">
        <v>1989365352</v>
      </c>
      <c r="X103" s="198">
        <v>1504277142</v>
      </c>
      <c r="Y103" s="198">
        <v>944982511</v>
      </c>
      <c r="Z103" s="198">
        <v>1532616466</v>
      </c>
      <c r="AA103" s="198">
        <v>61284287</v>
      </c>
      <c r="AB103" s="198">
        <v>480291247</v>
      </c>
      <c r="AC103" s="198">
        <v>206680576</v>
      </c>
      <c r="AD103" s="198">
        <v>1228722512</v>
      </c>
      <c r="AE103" s="198">
        <v>963887314</v>
      </c>
      <c r="AF103" s="198">
        <v>9542106097</v>
      </c>
      <c r="AG103" s="198">
        <v>2437226247</v>
      </c>
      <c r="AH103" s="198">
        <v>280058728</v>
      </c>
      <c r="AI103" s="198">
        <v>2022838843</v>
      </c>
      <c r="AJ103" s="198">
        <v>737240321</v>
      </c>
      <c r="AK103" s="198">
        <v>596299655</v>
      </c>
      <c r="AL103" s="198">
        <v>346275980</v>
      </c>
      <c r="AM103" s="198">
        <v>3122166323</v>
      </c>
      <c r="AN103" s="198">
        <v>292960022</v>
      </c>
      <c r="AO103" s="198">
        <v>901778568</v>
      </c>
      <c r="AP103" s="198">
        <v>580473223</v>
      </c>
      <c r="AQ103" s="198">
        <v>12840720</v>
      </c>
      <c r="AR103" s="198">
        <v>210480601</v>
      </c>
      <c r="AS103" s="198">
        <v>97984024</v>
      </c>
      <c r="AT103" s="198">
        <v>372128167</v>
      </c>
      <c r="AU103" s="198">
        <v>97200660</v>
      </c>
      <c r="AV103" s="198">
        <v>136141732</v>
      </c>
      <c r="AW103" s="198">
        <v>28037371</v>
      </c>
      <c r="AX103" s="198">
        <v>108104361</v>
      </c>
      <c r="AY103" s="198">
        <v>299286269</v>
      </c>
      <c r="AZ103" s="198">
        <v>405539679</v>
      </c>
      <c r="BA103" s="198">
        <v>182872042</v>
      </c>
      <c r="BB103" s="198">
        <v>14315049</v>
      </c>
      <c r="BC103" s="198">
        <v>15113282</v>
      </c>
      <c r="BD103" s="198">
        <v>4112854576</v>
      </c>
      <c r="BE103" s="198">
        <v>207411885</v>
      </c>
      <c r="BF103" s="198">
        <v>103561048</v>
      </c>
      <c r="BG103" s="198">
        <v>1975102104</v>
      </c>
      <c r="BH103" s="198" t="e">
        <v>#VALUE!</v>
      </c>
      <c r="BI103" s="198">
        <v>10627110717</v>
      </c>
      <c r="BJ103" s="198">
        <v>2165285679</v>
      </c>
      <c r="BK103" s="198">
        <v>753727205</v>
      </c>
      <c r="BL103" s="198">
        <v>6270926331</v>
      </c>
      <c r="BM103" s="198">
        <v>115183685</v>
      </c>
      <c r="BN103" s="198">
        <v>96973545</v>
      </c>
      <c r="BO103" s="198">
        <v>137435665</v>
      </c>
      <c r="BP103" s="198">
        <v>1087578607</v>
      </c>
      <c r="BQ103" s="198">
        <v>5400793614</v>
      </c>
      <c r="BR103" s="198">
        <v>1504453472</v>
      </c>
      <c r="BS103" s="198">
        <v>463437819</v>
      </c>
      <c r="BT103" s="198">
        <v>609200139</v>
      </c>
      <c r="BU103" s="198">
        <v>83183840</v>
      </c>
      <c r="BV103" s="198">
        <v>2740518344</v>
      </c>
      <c r="BW103" s="198">
        <v>448270337</v>
      </c>
      <c r="BX103" s="198">
        <v>56701399</v>
      </c>
      <c r="BY103" s="198">
        <v>30793942</v>
      </c>
      <c r="BZ103" s="198">
        <v>193334398</v>
      </c>
      <c r="CA103" s="198">
        <v>56017376</v>
      </c>
      <c r="CB103" s="198">
        <v>1261667947</v>
      </c>
      <c r="CC103" s="198">
        <v>3105919543</v>
      </c>
      <c r="CD103" s="199">
        <v>584612382909</v>
      </c>
    </row>
    <row r="105" spans="1:82" x14ac:dyDescent="0.25">
      <c r="F105" s="200"/>
      <c r="G105" s="201"/>
      <c r="I105" s="200"/>
      <c r="J105" s="200"/>
    </row>
    <row r="106" spans="1:82" x14ac:dyDescent="0.25">
      <c r="F106" s="200"/>
      <c r="G106" s="201"/>
      <c r="I106" s="200"/>
    </row>
    <row r="108" spans="1:82" x14ac:dyDescent="0.25">
      <c r="J108" s="202"/>
    </row>
    <row r="109" spans="1:82" x14ac:dyDescent="0.25">
      <c r="J109" s="202"/>
    </row>
    <row r="110" spans="1:82" x14ac:dyDescent="0.25">
      <c r="F110" s="200"/>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B4" sqref="B4"/>
    </sheetView>
  </sheetViews>
  <sheetFormatPr baseColWidth="10" defaultColWidth="11.42578125" defaultRowHeight="18.75" x14ac:dyDescent="0.3"/>
  <cols>
    <col min="1" max="1" width="2.28515625" style="4" customWidth="1"/>
    <col min="2" max="2" width="42.140625" style="21" customWidth="1"/>
    <col min="3" max="3" width="29.140625" style="21" customWidth="1"/>
    <col min="4" max="4" width="95" style="21" customWidth="1"/>
    <col min="5" max="6" width="11.42578125" style="4"/>
    <col min="7" max="7" width="16" style="4" customWidth="1"/>
    <col min="8" max="16384" width="11.42578125" style="4"/>
  </cols>
  <sheetData>
    <row r="1" spans="2:7" x14ac:dyDescent="0.3">
      <c r="B1" s="17" t="s">
        <v>671</v>
      </c>
      <c r="C1" s="30"/>
      <c r="D1" s="386"/>
    </row>
    <row r="2" spans="2:7" x14ac:dyDescent="0.3">
      <c r="B2" s="22"/>
    </row>
    <row r="3" spans="2:7" x14ac:dyDescent="0.3">
      <c r="B3" s="21" t="s">
        <v>2</v>
      </c>
      <c r="D3" s="51"/>
    </row>
    <row r="5" spans="2:7" ht="19.5" thickBot="1" x14ac:dyDescent="0.35"/>
    <row r="6" spans="2:7" ht="19.5" thickBot="1" x14ac:dyDescent="0.35">
      <c r="B6" s="23" t="s">
        <v>76</v>
      </c>
      <c r="C6" s="24" t="s">
        <v>1</v>
      </c>
      <c r="D6" s="25" t="s">
        <v>9</v>
      </c>
    </row>
    <row r="7" spans="2:7" s="5" customFormat="1" ht="31.5" customHeight="1" thickBot="1" x14ac:dyDescent="0.3">
      <c r="B7" s="64" t="s">
        <v>51</v>
      </c>
      <c r="C7" s="62">
        <v>1</v>
      </c>
      <c r="D7" s="63" t="s">
        <v>25</v>
      </c>
    </row>
    <row r="8" spans="2:7" s="5" customFormat="1" ht="24.75" customHeight="1" x14ac:dyDescent="0.25">
      <c r="B8" s="50" t="s">
        <v>52</v>
      </c>
      <c r="C8" s="26" t="s">
        <v>4</v>
      </c>
      <c r="D8" s="27" t="s">
        <v>657</v>
      </c>
    </row>
    <row r="9" spans="2:7" s="5" customFormat="1" ht="31.5" customHeight="1" x14ac:dyDescent="0.3">
      <c r="B9" s="28"/>
      <c r="C9" s="31" t="s">
        <v>50</v>
      </c>
      <c r="D9" s="29" t="s">
        <v>84</v>
      </c>
      <c r="F9"/>
    </row>
    <row r="10" spans="2:7" s="5" customFormat="1" ht="31.5" customHeight="1" thickBot="1" x14ac:dyDescent="0.35">
      <c r="B10" s="28"/>
      <c r="C10" s="31" t="s">
        <v>5</v>
      </c>
      <c r="D10" s="29" t="s">
        <v>74</v>
      </c>
    </row>
    <row r="11" spans="2:7" s="5" customFormat="1" ht="31.5" customHeight="1" thickBot="1" x14ac:dyDescent="0.3">
      <c r="B11" s="64" t="s">
        <v>61</v>
      </c>
      <c r="C11" s="65">
        <v>3</v>
      </c>
      <c r="D11" s="66" t="s">
        <v>58</v>
      </c>
    </row>
    <row r="12" spans="2:7" s="5" customFormat="1" ht="31.5" customHeight="1" x14ac:dyDescent="0.3">
      <c r="B12" s="28" t="s">
        <v>60</v>
      </c>
      <c r="C12" s="31" t="s">
        <v>6</v>
      </c>
      <c r="D12" s="78" t="s">
        <v>75</v>
      </c>
    </row>
    <row r="13" spans="2:7" s="5" customFormat="1" ht="31.5" customHeight="1" x14ac:dyDescent="0.3">
      <c r="B13" s="49"/>
      <c r="C13" s="53" t="s">
        <v>7</v>
      </c>
      <c r="D13" s="79" t="s">
        <v>69</v>
      </c>
    </row>
    <row r="14" spans="2:7" s="5" customFormat="1" ht="31.5" customHeight="1" x14ac:dyDescent="0.3">
      <c r="B14" s="49"/>
      <c r="C14" s="18" t="s">
        <v>8</v>
      </c>
      <c r="D14" s="79" t="s">
        <v>100</v>
      </c>
      <c r="G14" s="77"/>
    </row>
    <row r="15" spans="2:7" s="5" customFormat="1" ht="31.5" customHeight="1" thickBot="1" x14ac:dyDescent="0.35">
      <c r="B15" s="59"/>
      <c r="C15" s="60" t="s">
        <v>70</v>
      </c>
      <c r="D15" s="80" t="s">
        <v>97</v>
      </c>
      <c r="G15" s="77"/>
    </row>
    <row r="16" spans="2:7" s="5" customFormat="1" ht="31.5" customHeight="1" x14ac:dyDescent="0.3">
      <c r="B16" s="61"/>
      <c r="C16" s="52"/>
      <c r="D16" s="52"/>
    </row>
    <row r="17" spans="2:4" s="5" customFormat="1" ht="31.5" customHeight="1" x14ac:dyDescent="0.3">
      <c r="B17" s="52"/>
      <c r="C17" s="52"/>
      <c r="D17" s="52"/>
    </row>
    <row r="18" spans="2:4" s="5" customFormat="1" ht="31.5" customHeight="1" x14ac:dyDescent="0.3">
      <c r="B18" s="52"/>
      <c r="C18" s="52"/>
      <c r="D18" s="52"/>
    </row>
    <row r="19" spans="2:4" s="5" customFormat="1" ht="31.5" customHeight="1" x14ac:dyDescent="0.3">
      <c r="B19" s="52"/>
      <c r="C19" s="52"/>
      <c r="D19" s="52"/>
    </row>
    <row r="20" spans="2:4" s="5" customFormat="1" ht="31.5" customHeight="1" x14ac:dyDescent="0.3">
      <c r="B20" s="52"/>
      <c r="C20" s="52"/>
      <c r="D20" s="52"/>
    </row>
    <row r="21" spans="2:4" s="5" customFormat="1" ht="31.5" customHeight="1" x14ac:dyDescent="0.3">
      <c r="B21" s="52"/>
      <c r="C21" s="52"/>
      <c r="D21" s="52"/>
    </row>
    <row r="22" spans="2:4" s="5" customFormat="1" ht="31.5" customHeight="1" x14ac:dyDescent="0.3">
      <c r="B22" s="52"/>
      <c r="C22" s="52"/>
      <c r="D22" s="52"/>
    </row>
    <row r="23" spans="2:4" s="5" customFormat="1" ht="31.5" customHeight="1" x14ac:dyDescent="0.3">
      <c r="B23" s="52"/>
      <c r="C23" s="52"/>
      <c r="D23" s="52"/>
    </row>
    <row r="24" spans="2:4" s="5" customFormat="1" ht="31.5" customHeight="1" x14ac:dyDescent="0.3">
      <c r="B24" s="52"/>
      <c r="C24" s="52"/>
      <c r="D24" s="52"/>
    </row>
    <row r="25" spans="2:4" s="5" customFormat="1" ht="31.5" customHeight="1" x14ac:dyDescent="0.3">
      <c r="B25" s="52"/>
      <c r="C25" s="52"/>
      <c r="D25" s="52"/>
    </row>
    <row r="26" spans="2:4" s="5" customFormat="1" ht="31.5" customHeight="1" x14ac:dyDescent="0.3">
      <c r="B26" s="52"/>
      <c r="C26" s="52"/>
      <c r="D26" s="52"/>
    </row>
    <row r="27" spans="2:4" s="5" customFormat="1" x14ac:dyDescent="0.3">
      <c r="B27" s="52"/>
      <c r="C27" s="52"/>
      <c r="D27" s="52"/>
    </row>
    <row r="28" spans="2:4" s="5" customFormat="1" x14ac:dyDescent="0.3">
      <c r="B28" s="52"/>
      <c r="C28" s="52"/>
      <c r="D28" s="52"/>
    </row>
    <row r="29" spans="2:4" s="5" customFormat="1" x14ac:dyDescent="0.3">
      <c r="B29" s="52"/>
      <c r="C29" s="52"/>
      <c r="D29" s="52"/>
    </row>
    <row r="30" spans="2:4" s="5" customFormat="1" x14ac:dyDescent="0.3">
      <c r="B30" s="52"/>
      <c r="C30" s="52"/>
      <c r="D30" s="52"/>
    </row>
    <row r="31" spans="2:4" s="5" customFormat="1" x14ac:dyDescent="0.3">
      <c r="B31" s="52"/>
      <c r="C31" s="52"/>
      <c r="D31" s="52"/>
    </row>
    <row r="32" spans="2:4" s="5" customFormat="1" x14ac:dyDescent="0.3">
      <c r="B32" s="52"/>
      <c r="C32" s="52"/>
      <c r="D32" s="52"/>
    </row>
    <row r="33" spans="2:4" s="5" customFormat="1" x14ac:dyDescent="0.3">
      <c r="B33" s="52"/>
      <c r="C33" s="52"/>
      <c r="D33" s="52"/>
    </row>
    <row r="34" spans="2:4" s="5" customFormat="1" x14ac:dyDescent="0.3">
      <c r="B34" s="52"/>
      <c r="C34" s="52"/>
      <c r="D34" s="52"/>
    </row>
    <row r="35" spans="2:4" s="5" customFormat="1" x14ac:dyDescent="0.3">
      <c r="B35" s="52"/>
      <c r="C35" s="52"/>
      <c r="D35" s="52"/>
    </row>
    <row r="36" spans="2:4" s="5" customFormat="1" x14ac:dyDescent="0.3">
      <c r="B36" s="52"/>
      <c r="C36" s="52"/>
      <c r="D36" s="52"/>
    </row>
    <row r="37" spans="2:4" s="5" customFormat="1" x14ac:dyDescent="0.3">
      <c r="B37" s="52"/>
      <c r="C37" s="52"/>
      <c r="D37" s="52"/>
    </row>
    <row r="38" spans="2:4" s="5" customFormat="1" x14ac:dyDescent="0.3">
      <c r="B38" s="52"/>
      <c r="C38" s="52"/>
      <c r="D38" s="52"/>
    </row>
    <row r="39" spans="2:4" s="5" customFormat="1" x14ac:dyDescent="0.3">
      <c r="B39" s="52"/>
      <c r="C39" s="52"/>
      <c r="D39" s="52"/>
    </row>
    <row r="40" spans="2:4" s="5" customFormat="1" x14ac:dyDescent="0.3">
      <c r="B40" s="52"/>
      <c r="C40" s="52"/>
      <c r="D40" s="52"/>
    </row>
    <row r="41" spans="2:4" s="5" customFormat="1" x14ac:dyDescent="0.3">
      <c r="B41" s="52"/>
      <c r="C41" s="52"/>
      <c r="D41" s="52"/>
    </row>
    <row r="42" spans="2:4" s="5" customFormat="1" x14ac:dyDescent="0.3">
      <c r="B42" s="52"/>
      <c r="C42" s="52"/>
      <c r="D42" s="52"/>
    </row>
    <row r="43" spans="2:4" s="5" customFormat="1" x14ac:dyDescent="0.3">
      <c r="B43" s="52"/>
      <c r="C43" s="52"/>
      <c r="D43" s="52"/>
    </row>
    <row r="44" spans="2:4" s="5" customFormat="1" x14ac:dyDescent="0.3">
      <c r="B44" s="52"/>
      <c r="C44" s="52"/>
      <c r="D44" s="52"/>
    </row>
    <row r="45" spans="2:4" s="5" customFormat="1" x14ac:dyDescent="0.3">
      <c r="B45" s="52"/>
      <c r="C45" s="52"/>
      <c r="D45" s="52"/>
    </row>
    <row r="46" spans="2:4" s="5" customFormat="1" x14ac:dyDescent="0.3">
      <c r="B46" s="52"/>
      <c r="C46" s="52"/>
      <c r="D46" s="52"/>
    </row>
    <row r="47" spans="2:4" s="5" customFormat="1" x14ac:dyDescent="0.3">
      <c r="B47" s="52"/>
      <c r="C47" s="52"/>
      <c r="D47" s="52"/>
    </row>
    <row r="48" spans="2:4" s="5" customFormat="1" x14ac:dyDescent="0.3">
      <c r="B48" s="52"/>
      <c r="C48" s="52"/>
      <c r="D48" s="52"/>
    </row>
    <row r="49" spans="2:4" s="5" customFormat="1" x14ac:dyDescent="0.3">
      <c r="B49" s="52"/>
      <c r="C49" s="52"/>
      <c r="D49" s="52"/>
    </row>
    <row r="50" spans="2:4" s="5" customFormat="1" x14ac:dyDescent="0.3">
      <c r="B50" s="52"/>
      <c r="C50" s="52"/>
      <c r="D50" s="52"/>
    </row>
    <row r="51" spans="2:4" s="5" customFormat="1" x14ac:dyDescent="0.3">
      <c r="B51" s="52"/>
      <c r="C51" s="52"/>
      <c r="D51" s="52"/>
    </row>
    <row r="52" spans="2:4" s="5" customFormat="1" x14ac:dyDescent="0.3">
      <c r="B52" s="52"/>
      <c r="C52" s="52"/>
      <c r="D52" s="52"/>
    </row>
    <row r="53" spans="2:4" s="5" customFormat="1" x14ac:dyDescent="0.3">
      <c r="B53" s="52"/>
      <c r="C53" s="52"/>
      <c r="D53" s="52"/>
    </row>
    <row r="54" spans="2:4" s="5" customFormat="1" x14ac:dyDescent="0.3">
      <c r="B54" s="52"/>
      <c r="C54" s="52"/>
      <c r="D54" s="52"/>
    </row>
    <row r="55" spans="2:4" s="5" customFormat="1" x14ac:dyDescent="0.3">
      <c r="B55" s="52"/>
      <c r="C55" s="52"/>
      <c r="D55" s="52"/>
    </row>
    <row r="56" spans="2:4" s="5" customFormat="1" x14ac:dyDescent="0.3">
      <c r="B56" s="52"/>
      <c r="C56" s="52"/>
      <c r="D56" s="52"/>
    </row>
    <row r="57" spans="2:4" s="5" customFormat="1" x14ac:dyDescent="0.3">
      <c r="B57" s="52"/>
      <c r="C57" s="52"/>
      <c r="D57" s="52"/>
    </row>
    <row r="58" spans="2:4" s="5" customFormat="1" x14ac:dyDescent="0.3">
      <c r="B58" s="52"/>
      <c r="C58" s="52"/>
      <c r="D58" s="52"/>
    </row>
    <row r="59" spans="2:4" s="5" customFormat="1" x14ac:dyDescent="0.3">
      <c r="B59" s="52"/>
      <c r="C59" s="52"/>
      <c r="D59" s="52"/>
    </row>
    <row r="60" spans="2:4" s="5" customFormat="1" x14ac:dyDescent="0.3">
      <c r="B60" s="52"/>
      <c r="C60" s="52"/>
      <c r="D60" s="52"/>
    </row>
    <row r="61" spans="2:4" s="5" customFormat="1" x14ac:dyDescent="0.3">
      <c r="B61" s="52"/>
      <c r="C61" s="52"/>
      <c r="D61" s="52"/>
    </row>
    <row r="62" spans="2:4" s="5" customFormat="1" x14ac:dyDescent="0.3">
      <c r="B62" s="52"/>
      <c r="C62" s="52"/>
      <c r="D62" s="52"/>
    </row>
    <row r="63" spans="2:4" s="5" customFormat="1" x14ac:dyDescent="0.3">
      <c r="B63" s="52"/>
      <c r="C63" s="52"/>
      <c r="D63" s="52"/>
    </row>
    <row r="64" spans="2:4" s="5" customFormat="1" x14ac:dyDescent="0.3">
      <c r="B64" s="52"/>
      <c r="C64" s="52"/>
      <c r="D64" s="52"/>
    </row>
    <row r="65" spans="2:4" s="5" customFormat="1" x14ac:dyDescent="0.3">
      <c r="B65" s="52"/>
      <c r="C65" s="52"/>
      <c r="D65" s="52"/>
    </row>
    <row r="66" spans="2:4" s="5" customFormat="1" x14ac:dyDescent="0.3">
      <c r="B66" s="52"/>
      <c r="C66" s="52"/>
      <c r="D66" s="52"/>
    </row>
    <row r="67" spans="2:4" s="5" customFormat="1" x14ac:dyDescent="0.3">
      <c r="B67" s="52"/>
      <c r="C67" s="52"/>
      <c r="D67" s="52"/>
    </row>
    <row r="68" spans="2:4" s="5" customFormat="1" x14ac:dyDescent="0.3">
      <c r="B68" s="52"/>
      <c r="C68" s="52"/>
      <c r="D68" s="52"/>
    </row>
    <row r="69" spans="2:4" s="5" customFormat="1" x14ac:dyDescent="0.3">
      <c r="B69" s="52"/>
      <c r="C69" s="52"/>
      <c r="D69" s="52"/>
    </row>
    <row r="70" spans="2:4" s="5" customFormat="1" x14ac:dyDescent="0.3">
      <c r="B70" s="52"/>
      <c r="C70" s="52"/>
      <c r="D70" s="52"/>
    </row>
    <row r="71" spans="2:4" s="5" customFormat="1" x14ac:dyDescent="0.3">
      <c r="B71" s="52"/>
      <c r="C71" s="52"/>
      <c r="D71" s="52"/>
    </row>
    <row r="72" spans="2:4" s="5" customFormat="1" x14ac:dyDescent="0.3">
      <c r="B72" s="52"/>
      <c r="C72" s="52"/>
      <c r="D72" s="52"/>
    </row>
    <row r="73" spans="2:4" s="5" customFormat="1" x14ac:dyDescent="0.3">
      <c r="B73" s="52"/>
      <c r="C73" s="52"/>
      <c r="D73" s="52"/>
    </row>
    <row r="74" spans="2:4" s="5" customFormat="1" x14ac:dyDescent="0.3">
      <c r="B74" s="52"/>
      <c r="C74" s="52"/>
      <c r="D74" s="52"/>
    </row>
    <row r="75" spans="2:4" s="5" customFormat="1" x14ac:dyDescent="0.3">
      <c r="B75" s="52"/>
      <c r="C75" s="52"/>
      <c r="D75" s="52"/>
    </row>
    <row r="76" spans="2:4" s="5" customFormat="1" x14ac:dyDescent="0.3">
      <c r="B76" s="52"/>
      <c r="C76" s="52"/>
      <c r="D76" s="52"/>
    </row>
    <row r="77" spans="2:4" s="5" customFormat="1" x14ac:dyDescent="0.3">
      <c r="B77" s="52"/>
      <c r="C77" s="52"/>
      <c r="D77" s="52"/>
    </row>
    <row r="78" spans="2:4" s="5" customFormat="1" x14ac:dyDescent="0.3">
      <c r="B78" s="52"/>
      <c r="C78" s="52"/>
      <c r="D78" s="52"/>
    </row>
    <row r="79" spans="2:4" s="5" customFormat="1" x14ac:dyDescent="0.3">
      <c r="B79" s="52"/>
      <c r="C79" s="52"/>
      <c r="D79" s="52"/>
    </row>
    <row r="80" spans="2:4" s="5" customFormat="1" x14ac:dyDescent="0.3">
      <c r="B80" s="52"/>
      <c r="C80" s="52"/>
      <c r="D80" s="52"/>
    </row>
    <row r="81" spans="2:4" s="5" customFormat="1" x14ac:dyDescent="0.3">
      <c r="B81" s="52"/>
      <c r="C81" s="52"/>
      <c r="D81" s="52"/>
    </row>
    <row r="82" spans="2:4" s="5" customFormat="1" x14ac:dyDescent="0.3">
      <c r="B82" s="52"/>
      <c r="C82" s="52"/>
      <c r="D82" s="52"/>
    </row>
    <row r="83" spans="2:4" s="5" customFormat="1" x14ac:dyDescent="0.3">
      <c r="B83" s="52"/>
      <c r="C83" s="52"/>
      <c r="D83" s="52"/>
    </row>
    <row r="84" spans="2:4" s="5" customFormat="1" x14ac:dyDescent="0.3">
      <c r="B84" s="52"/>
      <c r="C84" s="52"/>
      <c r="D84" s="52"/>
    </row>
    <row r="85" spans="2:4" s="5" customFormat="1" x14ac:dyDescent="0.3">
      <c r="B85" s="52"/>
      <c r="C85" s="52"/>
      <c r="D85" s="52"/>
    </row>
    <row r="86" spans="2:4" s="5" customFormat="1" x14ac:dyDescent="0.3">
      <c r="B86" s="52"/>
      <c r="C86" s="52"/>
      <c r="D86" s="52"/>
    </row>
    <row r="87" spans="2:4" s="5" customFormat="1" x14ac:dyDescent="0.3">
      <c r="B87" s="52"/>
      <c r="C87" s="52"/>
      <c r="D87" s="52"/>
    </row>
    <row r="88" spans="2:4" s="5" customFormat="1" x14ac:dyDescent="0.3">
      <c r="B88" s="52"/>
      <c r="C88" s="52"/>
      <c r="D88" s="52"/>
    </row>
    <row r="89" spans="2:4" s="5" customFormat="1" x14ac:dyDescent="0.3">
      <c r="B89" s="52"/>
      <c r="C89" s="52"/>
      <c r="D89" s="52"/>
    </row>
    <row r="90" spans="2:4" s="5" customFormat="1" x14ac:dyDescent="0.3">
      <c r="B90" s="52"/>
      <c r="C90" s="52"/>
      <c r="D90" s="52"/>
    </row>
    <row r="91" spans="2:4" s="5" customFormat="1" x14ac:dyDescent="0.3">
      <c r="B91" s="52"/>
      <c r="C91" s="52"/>
      <c r="D91" s="52"/>
    </row>
    <row r="92" spans="2:4" s="5" customFormat="1" x14ac:dyDescent="0.3">
      <c r="B92" s="52"/>
      <c r="C92" s="52"/>
      <c r="D92" s="52"/>
    </row>
    <row r="93" spans="2:4" s="5" customFormat="1" x14ac:dyDescent="0.3">
      <c r="B93" s="52"/>
      <c r="C93" s="52"/>
      <c r="D93" s="52"/>
    </row>
    <row r="94" spans="2:4" s="5" customFormat="1" x14ac:dyDescent="0.3">
      <c r="B94" s="52"/>
      <c r="C94" s="52"/>
      <c r="D94" s="52"/>
    </row>
    <row r="95" spans="2:4" s="5" customFormat="1" x14ac:dyDescent="0.3">
      <c r="B95" s="52"/>
      <c r="C95" s="52"/>
      <c r="D95" s="52"/>
    </row>
    <row r="96" spans="2:4" s="5" customFormat="1" x14ac:dyDescent="0.3">
      <c r="B96" s="52"/>
      <c r="C96" s="52"/>
      <c r="D96" s="52"/>
    </row>
    <row r="97" spans="2:4" s="5" customFormat="1" x14ac:dyDescent="0.3">
      <c r="B97" s="52"/>
      <c r="C97" s="52"/>
      <c r="D97" s="52"/>
    </row>
    <row r="98" spans="2:4" s="5" customFormat="1" x14ac:dyDescent="0.3">
      <c r="B98" s="52"/>
      <c r="C98" s="52"/>
      <c r="D98" s="52"/>
    </row>
    <row r="99" spans="2:4" s="5" customFormat="1" x14ac:dyDescent="0.3">
      <c r="B99" s="52"/>
      <c r="C99" s="52"/>
      <c r="D99" s="52"/>
    </row>
    <row r="100" spans="2:4" s="5" customFormat="1" x14ac:dyDescent="0.3">
      <c r="B100" s="52"/>
      <c r="C100" s="52"/>
      <c r="D100" s="52"/>
    </row>
    <row r="101" spans="2:4" s="5" customFormat="1" x14ac:dyDescent="0.3">
      <c r="B101" s="52"/>
      <c r="C101" s="52"/>
      <c r="D101" s="52"/>
    </row>
    <row r="102" spans="2:4" s="5" customFormat="1" x14ac:dyDescent="0.3">
      <c r="B102" s="52"/>
      <c r="C102" s="52"/>
      <c r="D102" s="52"/>
    </row>
    <row r="103" spans="2:4" s="5" customFormat="1" x14ac:dyDescent="0.3">
      <c r="B103" s="52"/>
      <c r="C103" s="52"/>
      <c r="D103" s="52"/>
    </row>
    <row r="104" spans="2:4" s="5" customFormat="1" x14ac:dyDescent="0.3">
      <c r="B104" s="52"/>
      <c r="C104" s="52"/>
      <c r="D104" s="52"/>
    </row>
    <row r="105" spans="2:4" s="5" customFormat="1" x14ac:dyDescent="0.3">
      <c r="B105" s="52"/>
      <c r="C105" s="52"/>
      <c r="D105" s="52"/>
    </row>
    <row r="106" spans="2:4" s="5" customFormat="1" x14ac:dyDescent="0.3">
      <c r="B106" s="52"/>
      <c r="C106" s="52"/>
      <c r="D106" s="52"/>
    </row>
    <row r="107" spans="2:4" s="5" customFormat="1" x14ac:dyDescent="0.3">
      <c r="B107" s="52"/>
      <c r="C107" s="52"/>
      <c r="D107" s="52"/>
    </row>
    <row r="108" spans="2:4" s="5" customFormat="1" x14ac:dyDescent="0.3">
      <c r="B108" s="52"/>
      <c r="C108" s="52"/>
      <c r="D108" s="52"/>
    </row>
    <row r="109" spans="2:4" s="5" customFormat="1" x14ac:dyDescent="0.3">
      <c r="B109" s="52"/>
      <c r="C109" s="52"/>
      <c r="D109" s="52"/>
    </row>
    <row r="110" spans="2:4" s="5" customFormat="1" x14ac:dyDescent="0.3">
      <c r="B110" s="52"/>
      <c r="C110" s="52"/>
      <c r="D110" s="52"/>
    </row>
    <row r="111" spans="2:4" s="5" customFormat="1" x14ac:dyDescent="0.3">
      <c r="B111" s="52"/>
      <c r="C111" s="52"/>
      <c r="D111" s="52"/>
    </row>
    <row r="112" spans="2:4" s="5" customFormat="1" x14ac:dyDescent="0.3">
      <c r="B112" s="52"/>
      <c r="C112" s="52"/>
      <c r="D112" s="52"/>
    </row>
    <row r="113" spans="2:4" s="5" customFormat="1" x14ac:dyDescent="0.3">
      <c r="B113" s="52"/>
      <c r="C113" s="52"/>
      <c r="D113" s="52"/>
    </row>
    <row r="114" spans="2:4" s="5" customFormat="1" x14ac:dyDescent="0.3">
      <c r="B114" s="52"/>
      <c r="C114" s="52"/>
      <c r="D114" s="52"/>
    </row>
    <row r="115" spans="2:4" s="5" customFormat="1" x14ac:dyDescent="0.3">
      <c r="B115" s="52"/>
      <c r="C115" s="52"/>
      <c r="D115" s="52"/>
    </row>
    <row r="116" spans="2:4" s="5" customFormat="1" x14ac:dyDescent="0.3">
      <c r="B116" s="52"/>
      <c r="C116" s="52"/>
      <c r="D116" s="52"/>
    </row>
    <row r="117" spans="2:4" s="5" customFormat="1" x14ac:dyDescent="0.3">
      <c r="B117" s="52"/>
      <c r="C117" s="52"/>
      <c r="D117" s="52"/>
    </row>
    <row r="118" spans="2:4" s="5" customFormat="1" x14ac:dyDescent="0.3">
      <c r="B118" s="52"/>
      <c r="C118" s="52"/>
      <c r="D118" s="52"/>
    </row>
    <row r="119" spans="2:4" s="5" customFormat="1" x14ac:dyDescent="0.3">
      <c r="B119" s="52"/>
      <c r="C119" s="52"/>
      <c r="D119" s="52"/>
    </row>
    <row r="120" spans="2:4" s="5" customFormat="1" x14ac:dyDescent="0.3">
      <c r="B120" s="52"/>
      <c r="C120" s="52"/>
      <c r="D120" s="52"/>
    </row>
    <row r="121" spans="2:4" s="5" customFormat="1" x14ac:dyDescent="0.3">
      <c r="B121" s="52"/>
      <c r="C121" s="52"/>
      <c r="D121" s="52"/>
    </row>
    <row r="122" spans="2:4" s="5" customFormat="1" x14ac:dyDescent="0.3">
      <c r="B122" s="52"/>
      <c r="C122" s="52"/>
      <c r="D122" s="52"/>
    </row>
    <row r="123" spans="2:4" s="5" customFormat="1" x14ac:dyDescent="0.3">
      <c r="B123" s="52"/>
      <c r="C123" s="52"/>
      <c r="D123" s="52"/>
    </row>
    <row r="124" spans="2:4" s="5" customFormat="1" x14ac:dyDescent="0.3">
      <c r="B124" s="52"/>
      <c r="C124" s="52"/>
      <c r="D124" s="52"/>
    </row>
    <row r="125" spans="2:4" s="5" customFormat="1" x14ac:dyDescent="0.3">
      <c r="B125" s="52"/>
      <c r="C125" s="52"/>
      <c r="D125" s="52"/>
    </row>
    <row r="126" spans="2:4" s="5" customFormat="1" x14ac:dyDescent="0.3">
      <c r="B126" s="52"/>
      <c r="C126" s="52"/>
      <c r="D126" s="52"/>
    </row>
    <row r="127" spans="2:4" s="5" customFormat="1" x14ac:dyDescent="0.3">
      <c r="B127" s="52"/>
      <c r="C127" s="52"/>
      <c r="D127" s="52"/>
    </row>
    <row r="128" spans="2:4" s="5" customFormat="1" x14ac:dyDescent="0.3">
      <c r="B128" s="52"/>
      <c r="C128" s="52"/>
      <c r="D128" s="52"/>
    </row>
    <row r="129" spans="2:4" s="5" customFormat="1" x14ac:dyDescent="0.3">
      <c r="B129" s="52"/>
      <c r="C129" s="52"/>
      <c r="D129" s="52"/>
    </row>
    <row r="130" spans="2:4" s="5" customFormat="1" x14ac:dyDescent="0.3">
      <c r="B130" s="52"/>
      <c r="C130" s="52"/>
      <c r="D130" s="52"/>
    </row>
    <row r="131" spans="2:4" s="5" customFormat="1" x14ac:dyDescent="0.3">
      <c r="B131" s="52"/>
      <c r="C131" s="52"/>
      <c r="D131" s="52"/>
    </row>
    <row r="132" spans="2:4" s="5" customFormat="1" x14ac:dyDescent="0.3">
      <c r="B132" s="52"/>
      <c r="C132" s="52"/>
      <c r="D132" s="52"/>
    </row>
    <row r="133" spans="2:4" s="5" customFormat="1" x14ac:dyDescent="0.3">
      <c r="B133" s="52"/>
      <c r="C133" s="52"/>
      <c r="D133" s="52"/>
    </row>
    <row r="134" spans="2:4" s="5" customFormat="1" x14ac:dyDescent="0.3">
      <c r="B134" s="52"/>
      <c r="C134" s="52"/>
      <c r="D134" s="52"/>
    </row>
    <row r="135" spans="2:4" s="5" customFormat="1" x14ac:dyDescent="0.3">
      <c r="B135" s="52"/>
      <c r="C135" s="52"/>
      <c r="D135" s="52"/>
    </row>
    <row r="136" spans="2:4" s="5" customFormat="1" x14ac:dyDescent="0.3">
      <c r="B136" s="52"/>
      <c r="C136" s="52"/>
      <c r="D136" s="52"/>
    </row>
    <row r="137" spans="2:4" s="5" customFormat="1" x14ac:dyDescent="0.3">
      <c r="B137" s="52"/>
      <c r="C137" s="52"/>
      <c r="D137" s="52"/>
    </row>
    <row r="138" spans="2:4" s="5" customFormat="1" x14ac:dyDescent="0.3">
      <c r="B138" s="52"/>
      <c r="C138" s="52"/>
      <c r="D138" s="52"/>
    </row>
    <row r="139" spans="2:4" s="5" customFormat="1" x14ac:dyDescent="0.3">
      <c r="B139" s="52"/>
      <c r="C139" s="52"/>
      <c r="D139" s="52"/>
    </row>
    <row r="140" spans="2:4" s="5" customFormat="1" x14ac:dyDescent="0.3">
      <c r="B140" s="52"/>
      <c r="C140" s="52"/>
      <c r="D140" s="52"/>
    </row>
    <row r="141" spans="2:4" s="5" customFormat="1" x14ac:dyDescent="0.3">
      <c r="B141" s="52"/>
      <c r="C141" s="52"/>
      <c r="D141" s="52"/>
    </row>
    <row r="142" spans="2:4" s="5" customFormat="1" x14ac:dyDescent="0.3">
      <c r="B142" s="52"/>
      <c r="C142" s="52"/>
      <c r="D142" s="52"/>
    </row>
    <row r="143" spans="2:4" s="5" customFormat="1" x14ac:dyDescent="0.3">
      <c r="B143" s="52"/>
      <c r="C143" s="52"/>
      <c r="D143" s="52"/>
    </row>
    <row r="144" spans="2:4" s="5" customFormat="1" x14ac:dyDescent="0.3">
      <c r="B144" s="52"/>
      <c r="C144" s="52"/>
      <c r="D144" s="52"/>
    </row>
    <row r="145" spans="2:4" s="5" customFormat="1" x14ac:dyDescent="0.3">
      <c r="B145" s="52"/>
      <c r="C145" s="52"/>
      <c r="D145" s="52"/>
    </row>
    <row r="146" spans="2:4" s="5" customFormat="1" x14ac:dyDescent="0.3">
      <c r="B146" s="52"/>
      <c r="C146" s="52"/>
      <c r="D146" s="52"/>
    </row>
    <row r="147" spans="2:4" s="5" customFormat="1" x14ac:dyDescent="0.3">
      <c r="B147" s="52"/>
      <c r="C147" s="52"/>
      <c r="D147" s="52"/>
    </row>
    <row r="148" spans="2:4" s="5" customFormat="1" x14ac:dyDescent="0.3">
      <c r="B148" s="52"/>
      <c r="C148" s="52"/>
      <c r="D148" s="52"/>
    </row>
    <row r="149" spans="2:4" s="5" customFormat="1" x14ac:dyDescent="0.3">
      <c r="B149" s="52"/>
      <c r="C149" s="52"/>
      <c r="D149" s="52"/>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116</v>
      </c>
    </row>
    <row r="3" spans="1:1" x14ac:dyDescent="0.25">
      <c r="A3" t="s">
        <v>117</v>
      </c>
    </row>
    <row r="4" spans="1:1" x14ac:dyDescent="0.25">
      <c r="A4" t="s">
        <v>118</v>
      </c>
    </row>
    <row r="5" spans="1:1" x14ac:dyDescent="0.25">
      <c r="A5" t="s">
        <v>119</v>
      </c>
    </row>
    <row r="6" spans="1:1" x14ac:dyDescent="0.25">
      <c r="A6" t="s">
        <v>120</v>
      </c>
    </row>
    <row r="7" spans="1:1" x14ac:dyDescent="0.25">
      <c r="A7" t="s">
        <v>121</v>
      </c>
    </row>
    <row r="8" spans="1:1" x14ac:dyDescent="0.25">
      <c r="A8" t="s">
        <v>122</v>
      </c>
    </row>
    <row r="9" spans="1:1" x14ac:dyDescent="0.25">
      <c r="A9" t="s">
        <v>123</v>
      </c>
    </row>
    <row r="10" spans="1:1" x14ac:dyDescent="0.25">
      <c r="A10" t="s">
        <v>124</v>
      </c>
    </row>
    <row r="11" spans="1:1" x14ac:dyDescent="0.25">
      <c r="A11" t="s">
        <v>125</v>
      </c>
    </row>
    <row r="12" spans="1:1" x14ac:dyDescent="0.25">
      <c r="A12" t="s">
        <v>126</v>
      </c>
    </row>
    <row r="13" spans="1:1" x14ac:dyDescent="0.25">
      <c r="A13" t="s">
        <v>127</v>
      </c>
    </row>
    <row r="14" spans="1:1" x14ac:dyDescent="0.25">
      <c r="A14" t="s">
        <v>128</v>
      </c>
    </row>
    <row r="15" spans="1:1" x14ac:dyDescent="0.25">
      <c r="A15" t="s">
        <v>129</v>
      </c>
    </row>
    <row r="16" spans="1:1" x14ac:dyDescent="0.25">
      <c r="A16" t="s">
        <v>130</v>
      </c>
    </row>
    <row r="17" spans="1:1" x14ac:dyDescent="0.25">
      <c r="A17" t="s">
        <v>131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zoomScale="85" zoomScaleNormal="85" workbookViewId="0">
      <selection activeCell="A7" sqref="A7:XFD7"/>
    </sheetView>
  </sheetViews>
  <sheetFormatPr baseColWidth="10" defaultColWidth="9.140625" defaultRowHeight="15" x14ac:dyDescent="0.25"/>
  <cols>
    <col min="1" max="1" width="19.28515625" style="2" customWidth="1"/>
    <col min="2" max="2" width="61.5703125" style="2" customWidth="1"/>
    <col min="3" max="4" width="20.140625" style="2" customWidth="1"/>
    <col min="5" max="5" width="19" style="2" customWidth="1"/>
    <col min="6" max="6" width="22.42578125" style="2" customWidth="1"/>
    <col min="7" max="7" width="23.85546875" style="2" customWidth="1"/>
    <col min="8" max="8" width="14.7109375" style="2" customWidth="1"/>
    <col min="9" max="10" width="13.28515625" style="2" customWidth="1"/>
    <col min="11" max="16384" width="9.140625" style="2"/>
  </cols>
  <sheetData>
    <row r="1" spans="1:17" ht="18.75" x14ac:dyDescent="0.3">
      <c r="A1" s="18" t="s">
        <v>3</v>
      </c>
      <c r="C1" s="545"/>
      <c r="D1" s="545"/>
      <c r="E1" s="545"/>
      <c r="F1" s="545"/>
      <c r="G1" s="545"/>
      <c r="H1" s="545"/>
    </row>
    <row r="2" spans="1:17" ht="12" customHeight="1" x14ac:dyDescent="0.3">
      <c r="A2" s="30"/>
    </row>
    <row r="3" spans="1:17" ht="19.5" thickBot="1" x14ac:dyDescent="0.35">
      <c r="A3" s="17" t="s">
        <v>37</v>
      </c>
      <c r="C3" s="417"/>
    </row>
    <row r="4" spans="1:17" s="6" customFormat="1" ht="57.75" customHeight="1" thickBot="1" x14ac:dyDescent="0.35">
      <c r="A4" s="10"/>
      <c r="B4" s="12"/>
      <c r="C4" s="497" t="s">
        <v>131</v>
      </c>
      <c r="D4" s="395" t="s">
        <v>13</v>
      </c>
      <c r="E4" s="396" t="s">
        <v>36</v>
      </c>
      <c r="F4" s="397" t="s">
        <v>98</v>
      </c>
      <c r="G4" s="398" t="s">
        <v>12</v>
      </c>
    </row>
    <row r="5" spans="1:17" s="6" customFormat="1" ht="16.5" thickBot="1" x14ac:dyDescent="0.3">
      <c r="A5" s="154"/>
      <c r="B5" s="394" t="s">
        <v>11</v>
      </c>
      <c r="C5" s="498"/>
      <c r="D5" s="400"/>
      <c r="E5" s="400"/>
      <c r="F5" s="400"/>
      <c r="G5" s="401"/>
      <c r="I5" s="14"/>
    </row>
    <row r="6" spans="1:17" s="14" customFormat="1" ht="15.75" x14ac:dyDescent="0.25">
      <c r="A6" s="12"/>
      <c r="B6" s="383" t="s">
        <v>95</v>
      </c>
      <c r="C6" s="499">
        <v>2503.6999999999998</v>
      </c>
      <c r="D6" s="353">
        <v>543939.9</v>
      </c>
      <c r="E6" s="399">
        <v>632733.9</v>
      </c>
      <c r="F6" s="507">
        <v>0.12815937937261082</v>
      </c>
      <c r="G6" s="391">
        <v>0.11017427705390843</v>
      </c>
      <c r="H6" s="13"/>
      <c r="I6" s="382"/>
    </row>
    <row r="7" spans="1:17" s="14" customFormat="1" ht="15.75" x14ac:dyDescent="0.25">
      <c r="A7" s="12"/>
      <c r="B7" s="383" t="s">
        <v>81</v>
      </c>
      <c r="C7" s="499">
        <v>25</v>
      </c>
      <c r="D7" s="353">
        <v>1995</v>
      </c>
      <c r="E7" s="375">
        <v>2106</v>
      </c>
      <c r="F7" s="508">
        <v>0.12130325814536341</v>
      </c>
      <c r="G7" s="391">
        <v>0.11490978157644824</v>
      </c>
      <c r="I7" s="382"/>
      <c r="J7" s="382"/>
      <c r="K7" s="382"/>
      <c r="L7" s="382"/>
      <c r="M7" s="382"/>
      <c r="N7" s="382"/>
      <c r="O7" s="382"/>
      <c r="P7" s="382"/>
      <c r="Q7" s="382"/>
    </row>
    <row r="8" spans="1:17" s="14" customFormat="1" ht="15.75" x14ac:dyDescent="0.25">
      <c r="A8" s="12"/>
      <c r="B8" s="383" t="s">
        <v>133</v>
      </c>
      <c r="C8" s="499">
        <v>24</v>
      </c>
      <c r="D8" s="353">
        <v>34836</v>
      </c>
      <c r="E8" s="376">
        <v>34948</v>
      </c>
      <c r="F8" s="508">
        <v>0.11568492364220921</v>
      </c>
      <c r="G8" s="391">
        <v>0.11531418106901682</v>
      </c>
      <c r="I8" s="382"/>
      <c r="J8" s="382"/>
      <c r="K8" s="382"/>
      <c r="L8" s="382"/>
      <c r="M8" s="382"/>
      <c r="N8" s="382"/>
      <c r="O8" s="382"/>
      <c r="P8" s="382"/>
      <c r="Q8" s="382"/>
    </row>
    <row r="9" spans="1:17" s="14" customFormat="1" ht="19.5" thickBot="1" x14ac:dyDescent="0.35">
      <c r="A9" s="12"/>
      <c r="B9" s="383" t="s">
        <v>82</v>
      </c>
      <c r="C9" s="499">
        <v>341</v>
      </c>
      <c r="D9" s="353">
        <v>118.8</v>
      </c>
      <c r="E9" s="375">
        <v>105.1</v>
      </c>
      <c r="F9" s="509"/>
      <c r="G9" s="392" t="s">
        <v>0</v>
      </c>
      <c r="I9" s="10"/>
      <c r="J9" s="382"/>
      <c r="K9" s="382"/>
      <c r="L9" s="382"/>
      <c r="M9" s="382"/>
      <c r="N9" s="382"/>
      <c r="O9" s="382"/>
      <c r="P9" s="382"/>
      <c r="Q9" s="382"/>
    </row>
    <row r="10" spans="1:17" s="10" customFormat="1" ht="19.5" thickBot="1" x14ac:dyDescent="0.35">
      <c r="A10" s="156"/>
      <c r="B10" s="389" t="s">
        <v>49</v>
      </c>
      <c r="C10" s="500"/>
      <c r="D10" s="367"/>
      <c r="E10" s="367"/>
      <c r="F10" s="367"/>
      <c r="G10" s="368"/>
      <c r="I10" s="14"/>
    </row>
    <row r="11" spans="1:17" s="14" customFormat="1" ht="15.75" x14ac:dyDescent="0.25">
      <c r="A11" s="12"/>
      <c r="B11" s="410" t="s">
        <v>183</v>
      </c>
      <c r="C11" s="501">
        <v>857809</v>
      </c>
      <c r="D11" s="451">
        <v>65235843</v>
      </c>
      <c r="E11" s="405">
        <v>67407241</v>
      </c>
      <c r="F11" s="406">
        <f>C11/D11</f>
        <v>1.3149351040040979E-2</v>
      </c>
      <c r="G11" s="407">
        <f>C11/E11</f>
        <v>1.2725769327956918E-2</v>
      </c>
    </row>
    <row r="12" spans="1:17" s="14" customFormat="1" ht="15.75" x14ac:dyDescent="0.25">
      <c r="A12" s="12"/>
      <c r="B12" s="381" t="s">
        <v>26</v>
      </c>
      <c r="C12" s="517" t="s">
        <v>672</v>
      </c>
      <c r="D12" s="429">
        <v>2E-3</v>
      </c>
      <c r="E12" s="430" t="s">
        <v>666</v>
      </c>
      <c r="F12" s="354" t="s">
        <v>0</v>
      </c>
      <c r="G12" s="355" t="s">
        <v>0</v>
      </c>
    </row>
    <row r="13" spans="1:17" s="14" customFormat="1" ht="17.25" customHeight="1" x14ac:dyDescent="0.25">
      <c r="A13" s="12"/>
      <c r="B13" s="381" t="s">
        <v>21</v>
      </c>
      <c r="C13" s="502"/>
      <c r="D13" s="352"/>
      <c r="E13" s="402"/>
      <c r="F13" s="356"/>
      <c r="G13" s="355"/>
    </row>
    <row r="14" spans="1:17" s="14" customFormat="1" ht="17.25" customHeight="1" x14ac:dyDescent="0.25">
      <c r="A14" s="12"/>
      <c r="B14" s="383" t="s">
        <v>16</v>
      </c>
      <c r="C14" s="503">
        <v>253879</v>
      </c>
      <c r="D14" s="452">
        <v>15429442</v>
      </c>
      <c r="E14" s="453">
        <v>16124004</v>
      </c>
      <c r="F14" s="357">
        <f>C14/D14</f>
        <v>1.6454191927355505E-2</v>
      </c>
      <c r="G14" s="358">
        <f>C14/E14</f>
        <v>1.5745406662017698E-2</v>
      </c>
    </row>
    <row r="15" spans="1:17" s="14" customFormat="1" ht="17.25" customHeight="1" x14ac:dyDescent="0.25">
      <c r="A15" s="12"/>
      <c r="B15" s="383" t="s">
        <v>17</v>
      </c>
      <c r="C15" s="503">
        <v>200894</v>
      </c>
      <c r="D15" s="452">
        <v>15309022</v>
      </c>
      <c r="E15" s="453">
        <v>15805698</v>
      </c>
      <c r="F15" s="357">
        <f t="shared" ref="F15:F18" si="0">C15/D15</f>
        <v>1.3122588758445837E-2</v>
      </c>
      <c r="G15" s="358">
        <f t="shared" ref="G15:G18" si="1">C15/E15</f>
        <v>1.2710226400630962E-2</v>
      </c>
    </row>
    <row r="16" spans="1:17" s="14" customFormat="1" ht="17.25" customHeight="1" x14ac:dyDescent="0.25">
      <c r="A16" s="12"/>
      <c r="B16" s="383" t="s">
        <v>18</v>
      </c>
      <c r="C16" s="503">
        <v>238021</v>
      </c>
      <c r="D16" s="452">
        <v>16832586</v>
      </c>
      <c r="E16" s="453">
        <v>17386935</v>
      </c>
      <c r="F16" s="357">
        <f t="shared" si="0"/>
        <v>1.414048916785573E-2</v>
      </c>
      <c r="G16" s="358">
        <f t="shared" si="1"/>
        <v>1.3689646852651142E-2</v>
      </c>
    </row>
    <row r="17" spans="1:9" s="14" customFormat="1" ht="15.75" x14ac:dyDescent="0.25">
      <c r="A17" s="12"/>
      <c r="B17" s="383" t="s">
        <v>19</v>
      </c>
      <c r="C17" s="503">
        <v>119476</v>
      </c>
      <c r="D17" s="452">
        <v>11383843</v>
      </c>
      <c r="E17" s="453">
        <v>11681036</v>
      </c>
      <c r="F17" s="357">
        <f t="shared" si="0"/>
        <v>1.0495225557836664E-2</v>
      </c>
      <c r="G17" s="358">
        <f t="shared" si="1"/>
        <v>1.0228202361502866E-2</v>
      </c>
    </row>
    <row r="18" spans="1:9" s="14" customFormat="1" ht="15.75" x14ac:dyDescent="0.25">
      <c r="A18" s="12"/>
      <c r="B18" s="383" t="s">
        <v>20</v>
      </c>
      <c r="C18" s="504">
        <v>45539</v>
      </c>
      <c r="D18" s="454">
        <v>6280950</v>
      </c>
      <c r="E18" s="453">
        <v>6409568</v>
      </c>
      <c r="F18" s="357">
        <f t="shared" si="0"/>
        <v>7.2503363344716965E-3</v>
      </c>
      <c r="G18" s="358">
        <f t="shared" si="1"/>
        <v>7.1048470037294248E-3</v>
      </c>
    </row>
    <row r="19" spans="1:9" s="14" customFormat="1" ht="15.75" x14ac:dyDescent="0.25">
      <c r="A19" s="12"/>
      <c r="B19" s="381" t="s">
        <v>15</v>
      </c>
      <c r="C19" s="502"/>
      <c r="D19" s="359"/>
      <c r="E19" s="360"/>
      <c r="F19" s="356"/>
      <c r="G19" s="355"/>
    </row>
    <row r="20" spans="1:9" s="14" customFormat="1" ht="15.75" x14ac:dyDescent="0.25">
      <c r="A20" s="12"/>
      <c r="B20" s="383" t="s">
        <v>16</v>
      </c>
      <c r="C20" s="505">
        <v>0.29596215474540372</v>
      </c>
      <c r="D20" s="361">
        <f>D14/$D$11</f>
        <v>0.23651786028119542</v>
      </c>
      <c r="E20" s="362">
        <f>E14/$E$11</f>
        <v>0.23920284765845853</v>
      </c>
      <c r="F20" s="363" t="s">
        <v>0</v>
      </c>
      <c r="G20" s="364" t="s">
        <v>0</v>
      </c>
    </row>
    <row r="21" spans="1:9" s="14" customFormat="1" ht="15.75" x14ac:dyDescent="0.25">
      <c r="A21" s="12"/>
      <c r="B21" s="383" t="s">
        <v>17</v>
      </c>
      <c r="C21" s="505">
        <v>0.23419432531017978</v>
      </c>
      <c r="D21" s="361">
        <f t="shared" ref="D21:D24" si="2">D15/$D$11</f>
        <v>0.23467194253931845</v>
      </c>
      <c r="E21" s="362">
        <f t="shared" ref="E21:E24" si="3">E15/$E$11</f>
        <v>0.23448071402299347</v>
      </c>
      <c r="F21" s="363" t="s">
        <v>0</v>
      </c>
      <c r="G21" s="364" t="s">
        <v>0</v>
      </c>
    </row>
    <row r="22" spans="1:9" s="14" customFormat="1" ht="15.75" x14ac:dyDescent="0.25">
      <c r="A22" s="12"/>
      <c r="B22" s="383" t="s">
        <v>18</v>
      </c>
      <c r="C22" s="505">
        <v>0.27747552194019881</v>
      </c>
      <c r="D22" s="361">
        <f t="shared" si="2"/>
        <v>0.25802664955214882</v>
      </c>
      <c r="E22" s="362">
        <f t="shared" si="3"/>
        <v>0.25793868347170595</v>
      </c>
      <c r="F22" s="363" t="s">
        <v>0</v>
      </c>
      <c r="G22" s="364" t="s">
        <v>0</v>
      </c>
    </row>
    <row r="23" spans="1:9" s="14" customFormat="1" ht="15.75" x14ac:dyDescent="0.25">
      <c r="A23" s="12"/>
      <c r="B23" s="383" t="s">
        <v>19</v>
      </c>
      <c r="C23" s="505">
        <v>0.13928042256492995</v>
      </c>
      <c r="D23" s="361">
        <f t="shared" si="2"/>
        <v>0.17450288792926305</v>
      </c>
      <c r="E23" s="362">
        <f t="shared" si="3"/>
        <v>0.17329052230456962</v>
      </c>
      <c r="F23" s="363"/>
      <c r="G23" s="364"/>
    </row>
    <row r="24" spans="1:9" s="14" customFormat="1" ht="15.75" x14ac:dyDescent="0.25">
      <c r="A24" s="12"/>
      <c r="B24" s="383" t="s">
        <v>20</v>
      </c>
      <c r="C24" s="505">
        <v>5.3087575439287764E-2</v>
      </c>
      <c r="D24" s="361">
        <f t="shared" si="2"/>
        <v>9.6280659698074256E-2</v>
      </c>
      <c r="E24" s="362">
        <f t="shared" si="3"/>
        <v>9.5087232542272429E-2</v>
      </c>
      <c r="F24" s="363" t="s">
        <v>0</v>
      </c>
      <c r="G24" s="364" t="s">
        <v>0</v>
      </c>
    </row>
    <row r="25" spans="1:9" s="14" customFormat="1" ht="19.5" thickBot="1" x14ac:dyDescent="0.35">
      <c r="A25" s="12"/>
      <c r="B25" s="384" t="s">
        <v>22</v>
      </c>
      <c r="C25" s="506">
        <v>1</v>
      </c>
      <c r="D25" s="365">
        <f>SUM(D20:D24)</f>
        <v>1</v>
      </c>
      <c r="E25" s="366">
        <f>SUM(E20:E24)</f>
        <v>1</v>
      </c>
      <c r="F25" s="408" t="s">
        <v>0</v>
      </c>
      <c r="G25" s="409" t="s">
        <v>0</v>
      </c>
      <c r="I25" s="10"/>
    </row>
    <row r="26" spans="1:9" s="10" customFormat="1" ht="19.5" thickBot="1" x14ac:dyDescent="0.35">
      <c r="A26" s="156"/>
      <c r="B26" s="403" t="s">
        <v>10</v>
      </c>
      <c r="C26" s="12"/>
      <c r="D26" s="393"/>
      <c r="E26" s="393"/>
      <c r="F26" s="393"/>
      <c r="G26" s="404"/>
      <c r="H26" s="11"/>
      <c r="I26" s="6"/>
    </row>
    <row r="27" spans="1:9" s="6" customFormat="1" ht="15.75" x14ac:dyDescent="0.25">
      <c r="A27" s="154"/>
      <c r="B27" s="410" t="s">
        <v>669</v>
      </c>
      <c r="C27" s="514">
        <v>19163</v>
      </c>
      <c r="D27" s="510">
        <v>2316703</v>
      </c>
      <c r="E27" s="455">
        <v>2360687</v>
      </c>
      <c r="F27" s="411">
        <f>C27/D27</f>
        <v>8.2716688328197448E-3</v>
      </c>
      <c r="G27" s="412">
        <f>C27/E27</f>
        <v>8.1175522210271845E-3</v>
      </c>
      <c r="H27" s="7"/>
    </row>
    <row r="28" spans="1:9" s="6" customFormat="1" ht="15.75" x14ac:dyDescent="0.25">
      <c r="A28" s="154"/>
      <c r="B28" s="383" t="s">
        <v>652</v>
      </c>
      <c r="C28" s="499">
        <v>22359</v>
      </c>
      <c r="D28" s="511">
        <v>35763</v>
      </c>
      <c r="E28" s="456">
        <v>35252</v>
      </c>
      <c r="F28" s="369" t="s">
        <v>0</v>
      </c>
      <c r="G28" s="370" t="s">
        <v>0</v>
      </c>
      <c r="H28" s="7"/>
    </row>
    <row r="29" spans="1:9" s="6" customFormat="1" ht="15.75" x14ac:dyDescent="0.25">
      <c r="A29" s="155"/>
      <c r="B29" s="383" t="s">
        <v>673</v>
      </c>
      <c r="C29" s="515">
        <v>17.100000000000001</v>
      </c>
      <c r="D29" s="512">
        <v>7.7</v>
      </c>
      <c r="E29" s="425">
        <v>8</v>
      </c>
      <c r="F29" s="371" t="s">
        <v>0</v>
      </c>
      <c r="G29" s="372" t="s">
        <v>0</v>
      </c>
      <c r="H29" s="8"/>
    </row>
    <row r="30" spans="1:9" s="6" customFormat="1" ht="16.5" thickBot="1" x14ac:dyDescent="0.3">
      <c r="A30" s="9"/>
      <c r="B30" s="390" t="s">
        <v>172</v>
      </c>
      <c r="C30" s="516">
        <v>38.9</v>
      </c>
      <c r="D30" s="513">
        <v>14.6</v>
      </c>
      <c r="E30" s="413" t="s">
        <v>0</v>
      </c>
      <c r="F30" s="373" t="s">
        <v>0</v>
      </c>
      <c r="G30" s="374" t="s">
        <v>0</v>
      </c>
      <c r="H30" s="8"/>
      <c r="I30" s="19"/>
    </row>
    <row r="31" spans="1:9" s="19" customFormat="1" ht="29.25" customHeight="1" x14ac:dyDescent="0.25">
      <c r="B31" s="32" t="s">
        <v>48</v>
      </c>
    </row>
    <row r="32" spans="1:9" s="19" customFormat="1" ht="12.75" customHeight="1" x14ac:dyDescent="0.25">
      <c r="B32" s="32" t="s">
        <v>653</v>
      </c>
      <c r="C32" s="74"/>
      <c r="D32" s="74"/>
      <c r="E32" s="74"/>
      <c r="F32" s="2"/>
      <c r="G32" s="2"/>
    </row>
    <row r="33" spans="2:9" s="19" customFormat="1" ht="15.75" x14ac:dyDescent="0.25">
      <c r="B33" s="69" t="s">
        <v>23</v>
      </c>
      <c r="C33" s="2"/>
      <c r="D33" s="2"/>
      <c r="E33" s="2"/>
      <c r="F33" s="2"/>
      <c r="G33" s="2"/>
    </row>
    <row r="34" spans="2:9" s="19" customFormat="1" ht="2.25" customHeight="1" x14ac:dyDescent="0.25">
      <c r="B34" s="2"/>
      <c r="C34" s="2"/>
      <c r="D34" s="2"/>
      <c r="E34" s="2"/>
      <c r="F34" s="2"/>
      <c r="G34" s="2"/>
    </row>
    <row r="35" spans="2:9" s="19" customFormat="1" ht="16.899999999999999" customHeight="1" x14ac:dyDescent="0.25">
      <c r="B35" s="70" t="s">
        <v>24</v>
      </c>
    </row>
    <row r="36" spans="2:9" s="19" customFormat="1" ht="51.6" customHeight="1" x14ac:dyDescent="0.25">
      <c r="B36" s="544" t="s">
        <v>92</v>
      </c>
      <c r="C36" s="544"/>
      <c r="D36" s="544"/>
      <c r="E36" s="544"/>
      <c r="F36" s="544"/>
      <c r="G36" s="544"/>
    </row>
    <row r="37" spans="2:9" s="19" customFormat="1" ht="15.75" x14ac:dyDescent="0.25">
      <c r="B37" s="39" t="s">
        <v>14</v>
      </c>
      <c r="C37" s="40"/>
      <c r="D37" s="40"/>
      <c r="I37" s="2"/>
    </row>
  </sheetData>
  <mergeCells count="2">
    <mergeCell ref="B36:G36"/>
    <mergeCell ref="C1:H1"/>
  </mergeCells>
  <dataValidations count="1">
    <dataValidation type="list" allowBlank="1" showInputMessage="1" showErrorMessage="1" sqref="C4">
      <formula1>Régions</formula1>
    </dataValidation>
  </dataValidation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8" customWidth="1"/>
    <col min="2" max="10" width="11" style="118"/>
    <col min="11" max="11" width="74.85546875" style="118" bestFit="1" customWidth="1"/>
    <col min="12" max="16384" width="11" style="118"/>
  </cols>
  <sheetData>
    <row r="1" spans="1:17" s="94" customFormat="1" ht="15" x14ac:dyDescent="0.25">
      <c r="A1" s="93" t="s">
        <v>134</v>
      </c>
      <c r="G1" s="95"/>
      <c r="H1" s="95"/>
      <c r="I1" s="95"/>
      <c r="K1" s="121" t="s">
        <v>134</v>
      </c>
      <c r="L1" s="122"/>
      <c r="M1" s="122"/>
      <c r="N1" s="122"/>
      <c r="O1" s="122"/>
      <c r="P1" s="122"/>
      <c r="Q1" s="123"/>
    </row>
    <row r="2" spans="1:17" s="94" customFormat="1" ht="12.75" customHeight="1" x14ac:dyDescent="0.25">
      <c r="A2" s="95" t="s">
        <v>135</v>
      </c>
      <c r="G2" s="95"/>
      <c r="H2" s="95"/>
      <c r="I2" s="95"/>
      <c r="K2" s="123" t="s">
        <v>169</v>
      </c>
      <c r="L2" s="122"/>
      <c r="M2" s="122"/>
      <c r="N2" s="122"/>
      <c r="O2" s="122"/>
      <c r="P2" s="122"/>
      <c r="Q2" s="123"/>
    </row>
    <row r="3" spans="1:17" s="94" customFormat="1" ht="15.75" thickBot="1" x14ac:dyDescent="0.3">
      <c r="A3" s="95"/>
      <c r="G3" s="95"/>
      <c r="H3" s="95"/>
      <c r="I3" s="148" t="s">
        <v>171</v>
      </c>
      <c r="K3" s="123"/>
      <c r="L3" s="122"/>
      <c r="M3" s="122"/>
      <c r="N3" s="122"/>
      <c r="O3" s="122"/>
      <c r="P3" s="122"/>
      <c r="Q3" s="123"/>
    </row>
    <row r="4" spans="1:17" s="94" customFormat="1" ht="13.5" customHeight="1" thickTop="1" x14ac:dyDescent="0.2">
      <c r="A4" s="96" t="s">
        <v>136</v>
      </c>
      <c r="B4" s="519" t="s">
        <v>63</v>
      </c>
      <c r="C4" s="519"/>
      <c r="D4" s="519"/>
      <c r="E4" s="519"/>
      <c r="F4" s="519"/>
      <c r="G4" s="519"/>
      <c r="H4" s="143"/>
      <c r="I4" s="143"/>
      <c r="K4" s="124" t="s">
        <v>136</v>
      </c>
      <c r="L4" s="520" t="s">
        <v>63</v>
      </c>
      <c r="M4" s="520"/>
      <c r="N4" s="520"/>
      <c r="O4" s="520"/>
      <c r="P4" s="520"/>
      <c r="Q4" s="520"/>
    </row>
    <row r="5" spans="1:17" s="101" customFormat="1" ht="13.5" customHeight="1" thickBot="1" x14ac:dyDescent="0.25">
      <c r="A5" s="97"/>
      <c r="B5" s="98" t="s">
        <v>137</v>
      </c>
      <c r="C5" s="99" t="s">
        <v>138</v>
      </c>
      <c r="D5" s="99" t="s">
        <v>139</v>
      </c>
      <c r="E5" s="99" t="s">
        <v>140</v>
      </c>
      <c r="F5" s="99" t="s">
        <v>141</v>
      </c>
      <c r="G5" s="100" t="s">
        <v>42</v>
      </c>
      <c r="H5" s="144"/>
      <c r="I5" s="144"/>
      <c r="K5" s="125"/>
      <c r="L5" s="126" t="s">
        <v>137</v>
      </c>
      <c r="M5" s="127" t="s">
        <v>138</v>
      </c>
      <c r="N5" s="127" t="s">
        <v>139</v>
      </c>
      <c r="O5" s="127" t="s">
        <v>140</v>
      </c>
      <c r="P5" s="127" t="s">
        <v>141</v>
      </c>
      <c r="Q5" s="128" t="s">
        <v>42</v>
      </c>
    </row>
    <row r="6" spans="1:17" s="94" customFormat="1" ht="15.75" thickTop="1" x14ac:dyDescent="0.25">
      <c r="A6" s="102" t="s">
        <v>55</v>
      </c>
      <c r="B6" s="103">
        <v>1954128</v>
      </c>
      <c r="C6" s="104">
        <v>1911217</v>
      </c>
      <c r="D6" s="104">
        <v>2089746</v>
      </c>
      <c r="E6" s="104">
        <v>1356653</v>
      </c>
      <c r="F6" s="104">
        <v>778698</v>
      </c>
      <c r="G6" s="105">
        <v>8090442</v>
      </c>
      <c r="H6" s="145"/>
      <c r="I6" s="146">
        <f>(G6-Q6)/Q6</f>
        <v>1.7884985783729247E-2</v>
      </c>
      <c r="K6" s="129" t="s">
        <v>55</v>
      </c>
      <c r="L6" s="130">
        <v>1948161</v>
      </c>
      <c r="M6" s="131">
        <v>1907775</v>
      </c>
      <c r="N6" s="131">
        <v>2087303</v>
      </c>
      <c r="O6" s="131">
        <v>1270141</v>
      </c>
      <c r="P6" s="131">
        <v>734907</v>
      </c>
      <c r="Q6" s="132">
        <v>7948287</v>
      </c>
    </row>
    <row r="7" spans="1:17" s="94" customFormat="1" ht="15" x14ac:dyDescent="0.25">
      <c r="A7" s="102" t="s">
        <v>116</v>
      </c>
      <c r="B7" s="103">
        <v>624805</v>
      </c>
      <c r="C7" s="104">
        <v>589834</v>
      </c>
      <c r="D7" s="104">
        <v>713656</v>
      </c>
      <c r="E7" s="104">
        <v>546058</v>
      </c>
      <c r="F7" s="104">
        <v>310505</v>
      </c>
      <c r="G7" s="105">
        <v>2784858</v>
      </c>
      <c r="H7" s="145"/>
      <c r="I7" s="146">
        <f t="shared" ref="I7:I25" si="0">(G7-Q7)/Q7</f>
        <v>-9.4489516518858948E-3</v>
      </c>
      <c r="K7" s="129" t="s">
        <v>116</v>
      </c>
      <c r="L7" s="130">
        <v>647849</v>
      </c>
      <c r="M7" s="131">
        <v>609256</v>
      </c>
      <c r="N7" s="131">
        <v>740929</v>
      </c>
      <c r="O7" s="131">
        <v>511182</v>
      </c>
      <c r="P7" s="131">
        <v>302207</v>
      </c>
      <c r="Q7" s="132">
        <v>2811423</v>
      </c>
    </row>
    <row r="8" spans="1:17" s="94" customFormat="1" ht="15" x14ac:dyDescent="0.25">
      <c r="A8" s="102" t="s">
        <v>117</v>
      </c>
      <c r="B8" s="103">
        <v>773675</v>
      </c>
      <c r="C8" s="104">
        <v>715603</v>
      </c>
      <c r="D8" s="104">
        <v>872635</v>
      </c>
      <c r="E8" s="104">
        <v>651377</v>
      </c>
      <c r="F8" s="104">
        <v>357868</v>
      </c>
      <c r="G8" s="105">
        <v>3371158</v>
      </c>
      <c r="H8" s="145"/>
      <c r="I8" s="146">
        <f t="shared" si="0"/>
        <v>1.5744354160289058E-2</v>
      </c>
      <c r="K8" s="129" t="s">
        <v>117</v>
      </c>
      <c r="L8" s="130">
        <v>789704</v>
      </c>
      <c r="M8" s="131">
        <v>721830</v>
      </c>
      <c r="N8" s="131">
        <v>877368</v>
      </c>
      <c r="O8" s="131">
        <v>584193</v>
      </c>
      <c r="P8" s="131">
        <v>345809</v>
      </c>
      <c r="Q8" s="132">
        <v>3318904</v>
      </c>
    </row>
    <row r="9" spans="1:17" s="94" customFormat="1" ht="15" x14ac:dyDescent="0.25">
      <c r="A9" s="102" t="s">
        <v>118</v>
      </c>
      <c r="B9" s="103">
        <v>597616</v>
      </c>
      <c r="C9" s="104">
        <v>541267</v>
      </c>
      <c r="D9" s="104">
        <v>658356</v>
      </c>
      <c r="E9" s="104">
        <v>485269</v>
      </c>
      <c r="F9" s="104">
        <v>278943</v>
      </c>
      <c r="G9" s="105">
        <v>2561451</v>
      </c>
      <c r="H9" s="145"/>
      <c r="I9" s="146">
        <f t="shared" si="0"/>
        <v>-5.7451677863811458E-3</v>
      </c>
      <c r="K9" s="129" t="s">
        <v>142</v>
      </c>
      <c r="L9" s="130">
        <v>613523</v>
      </c>
      <c r="M9" s="131">
        <v>553758</v>
      </c>
      <c r="N9" s="131">
        <v>680452</v>
      </c>
      <c r="O9" s="131">
        <v>454480</v>
      </c>
      <c r="P9" s="131">
        <v>274039</v>
      </c>
      <c r="Q9" s="132">
        <v>2576252</v>
      </c>
    </row>
    <row r="10" spans="1:17" s="94" customFormat="1" ht="15" x14ac:dyDescent="0.25">
      <c r="A10" s="102" t="s">
        <v>119</v>
      </c>
      <c r="B10" s="103">
        <v>70894</v>
      </c>
      <c r="C10" s="104">
        <v>76729</v>
      </c>
      <c r="D10" s="104">
        <v>93825</v>
      </c>
      <c r="E10" s="104">
        <v>66794</v>
      </c>
      <c r="F10" s="104">
        <v>41027</v>
      </c>
      <c r="G10" s="105">
        <v>349269</v>
      </c>
      <c r="H10" s="145"/>
      <c r="I10" s="146">
        <f t="shared" si="0"/>
        <v>4.2787023269978325E-2</v>
      </c>
      <c r="K10" s="129" t="s">
        <v>119</v>
      </c>
      <c r="L10" s="130">
        <v>67860</v>
      </c>
      <c r="M10" s="131">
        <v>76164</v>
      </c>
      <c r="N10" s="131">
        <v>92404</v>
      </c>
      <c r="O10" s="131">
        <v>61896</v>
      </c>
      <c r="P10" s="131">
        <v>36614</v>
      </c>
      <c r="Q10" s="132">
        <v>334938</v>
      </c>
    </row>
    <row r="11" spans="1:17" s="94" customFormat="1" ht="15" x14ac:dyDescent="0.25">
      <c r="A11" s="102" t="s">
        <v>120</v>
      </c>
      <c r="B11" s="103">
        <v>1258106</v>
      </c>
      <c r="C11" s="104">
        <v>1292158</v>
      </c>
      <c r="D11" s="104">
        <v>1444288</v>
      </c>
      <c r="E11" s="104">
        <v>1009935</v>
      </c>
      <c r="F11" s="104">
        <v>517989</v>
      </c>
      <c r="G11" s="105">
        <v>5522476</v>
      </c>
      <c r="H11" s="145"/>
      <c r="I11" s="146">
        <f t="shared" si="0"/>
        <v>-4.8850490829406013E-3</v>
      </c>
      <c r="K11" s="129" t="s">
        <v>143</v>
      </c>
      <c r="L11" s="130">
        <v>1298346</v>
      </c>
      <c r="M11" s="131">
        <v>1318717</v>
      </c>
      <c r="N11" s="131">
        <v>1497010</v>
      </c>
      <c r="O11" s="131">
        <v>920892</v>
      </c>
      <c r="P11" s="131">
        <v>514621</v>
      </c>
      <c r="Q11" s="132">
        <v>5549586</v>
      </c>
    </row>
    <row r="12" spans="1:17" s="94" customFormat="1" ht="15" x14ac:dyDescent="0.25">
      <c r="A12" s="102" t="s">
        <v>121</v>
      </c>
      <c r="B12" s="103">
        <v>1522060</v>
      </c>
      <c r="C12" s="104">
        <v>1439507</v>
      </c>
      <c r="D12" s="104">
        <v>1520350</v>
      </c>
      <c r="E12" s="104">
        <v>1014080</v>
      </c>
      <c r="F12" s="104">
        <v>479760</v>
      </c>
      <c r="G12" s="105">
        <v>5975757</v>
      </c>
      <c r="H12" s="145"/>
      <c r="I12" s="146">
        <f t="shared" si="0"/>
        <v>-4.6733618540877762E-3</v>
      </c>
      <c r="K12" s="129" t="s">
        <v>121</v>
      </c>
      <c r="L12" s="130">
        <v>1572019</v>
      </c>
      <c r="M12" s="131">
        <v>1472719</v>
      </c>
      <c r="N12" s="131">
        <v>1559025</v>
      </c>
      <c r="O12" s="131">
        <v>925862</v>
      </c>
      <c r="P12" s="131">
        <v>474190</v>
      </c>
      <c r="Q12" s="132">
        <v>6003815</v>
      </c>
    </row>
    <row r="13" spans="1:17" s="94" customFormat="1" ht="15" x14ac:dyDescent="0.25">
      <c r="A13" s="102" t="s">
        <v>122</v>
      </c>
      <c r="B13" s="103">
        <v>3156376</v>
      </c>
      <c r="C13" s="104">
        <v>3430205</v>
      </c>
      <c r="D13" s="104">
        <v>3205324</v>
      </c>
      <c r="E13" s="104">
        <v>1677536</v>
      </c>
      <c r="F13" s="104">
        <v>854820</v>
      </c>
      <c r="G13" s="105">
        <v>12324261</v>
      </c>
      <c r="H13" s="145"/>
      <c r="I13" s="146">
        <f t="shared" si="0"/>
        <v>1.2269607585454641E-2</v>
      </c>
      <c r="K13" s="129" t="s">
        <v>144</v>
      </c>
      <c r="L13" s="130">
        <v>3146029</v>
      </c>
      <c r="M13" s="131">
        <v>3428805</v>
      </c>
      <c r="N13" s="131">
        <v>3202825</v>
      </c>
      <c r="O13" s="131">
        <v>1578021</v>
      </c>
      <c r="P13" s="131">
        <v>819200</v>
      </c>
      <c r="Q13" s="132">
        <v>12174880</v>
      </c>
    </row>
    <row r="14" spans="1:17" s="94" customFormat="1" ht="15" x14ac:dyDescent="0.25">
      <c r="A14" s="102" t="s">
        <v>123</v>
      </c>
      <c r="B14" s="103">
        <v>777212</v>
      </c>
      <c r="C14" s="104">
        <v>727659</v>
      </c>
      <c r="D14" s="104">
        <v>838575</v>
      </c>
      <c r="E14" s="104">
        <v>626444</v>
      </c>
      <c r="F14" s="104">
        <v>335328</v>
      </c>
      <c r="G14" s="105">
        <v>3305218</v>
      </c>
      <c r="H14" s="145"/>
      <c r="I14" s="146">
        <f t="shared" si="0"/>
        <v>-7.5844968800274316E-3</v>
      </c>
      <c r="K14" s="129" t="s">
        <v>123</v>
      </c>
      <c r="L14" s="130">
        <v>807567</v>
      </c>
      <c r="M14" s="131">
        <v>746075</v>
      </c>
      <c r="N14" s="131">
        <v>871269</v>
      </c>
      <c r="O14" s="131">
        <v>577265</v>
      </c>
      <c r="P14" s="131">
        <v>328302</v>
      </c>
      <c r="Q14" s="132">
        <v>3330478</v>
      </c>
    </row>
    <row r="15" spans="1:17" s="94" customFormat="1" ht="15" x14ac:dyDescent="0.25">
      <c r="A15" s="102" t="s">
        <v>124</v>
      </c>
      <c r="B15" s="103">
        <v>1294427</v>
      </c>
      <c r="C15" s="104">
        <v>1277832</v>
      </c>
      <c r="D15" s="104">
        <v>1566029</v>
      </c>
      <c r="E15" s="104">
        <v>1201340</v>
      </c>
      <c r="F15" s="104">
        <v>699464</v>
      </c>
      <c r="G15" s="105">
        <v>6039092</v>
      </c>
      <c r="H15" s="145"/>
      <c r="I15" s="146">
        <f t="shared" si="0"/>
        <v>1.3784506170746308E-2</v>
      </c>
      <c r="K15" s="129" t="s">
        <v>124</v>
      </c>
      <c r="L15" s="130">
        <v>1309580</v>
      </c>
      <c r="M15" s="131">
        <v>1279744</v>
      </c>
      <c r="N15" s="131">
        <v>1585532</v>
      </c>
      <c r="O15" s="131">
        <v>1109149</v>
      </c>
      <c r="P15" s="131">
        <v>672973</v>
      </c>
      <c r="Q15" s="132">
        <v>5956978</v>
      </c>
    </row>
    <row r="16" spans="1:17" s="94" customFormat="1" ht="15" x14ac:dyDescent="0.25">
      <c r="A16" s="102" t="s">
        <v>125</v>
      </c>
      <c r="B16" s="103">
        <v>1332170</v>
      </c>
      <c r="C16" s="104">
        <v>1338077</v>
      </c>
      <c r="D16" s="104">
        <v>1536386</v>
      </c>
      <c r="E16" s="104">
        <v>1123864</v>
      </c>
      <c r="F16" s="104">
        <v>655200</v>
      </c>
      <c r="G16" s="105">
        <v>5985697</v>
      </c>
      <c r="H16" s="145"/>
      <c r="I16" s="146">
        <f t="shared" si="0"/>
        <v>2.4053472462927081E-2</v>
      </c>
      <c r="K16" s="129" t="s">
        <v>125</v>
      </c>
      <c r="L16" s="130">
        <v>1331064</v>
      </c>
      <c r="M16" s="131">
        <v>1322880</v>
      </c>
      <c r="N16" s="131">
        <v>1534528</v>
      </c>
      <c r="O16" s="131">
        <v>1037650</v>
      </c>
      <c r="P16" s="131">
        <v>618980</v>
      </c>
      <c r="Q16" s="132">
        <v>5845102</v>
      </c>
    </row>
    <row r="17" spans="1:17" s="94" customFormat="1" ht="15" x14ac:dyDescent="0.25">
      <c r="A17" s="102" t="s">
        <v>126</v>
      </c>
      <c r="B17" s="103">
        <v>934044</v>
      </c>
      <c r="C17" s="104">
        <v>859642</v>
      </c>
      <c r="D17" s="104">
        <v>980068</v>
      </c>
      <c r="E17" s="104">
        <v>683274</v>
      </c>
      <c r="F17" s="104">
        <v>380138</v>
      </c>
      <c r="G17" s="105">
        <v>3837166</v>
      </c>
      <c r="H17" s="145"/>
      <c r="I17" s="146">
        <f t="shared" si="0"/>
        <v>2.1174685969767938E-2</v>
      </c>
      <c r="K17" s="129" t="s">
        <v>126</v>
      </c>
      <c r="L17" s="130">
        <v>944632</v>
      </c>
      <c r="M17" s="131">
        <v>856698</v>
      </c>
      <c r="N17" s="131">
        <v>974485</v>
      </c>
      <c r="O17" s="131">
        <v>618355</v>
      </c>
      <c r="P17" s="131">
        <v>363430</v>
      </c>
      <c r="Q17" s="132">
        <v>3757600</v>
      </c>
    </row>
    <row r="18" spans="1:17" s="94" customFormat="1" ht="15" x14ac:dyDescent="0.25">
      <c r="A18" s="102" t="s">
        <v>127</v>
      </c>
      <c r="B18" s="103">
        <v>1133929</v>
      </c>
      <c r="C18" s="104">
        <v>1109292</v>
      </c>
      <c r="D18" s="104">
        <v>1313348</v>
      </c>
      <c r="E18" s="104">
        <v>941219</v>
      </c>
      <c r="F18" s="104">
        <v>591210</v>
      </c>
      <c r="G18" s="105">
        <v>5088998</v>
      </c>
      <c r="H18" s="145"/>
      <c r="I18" s="146">
        <f t="shared" si="0"/>
        <v>1.1550242601209727E-2</v>
      </c>
      <c r="K18" s="129" t="s">
        <v>127</v>
      </c>
      <c r="L18" s="130">
        <v>1139814</v>
      </c>
      <c r="M18" s="131">
        <v>1125614</v>
      </c>
      <c r="N18" s="131">
        <v>1325342</v>
      </c>
      <c r="O18" s="131">
        <v>892411</v>
      </c>
      <c r="P18" s="131">
        <v>547709</v>
      </c>
      <c r="Q18" s="132">
        <v>5030890</v>
      </c>
    </row>
    <row r="19" spans="1:17" s="95" customFormat="1" ht="12.75" customHeight="1" x14ac:dyDescent="0.25">
      <c r="A19" s="107" t="s">
        <v>128</v>
      </c>
      <c r="B19" s="108">
        <v>89427</v>
      </c>
      <c r="C19" s="109">
        <v>71217</v>
      </c>
      <c r="D19" s="109">
        <v>107189</v>
      </c>
      <c r="E19" s="109">
        <v>72158</v>
      </c>
      <c r="F19" s="109">
        <v>35702</v>
      </c>
      <c r="G19" s="110">
        <v>375693</v>
      </c>
      <c r="H19" s="145"/>
      <c r="I19" s="146">
        <f t="shared" si="0"/>
        <v>-3.7309130230901495E-2</v>
      </c>
      <c r="K19" s="134" t="s">
        <v>145</v>
      </c>
      <c r="L19" s="135">
        <v>101242</v>
      </c>
      <c r="M19" s="136">
        <v>75739</v>
      </c>
      <c r="N19" s="136">
        <v>117393</v>
      </c>
      <c r="O19" s="136">
        <v>64725</v>
      </c>
      <c r="P19" s="136">
        <v>31154</v>
      </c>
      <c r="Q19" s="137">
        <v>390253</v>
      </c>
    </row>
    <row r="20" spans="1:17" s="94" customFormat="1" ht="15" x14ac:dyDescent="0.25">
      <c r="A20" s="111" t="s">
        <v>129</v>
      </c>
      <c r="B20" s="103">
        <v>74732</v>
      </c>
      <c r="C20" s="104">
        <v>66010</v>
      </c>
      <c r="D20" s="104">
        <v>102633</v>
      </c>
      <c r="E20" s="104">
        <v>73141</v>
      </c>
      <c r="F20" s="104">
        <v>38308</v>
      </c>
      <c r="G20" s="105">
        <v>354824</v>
      </c>
      <c r="H20" s="145"/>
      <c r="I20" s="146">
        <f t="shared" si="0"/>
        <v>-4.7692662791134585E-2</v>
      </c>
      <c r="K20" s="138" t="s">
        <v>146</v>
      </c>
      <c r="L20" s="130">
        <v>86666</v>
      </c>
      <c r="M20" s="131">
        <v>70375</v>
      </c>
      <c r="N20" s="131">
        <v>115079</v>
      </c>
      <c r="O20" s="131">
        <v>65218</v>
      </c>
      <c r="P20" s="131">
        <v>35256</v>
      </c>
      <c r="Q20" s="132">
        <v>372594</v>
      </c>
    </row>
    <row r="21" spans="1:17" s="94" customFormat="1" ht="15" x14ac:dyDescent="0.25">
      <c r="A21" s="111" t="s">
        <v>130</v>
      </c>
      <c r="B21" s="103">
        <v>121182</v>
      </c>
      <c r="C21" s="104">
        <v>81721</v>
      </c>
      <c r="D21" s="104">
        <v>62193</v>
      </c>
      <c r="E21" s="104">
        <v>22597</v>
      </c>
      <c r="F21" s="104">
        <v>6453</v>
      </c>
      <c r="G21" s="105">
        <v>294146</v>
      </c>
      <c r="H21" s="145"/>
      <c r="I21" s="146">
        <f t="shared" si="0"/>
        <v>9.4700409378489017E-2</v>
      </c>
      <c r="K21" s="138" t="s">
        <v>130</v>
      </c>
      <c r="L21" s="130">
        <v>113266</v>
      </c>
      <c r="M21" s="131">
        <v>74738</v>
      </c>
      <c r="N21" s="131">
        <v>57520</v>
      </c>
      <c r="O21" s="131">
        <v>18313</v>
      </c>
      <c r="P21" s="131">
        <v>4863</v>
      </c>
      <c r="Q21" s="132">
        <v>268700</v>
      </c>
    </row>
    <row r="22" spans="1:17" s="94" customFormat="1" ht="15" x14ac:dyDescent="0.25">
      <c r="A22" s="112" t="s">
        <v>131</v>
      </c>
      <c r="B22" s="103">
        <v>253879</v>
      </c>
      <c r="C22" s="104">
        <v>200894</v>
      </c>
      <c r="D22" s="104">
        <v>238021</v>
      </c>
      <c r="E22" s="104">
        <v>119476</v>
      </c>
      <c r="F22" s="104">
        <v>45539</v>
      </c>
      <c r="G22" s="105">
        <v>857809</v>
      </c>
      <c r="H22" s="145"/>
      <c r="I22" s="146">
        <f t="shared" si="0"/>
        <v>4.8614259323687794E-3</v>
      </c>
      <c r="K22" s="138" t="s">
        <v>131</v>
      </c>
      <c r="L22" s="131">
        <v>264572</v>
      </c>
      <c r="M22" s="131">
        <v>209546</v>
      </c>
      <c r="N22" s="131">
        <v>238983</v>
      </c>
      <c r="O22" s="131">
        <v>101811</v>
      </c>
      <c r="P22" s="131">
        <v>38747</v>
      </c>
      <c r="Q22" s="132">
        <v>853659</v>
      </c>
    </row>
    <row r="23" spans="1:17" s="94" customFormat="1" ht="15.75" thickBot="1" x14ac:dyDescent="0.3">
      <c r="A23" s="113" t="s">
        <v>132</v>
      </c>
      <c r="B23" s="114">
        <v>155342</v>
      </c>
      <c r="C23" s="115">
        <v>76834</v>
      </c>
      <c r="D23" s="115">
        <v>44313</v>
      </c>
      <c r="E23" s="115">
        <v>9821</v>
      </c>
      <c r="F23" s="115">
        <v>2616</v>
      </c>
      <c r="G23" s="116">
        <v>288926</v>
      </c>
      <c r="H23" s="145"/>
      <c r="I23" s="146">
        <f t="shared" si="0"/>
        <v>0.15504331522369205</v>
      </c>
      <c r="K23" s="139" t="s">
        <v>132</v>
      </c>
      <c r="L23" s="140">
        <v>134454</v>
      </c>
      <c r="M23" s="140">
        <v>66527</v>
      </c>
      <c r="N23" s="140">
        <v>38368</v>
      </c>
      <c r="O23" s="140">
        <v>8515</v>
      </c>
      <c r="P23" s="140">
        <v>2279</v>
      </c>
      <c r="Q23" s="141">
        <v>250143</v>
      </c>
    </row>
    <row r="24" spans="1:17" s="94" customFormat="1" ht="14.25" thickTop="1" thickBot="1" x14ac:dyDescent="0.25">
      <c r="A24" s="106" t="s">
        <v>13</v>
      </c>
      <c r="B24" s="106">
        <v>15429442</v>
      </c>
      <c r="C24" s="106">
        <v>15309022</v>
      </c>
      <c r="D24" s="106">
        <v>16832586</v>
      </c>
      <c r="E24" s="106">
        <v>11383843</v>
      </c>
      <c r="F24" s="106">
        <v>6280950</v>
      </c>
      <c r="G24" s="106">
        <v>65235843</v>
      </c>
      <c r="H24" s="145"/>
      <c r="I24" s="146">
        <f>(G24-Q24)/Q24</f>
        <v>9.2314047590953928E-3</v>
      </c>
      <c r="K24" s="133" t="s">
        <v>13</v>
      </c>
      <c r="L24" s="133">
        <v>15616148</v>
      </c>
      <c r="M24" s="133">
        <v>15420035</v>
      </c>
      <c r="N24" s="133">
        <v>17028472</v>
      </c>
      <c r="O24" s="133">
        <v>10541497</v>
      </c>
      <c r="P24" s="133">
        <v>6032981</v>
      </c>
      <c r="Q24" s="133">
        <v>64639133</v>
      </c>
    </row>
    <row r="25" spans="1:17" s="94" customFormat="1" ht="14.25" thickTop="1" thickBot="1" x14ac:dyDescent="0.25">
      <c r="A25" s="106" t="s">
        <v>147</v>
      </c>
      <c r="B25" s="106">
        <v>694562</v>
      </c>
      <c r="C25" s="106">
        <v>496676</v>
      </c>
      <c r="D25" s="106">
        <v>554349</v>
      </c>
      <c r="E25" s="106">
        <v>297193</v>
      </c>
      <c r="F25" s="106">
        <v>128618</v>
      </c>
      <c r="G25" s="106">
        <v>2171398</v>
      </c>
      <c r="H25" s="145"/>
      <c r="I25" s="146">
        <f t="shared" si="0"/>
        <v>1.6882017880917827E-2</v>
      </c>
      <c r="K25" s="133" t="s">
        <v>147</v>
      </c>
      <c r="L25" s="133">
        <v>700200</v>
      </c>
      <c r="M25" s="133">
        <v>496925</v>
      </c>
      <c r="N25" s="133">
        <v>567343</v>
      </c>
      <c r="O25" s="133">
        <v>258582</v>
      </c>
      <c r="P25" s="133">
        <v>112299</v>
      </c>
      <c r="Q25" s="133">
        <v>2135349</v>
      </c>
    </row>
    <row r="26" spans="1:17" s="94" customFormat="1" ht="14.25" thickTop="1" thickBot="1" x14ac:dyDescent="0.25">
      <c r="A26" s="106" t="s">
        <v>148</v>
      </c>
      <c r="B26" s="106">
        <v>16124004</v>
      </c>
      <c r="C26" s="106">
        <v>15805698</v>
      </c>
      <c r="D26" s="106">
        <v>17386935</v>
      </c>
      <c r="E26" s="106">
        <v>11681036</v>
      </c>
      <c r="F26" s="106">
        <v>6409568</v>
      </c>
      <c r="G26" s="106">
        <v>67407241</v>
      </c>
      <c r="H26" s="145"/>
      <c r="I26" s="146">
        <f>(G26-Q26)/Q26</f>
        <v>9.476060031435361E-3</v>
      </c>
      <c r="K26" s="133" t="s">
        <v>148</v>
      </c>
      <c r="L26" s="133">
        <v>16316348</v>
      </c>
      <c r="M26" s="133">
        <v>15916960</v>
      </c>
      <c r="N26" s="133">
        <v>17595815</v>
      </c>
      <c r="O26" s="133">
        <v>10800079</v>
      </c>
      <c r="P26" s="133">
        <v>6145280</v>
      </c>
      <c r="Q26" s="133">
        <v>66774482</v>
      </c>
    </row>
    <row r="27" spans="1:17" ht="15.75" thickTop="1" x14ac:dyDescent="0.25">
      <c r="K27"/>
      <c r="L27"/>
      <c r="M27"/>
      <c r="N27"/>
      <c r="O27"/>
      <c r="P27"/>
      <c r="Q27"/>
    </row>
    <row r="28" spans="1:17" ht="15" x14ac:dyDescent="0.25">
      <c r="A28" s="117" t="s">
        <v>149</v>
      </c>
      <c r="K28" s="142" t="s">
        <v>170</v>
      </c>
      <c r="L28"/>
      <c r="M28"/>
      <c r="N28"/>
      <c r="O28"/>
      <c r="P28"/>
      <c r="Q28"/>
    </row>
    <row r="30" spans="1:17" x14ac:dyDescent="0.2">
      <c r="I30" s="147">
        <v>1.7884985783729247E-2</v>
      </c>
    </row>
    <row r="31" spans="1:17" x14ac:dyDescent="0.2">
      <c r="I31" s="147">
        <v>-9.4489516518858948E-3</v>
      </c>
    </row>
    <row r="32" spans="1:17" x14ac:dyDescent="0.2">
      <c r="I32" s="147">
        <v>1.5744354160289058E-2</v>
      </c>
    </row>
    <row r="33" spans="9:9" x14ac:dyDescent="0.2">
      <c r="I33" s="147">
        <v>-5.7451677863811458E-3</v>
      </c>
    </row>
    <row r="34" spans="9:9" x14ac:dyDescent="0.2">
      <c r="I34" s="147">
        <v>4.2787023269978325E-2</v>
      </c>
    </row>
    <row r="35" spans="9:9" x14ac:dyDescent="0.2">
      <c r="I35" s="147">
        <v>-4.8850490829406013E-3</v>
      </c>
    </row>
    <row r="36" spans="9:9" x14ac:dyDescent="0.2">
      <c r="I36" s="147">
        <v>-4.6733618540877762E-3</v>
      </c>
    </row>
    <row r="37" spans="9:9" x14ac:dyDescent="0.2">
      <c r="I37" s="147">
        <v>1.2269607585454641E-2</v>
      </c>
    </row>
    <row r="38" spans="9:9" x14ac:dyDescent="0.2">
      <c r="I38" s="147">
        <v>-7.5844968800274316E-3</v>
      </c>
    </row>
    <row r="39" spans="9:9" x14ac:dyDescent="0.2">
      <c r="I39" s="147">
        <v>1.3784506170746308E-2</v>
      </c>
    </row>
    <row r="40" spans="9:9" x14ac:dyDescent="0.2">
      <c r="I40" s="147">
        <v>2.4053472462927081E-2</v>
      </c>
    </row>
    <row r="41" spans="9:9" x14ac:dyDescent="0.2">
      <c r="I41" s="147">
        <v>2.1174685969767938E-2</v>
      </c>
    </row>
    <row r="42" spans="9:9" x14ac:dyDescent="0.2">
      <c r="I42" s="147">
        <v>1.1550242601209727E-2</v>
      </c>
    </row>
    <row r="43" spans="9:9" x14ac:dyDescent="0.2">
      <c r="I43" s="147">
        <v>-3.7309130230901495E-2</v>
      </c>
    </row>
    <row r="44" spans="9:9" x14ac:dyDescent="0.2">
      <c r="I44" s="147">
        <v>-4.7692662791134585E-2</v>
      </c>
    </row>
    <row r="45" spans="9:9" x14ac:dyDescent="0.2">
      <c r="I45" s="147">
        <v>9.4700409378489017E-2</v>
      </c>
    </row>
    <row r="46" spans="9:9" x14ac:dyDescent="0.2">
      <c r="I46" s="147">
        <v>4.8614259323687794E-3</v>
      </c>
    </row>
    <row r="47" spans="9:9" x14ac:dyDescent="0.2">
      <c r="I47" s="147">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F10" sqref="F10"/>
    </sheetView>
  </sheetViews>
  <sheetFormatPr baseColWidth="10" defaultColWidth="9.140625" defaultRowHeight="15" x14ac:dyDescent="0.25"/>
  <cols>
    <col min="1" max="1" width="3.140625" style="378" customWidth="1"/>
    <col min="2" max="2" width="21.140625" style="378" customWidth="1"/>
    <col min="3" max="3" width="16.7109375" style="378" customWidth="1"/>
    <col min="4" max="4" width="30.5703125" style="378" customWidth="1"/>
    <col min="5" max="5" width="20.28515625" style="378" customWidth="1"/>
    <col min="6" max="6" width="34" style="378" customWidth="1"/>
    <col min="7" max="7" width="29.42578125" style="378" customWidth="1"/>
    <col min="8" max="8" width="16" style="378" customWidth="1"/>
    <col min="9" max="9" width="1.5703125" style="378" customWidth="1"/>
    <col min="10" max="16384" width="9.140625" style="378"/>
  </cols>
  <sheetData>
    <row r="1" spans="2:8" ht="18.75" x14ac:dyDescent="0.3">
      <c r="B1" s="47" t="s">
        <v>3</v>
      </c>
      <c r="E1" s="22"/>
    </row>
    <row r="2" spans="2:8" ht="15.75" x14ac:dyDescent="0.25">
      <c r="E2" s="67"/>
    </row>
    <row r="3" spans="2:8" ht="35.25" customHeight="1" thickBot="1" x14ac:dyDescent="0.3">
      <c r="B3" s="71" t="s">
        <v>73</v>
      </c>
    </row>
    <row r="4" spans="2:8" s="379" customFormat="1" ht="19.5" thickBot="1" x14ac:dyDescent="0.35">
      <c r="B4" s="458"/>
      <c r="D4" s="546" t="s">
        <v>99</v>
      </c>
      <c r="E4" s="547"/>
      <c r="F4" s="548"/>
      <c r="G4" s="546" t="s">
        <v>665</v>
      </c>
      <c r="H4" s="548"/>
    </row>
    <row r="5" spans="2:8" s="379" customFormat="1" ht="42" customHeight="1" thickBot="1" x14ac:dyDescent="0.3">
      <c r="B5" s="458"/>
      <c r="C5" s="458"/>
      <c r="D5" s="463" t="s">
        <v>131</v>
      </c>
      <c r="E5" s="15" t="s">
        <v>36</v>
      </c>
      <c r="F5" s="16" t="s">
        <v>12</v>
      </c>
      <c r="G5" s="464" t="s">
        <v>131</v>
      </c>
      <c r="H5" s="16" t="s">
        <v>36</v>
      </c>
    </row>
    <row r="6" spans="2:8" s="379" customFormat="1" ht="18" customHeight="1" x14ac:dyDescent="0.3">
      <c r="B6" s="458"/>
      <c r="C6" s="75" t="s">
        <v>655</v>
      </c>
      <c r="D6" s="465">
        <v>1100</v>
      </c>
      <c r="E6" s="462">
        <v>65270</v>
      </c>
      <c r="F6" s="88">
        <f>(D6/E6)*100</f>
        <v>1.6853071855370001</v>
      </c>
      <c r="G6" s="466">
        <v>106.79611650485438</v>
      </c>
      <c r="H6" s="88">
        <f t="shared" ref="H6:H15" si="0">(E6*H7)/E7</f>
        <v>98.194674289153028</v>
      </c>
    </row>
    <row r="7" spans="2:8" s="379" customFormat="1" ht="18.75" x14ac:dyDescent="0.3">
      <c r="B7" s="458"/>
      <c r="C7" s="35" t="s">
        <v>83</v>
      </c>
      <c r="D7" s="467">
        <v>1000</v>
      </c>
      <c r="E7" s="83">
        <v>65030</v>
      </c>
      <c r="F7" s="88">
        <f>(D7/E7)*100</f>
        <v>1.5377518068583731</v>
      </c>
      <c r="G7" s="468">
        <v>97.087378640776706</v>
      </c>
      <c r="H7" s="88">
        <f t="shared" si="0"/>
        <v>97.833609146983633</v>
      </c>
    </row>
    <row r="8" spans="2:8" s="379" customFormat="1" ht="18.75" x14ac:dyDescent="0.3">
      <c r="B8" s="458"/>
      <c r="C8" s="35" t="s">
        <v>35</v>
      </c>
      <c r="D8" s="467">
        <v>940</v>
      </c>
      <c r="E8" s="83">
        <v>71010</v>
      </c>
      <c r="F8" s="88">
        <f t="shared" ref="F8:F16" si="1">(D8/E8)*100</f>
        <v>1.323757217293339</v>
      </c>
      <c r="G8" s="468">
        <v>91.262135922330103</v>
      </c>
      <c r="H8" s="88">
        <f t="shared" si="0"/>
        <v>106.83014893937117</v>
      </c>
    </row>
    <row r="9" spans="2:8" s="379" customFormat="1" ht="18.75" x14ac:dyDescent="0.3">
      <c r="B9" s="458"/>
      <c r="C9" s="35" t="s">
        <v>34</v>
      </c>
      <c r="D9" s="467">
        <v>950</v>
      </c>
      <c r="E9" s="83">
        <v>71550</v>
      </c>
      <c r="F9" s="88">
        <f t="shared" si="1"/>
        <v>1.3277428371767994</v>
      </c>
      <c r="G9" s="468">
        <v>92.233009708737882</v>
      </c>
      <c r="H9" s="88">
        <f t="shared" si="0"/>
        <v>107.64254550925232</v>
      </c>
    </row>
    <row r="10" spans="2:8" s="379" customFormat="1" ht="18.75" x14ac:dyDescent="0.3">
      <c r="B10" s="458"/>
      <c r="C10" s="35" t="s">
        <v>33</v>
      </c>
      <c r="D10" s="467">
        <v>1060</v>
      </c>
      <c r="E10" s="83">
        <v>71560</v>
      </c>
      <c r="F10" s="88">
        <f t="shared" si="1"/>
        <v>1.4812744550027948</v>
      </c>
      <c r="G10" s="468">
        <v>102.91262135922331</v>
      </c>
      <c r="H10" s="88">
        <f t="shared" si="0"/>
        <v>107.65758989017604</v>
      </c>
    </row>
    <row r="11" spans="2:8" s="379" customFormat="1" ht="18.75" x14ac:dyDescent="0.3">
      <c r="B11" s="549"/>
      <c r="C11" s="35" t="s">
        <v>32</v>
      </c>
      <c r="D11" s="467">
        <v>1070</v>
      </c>
      <c r="E11" s="83">
        <v>72670</v>
      </c>
      <c r="F11" s="88">
        <f t="shared" si="1"/>
        <v>1.4724095224989679</v>
      </c>
      <c r="G11" s="468">
        <v>103.88349514563107</v>
      </c>
      <c r="H11" s="88">
        <f t="shared" si="0"/>
        <v>109.32751617270951</v>
      </c>
    </row>
    <row r="12" spans="2:8" s="379" customFormat="1" ht="18.75" x14ac:dyDescent="0.3">
      <c r="B12" s="550"/>
      <c r="C12" s="35" t="s">
        <v>31</v>
      </c>
      <c r="D12" s="467">
        <v>1180</v>
      </c>
      <c r="E12" s="83">
        <v>74980</v>
      </c>
      <c r="F12" s="88">
        <f t="shared" si="1"/>
        <v>1.5737530008002134</v>
      </c>
      <c r="G12" s="468">
        <v>114.56310679611651</v>
      </c>
      <c r="H12" s="88">
        <f t="shared" si="0"/>
        <v>112.80276816608998</v>
      </c>
    </row>
    <row r="13" spans="2:8" s="379" customFormat="1" ht="18.75" x14ac:dyDescent="0.3">
      <c r="B13" s="550"/>
      <c r="C13" s="35" t="s">
        <v>30</v>
      </c>
      <c r="D13" s="467">
        <v>1070</v>
      </c>
      <c r="E13" s="83">
        <v>70230</v>
      </c>
      <c r="F13" s="88">
        <f t="shared" si="1"/>
        <v>1.5235654278798234</v>
      </c>
      <c r="G13" s="468">
        <v>103.88349514563107</v>
      </c>
      <c r="H13" s="88">
        <f t="shared" si="0"/>
        <v>105.6566872273206</v>
      </c>
    </row>
    <row r="14" spans="2:8" s="379" customFormat="1" ht="18.75" x14ac:dyDescent="0.3">
      <c r="B14" s="550"/>
      <c r="C14" s="35" t="s">
        <v>29</v>
      </c>
      <c r="D14" s="467">
        <v>1010</v>
      </c>
      <c r="E14" s="83">
        <v>67650</v>
      </c>
      <c r="F14" s="88">
        <f t="shared" si="1"/>
        <v>1.492978566149298</v>
      </c>
      <c r="G14" s="468">
        <v>98.05825242718447</v>
      </c>
      <c r="H14" s="88">
        <f t="shared" si="0"/>
        <v>101.77523694899955</v>
      </c>
    </row>
    <row r="15" spans="2:8" s="379" customFormat="1" ht="18.75" x14ac:dyDescent="0.3">
      <c r="B15" s="550"/>
      <c r="C15" s="35" t="s">
        <v>28</v>
      </c>
      <c r="D15" s="467">
        <v>1010</v>
      </c>
      <c r="E15" s="83">
        <v>65810</v>
      </c>
      <c r="F15" s="88">
        <f t="shared" si="1"/>
        <v>1.5347211669958973</v>
      </c>
      <c r="G15" s="468">
        <v>98.05825242718447</v>
      </c>
      <c r="H15" s="88">
        <f t="shared" si="0"/>
        <v>99.007070859034144</v>
      </c>
    </row>
    <row r="16" spans="2:8" s="379" customFormat="1" ht="19.5" thickBot="1" x14ac:dyDescent="0.35">
      <c r="B16" s="550"/>
      <c r="C16" s="37" t="s">
        <v>27</v>
      </c>
      <c r="D16" s="469">
        <v>1030</v>
      </c>
      <c r="E16" s="424">
        <v>66470</v>
      </c>
      <c r="F16" s="89">
        <f t="shared" si="1"/>
        <v>1.5495712351436739</v>
      </c>
      <c r="G16" s="470">
        <v>100</v>
      </c>
      <c r="H16" s="89">
        <v>100</v>
      </c>
    </row>
    <row r="17" spans="2:9" ht="26.25" customHeight="1" x14ac:dyDescent="0.25">
      <c r="B17" s="379"/>
      <c r="C17" s="32" t="s">
        <v>85</v>
      </c>
      <c r="D17" s="431"/>
      <c r="E17" s="431"/>
      <c r="F17" s="431" t="s">
        <v>77</v>
      </c>
      <c r="G17" s="431"/>
      <c r="H17" s="431"/>
    </row>
    <row r="18" spans="2:9" ht="15.75" x14ac:dyDescent="0.25">
      <c r="B18" s="379"/>
      <c r="C18" s="382" t="s">
        <v>78</v>
      </c>
      <c r="D18" s="471"/>
      <c r="E18" s="379"/>
      <c r="F18" s="379"/>
      <c r="G18" s="379"/>
      <c r="H18" s="379"/>
      <c r="I18" s="379"/>
    </row>
    <row r="19" spans="2:9" s="431" customFormat="1" ht="15.75" x14ac:dyDescent="0.25">
      <c r="C19" s="39" t="s">
        <v>115</v>
      </c>
      <c r="D19" s="40"/>
    </row>
    <row r="21" spans="2:9" x14ac:dyDescent="0.25">
      <c r="F21" s="378" t="s">
        <v>77</v>
      </c>
    </row>
    <row r="22" spans="2:9" x14ac:dyDescent="0.25">
      <c r="D22" s="378" t="s">
        <v>77</v>
      </c>
    </row>
    <row r="23" spans="2:9" x14ac:dyDescent="0.25">
      <c r="F23" s="378" t="s">
        <v>77</v>
      </c>
    </row>
    <row r="27" spans="2:9" x14ac:dyDescent="0.25">
      <c r="D27" s="378"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zoomScale="85" zoomScaleNormal="85" workbookViewId="0">
      <selection activeCell="I6" sqref="I6"/>
    </sheetView>
  </sheetViews>
  <sheetFormatPr baseColWidth="10" defaultRowHeight="18.75" x14ac:dyDescent="0.3"/>
  <cols>
    <col min="1" max="1" width="6" style="377" customWidth="1"/>
    <col min="2" max="2" width="11.42578125" style="21"/>
    <col min="3" max="3" width="30.5703125" style="21" customWidth="1"/>
    <col min="4" max="4" width="32.42578125" style="21" customWidth="1"/>
    <col min="5" max="5" width="30.85546875" style="21" customWidth="1"/>
    <col min="6" max="16384" width="11.42578125" style="377"/>
  </cols>
  <sheetData>
    <row r="1" spans="1:16" x14ac:dyDescent="0.3">
      <c r="A1" s="378"/>
      <c r="B1" s="47" t="s">
        <v>3</v>
      </c>
      <c r="C1" s="386"/>
      <c r="D1" s="386"/>
      <c r="E1" s="22"/>
      <c r="F1" s="378"/>
      <c r="G1" s="378"/>
      <c r="H1" s="378"/>
      <c r="I1" s="378"/>
      <c r="J1" s="378"/>
      <c r="K1" s="378"/>
      <c r="L1" s="378"/>
      <c r="M1" s="378"/>
      <c r="N1" s="378"/>
      <c r="O1" s="378"/>
      <c r="P1" s="378"/>
    </row>
    <row r="2" spans="1:16" x14ac:dyDescent="0.3">
      <c r="A2" s="378"/>
      <c r="B2" s="386"/>
      <c r="C2" s="386"/>
      <c r="D2" s="386"/>
      <c r="E2" s="378"/>
      <c r="F2" s="378"/>
      <c r="G2" s="378"/>
      <c r="H2" s="378"/>
      <c r="I2" s="378"/>
      <c r="J2" s="378"/>
      <c r="K2" s="378"/>
      <c r="L2" s="378"/>
      <c r="M2" s="378"/>
      <c r="N2" s="378"/>
      <c r="O2" s="378"/>
      <c r="P2" s="378"/>
    </row>
    <row r="3" spans="1:16" s="378" customFormat="1" x14ac:dyDescent="0.3">
      <c r="B3" s="17" t="s">
        <v>667</v>
      </c>
      <c r="C3" s="386"/>
      <c r="D3" s="386"/>
      <c r="E3" s="386"/>
    </row>
    <row r="4" spans="1:16" s="378" customFormat="1" ht="19.5" thickBot="1" x14ac:dyDescent="0.35">
      <c r="A4" s="379"/>
      <c r="B4" s="551"/>
      <c r="C4" s="33"/>
      <c r="D4" s="552"/>
      <c r="E4" s="553"/>
      <c r="F4" s="379"/>
      <c r="G4" s="379"/>
      <c r="H4" s="379"/>
      <c r="I4" s="379"/>
      <c r="J4" s="379"/>
      <c r="K4" s="379"/>
      <c r="L4" s="379"/>
      <c r="M4" s="379"/>
      <c r="N4" s="379"/>
      <c r="O4" s="379"/>
      <c r="P4" s="379"/>
    </row>
    <row r="5" spans="1:16" s="378" customFormat="1" ht="35.25" customHeight="1" thickBot="1" x14ac:dyDescent="0.3">
      <c r="A5" s="379"/>
      <c r="B5" s="551"/>
      <c r="C5" s="38" t="s">
        <v>43</v>
      </c>
      <c r="D5" s="463" t="s">
        <v>131</v>
      </c>
      <c r="E5" s="15" t="s">
        <v>36</v>
      </c>
      <c r="F5" s="379"/>
      <c r="G5" s="379"/>
      <c r="H5" s="379"/>
      <c r="I5" s="379"/>
      <c r="J5" s="379"/>
      <c r="K5" s="379"/>
      <c r="L5" s="379"/>
      <c r="M5" s="379"/>
      <c r="N5" s="379"/>
      <c r="O5" s="379"/>
      <c r="P5" s="379"/>
    </row>
    <row r="6" spans="1:16" s="378" customFormat="1" x14ac:dyDescent="0.3">
      <c r="A6" s="379"/>
      <c r="B6" s="551"/>
      <c r="C6" s="34" t="s">
        <v>38</v>
      </c>
      <c r="D6" s="86">
        <v>21.033574720210666</v>
      </c>
      <c r="E6" s="86">
        <v>22.8</v>
      </c>
      <c r="F6" s="379"/>
      <c r="G6" s="379"/>
      <c r="H6" s="379"/>
      <c r="I6" s="379"/>
      <c r="J6" s="379"/>
      <c r="K6" s="379"/>
      <c r="L6" s="379"/>
      <c r="M6" s="379"/>
      <c r="N6" s="379"/>
      <c r="O6" s="379"/>
      <c r="P6" s="379"/>
    </row>
    <row r="7" spans="1:16" s="378" customFormat="1" x14ac:dyDescent="0.3">
      <c r="A7" s="379"/>
      <c r="B7" s="551"/>
      <c r="C7" s="35" t="s">
        <v>39</v>
      </c>
      <c r="D7" s="86">
        <v>13.890717577353524</v>
      </c>
      <c r="E7" s="86">
        <v>16.3</v>
      </c>
      <c r="F7" s="379"/>
      <c r="G7" s="379"/>
      <c r="H7" s="379"/>
      <c r="I7" s="379"/>
      <c r="J7" s="379"/>
      <c r="K7" s="379"/>
      <c r="L7" s="379"/>
      <c r="M7" s="379"/>
      <c r="N7" s="379"/>
      <c r="O7" s="379"/>
      <c r="P7" s="379"/>
    </row>
    <row r="8" spans="1:16" s="378" customFormat="1" x14ac:dyDescent="0.3">
      <c r="A8" s="379"/>
      <c r="B8" s="551"/>
      <c r="C8" s="35" t="s">
        <v>40</v>
      </c>
      <c r="D8" s="86">
        <v>15.43778801843318</v>
      </c>
      <c r="E8" s="86">
        <v>11.4</v>
      </c>
      <c r="F8" s="379"/>
      <c r="G8" s="379"/>
      <c r="H8" s="379"/>
      <c r="I8" s="379"/>
      <c r="J8" s="379"/>
      <c r="K8" s="379"/>
      <c r="L8" s="379"/>
      <c r="M8" s="379"/>
      <c r="N8" s="379"/>
      <c r="O8" s="379"/>
      <c r="P8" s="379"/>
    </row>
    <row r="9" spans="1:16" s="378" customFormat="1" x14ac:dyDescent="0.3">
      <c r="A9" s="379"/>
      <c r="B9" s="551"/>
      <c r="C9" s="35" t="s">
        <v>45</v>
      </c>
      <c r="D9" s="86">
        <v>14.845292955892035</v>
      </c>
      <c r="E9" s="86">
        <v>8.5</v>
      </c>
      <c r="F9" s="379"/>
      <c r="G9" s="379"/>
      <c r="H9" s="379"/>
      <c r="I9" s="379"/>
      <c r="J9" s="379"/>
      <c r="K9" s="379"/>
      <c r="L9" s="379"/>
      <c r="M9" s="379"/>
      <c r="N9" s="379"/>
      <c r="O9" s="379"/>
      <c r="P9" s="379"/>
    </row>
    <row r="10" spans="1:16" s="378" customFormat="1" x14ac:dyDescent="0.3">
      <c r="A10" s="379"/>
      <c r="B10" s="551"/>
      <c r="C10" s="35" t="s">
        <v>44</v>
      </c>
      <c r="D10" s="86">
        <v>4.9045424621461491</v>
      </c>
      <c r="E10" s="86">
        <v>7.9</v>
      </c>
      <c r="F10" s="379"/>
      <c r="G10" s="379"/>
      <c r="H10" s="379"/>
      <c r="I10" s="379"/>
      <c r="J10" s="379"/>
      <c r="K10" s="379"/>
      <c r="L10" s="379"/>
      <c r="M10" s="379"/>
      <c r="N10" s="379"/>
      <c r="O10" s="379"/>
      <c r="P10" s="379"/>
    </row>
    <row r="11" spans="1:16" s="378" customFormat="1" x14ac:dyDescent="0.3">
      <c r="A11" s="379"/>
      <c r="B11" s="551"/>
      <c r="C11" s="35" t="s">
        <v>41</v>
      </c>
      <c r="D11" s="86">
        <v>3.9828834759710339</v>
      </c>
      <c r="E11" s="86">
        <v>5</v>
      </c>
      <c r="F11" s="379"/>
      <c r="G11" s="379"/>
      <c r="H11" s="379"/>
      <c r="I11" s="379"/>
      <c r="J11" s="379"/>
      <c r="K11" s="379"/>
      <c r="L11" s="379"/>
      <c r="M11" s="379"/>
      <c r="N11" s="379"/>
      <c r="O11" s="379"/>
      <c r="P11" s="379"/>
    </row>
    <row r="12" spans="1:16" s="431" customFormat="1" x14ac:dyDescent="0.3">
      <c r="A12" s="379"/>
      <c r="B12" s="551"/>
      <c r="C12" s="35" t="s">
        <v>10</v>
      </c>
      <c r="D12" s="86">
        <v>7.3403554970375247</v>
      </c>
      <c r="E12" s="86">
        <v>5.4</v>
      </c>
      <c r="F12" s="379"/>
      <c r="G12" s="379"/>
      <c r="H12" s="379"/>
    </row>
    <row r="13" spans="1:16" s="431" customFormat="1" ht="15.75" customHeight="1" x14ac:dyDescent="0.3">
      <c r="A13" s="379"/>
      <c r="B13" s="551"/>
      <c r="C13" s="35" t="s">
        <v>65</v>
      </c>
      <c r="D13" s="86">
        <v>3.9170506912442393</v>
      </c>
      <c r="E13" s="86">
        <v>5.2</v>
      </c>
      <c r="F13" s="379"/>
      <c r="G13" s="379"/>
      <c r="H13" s="379"/>
    </row>
    <row r="14" spans="1:16" s="378" customFormat="1" x14ac:dyDescent="0.3">
      <c r="A14" s="379"/>
      <c r="B14" s="551"/>
      <c r="C14" s="35" t="s">
        <v>46</v>
      </c>
      <c r="D14" s="86">
        <v>4.3120473996050031</v>
      </c>
      <c r="E14" s="86">
        <v>5.8</v>
      </c>
      <c r="F14" s="379"/>
      <c r="G14" s="379"/>
      <c r="H14" s="379"/>
    </row>
    <row r="15" spans="1:16" s="378" customFormat="1" x14ac:dyDescent="0.3">
      <c r="A15" s="379"/>
      <c r="B15" s="551"/>
      <c r="C15" s="35" t="s">
        <v>47</v>
      </c>
      <c r="D15" s="86">
        <v>10.335747202106649</v>
      </c>
      <c r="E15" s="86">
        <v>11.7</v>
      </c>
      <c r="F15" s="379"/>
      <c r="G15" s="379"/>
      <c r="H15" s="379"/>
    </row>
    <row r="16" spans="1:16" s="378" customFormat="1" ht="19.5" thickBot="1" x14ac:dyDescent="0.35">
      <c r="A16" s="379"/>
      <c r="B16" s="551"/>
      <c r="C16" s="37" t="s">
        <v>42</v>
      </c>
      <c r="D16" s="82">
        <v>100</v>
      </c>
      <c r="E16" s="82">
        <v>100</v>
      </c>
      <c r="F16" s="379"/>
      <c r="G16" s="379"/>
      <c r="H16" s="379"/>
    </row>
    <row r="17" spans="1:16" s="378" customFormat="1" ht="27" customHeight="1" x14ac:dyDescent="0.25">
      <c r="A17" s="431"/>
      <c r="B17" s="431"/>
      <c r="C17" s="32" t="s">
        <v>86</v>
      </c>
      <c r="D17" s="431"/>
      <c r="E17" s="420"/>
      <c r="F17" s="431"/>
      <c r="G17" s="431"/>
      <c r="H17" s="431"/>
    </row>
    <row r="18" spans="1:16" s="378" customFormat="1" ht="15.75" customHeight="1" x14ac:dyDescent="0.25">
      <c r="A18" s="431"/>
      <c r="B18" s="431"/>
      <c r="C18" s="544" t="s">
        <v>93</v>
      </c>
      <c r="D18" s="554"/>
      <c r="E18" s="554"/>
      <c r="F18" s="554"/>
      <c r="G18" s="554"/>
      <c r="H18" s="555"/>
      <c r="I18" s="555"/>
      <c r="J18" s="555"/>
      <c r="K18" s="555"/>
    </row>
    <row r="19" spans="1:16" s="378" customFormat="1" x14ac:dyDescent="0.3">
      <c r="B19" s="386"/>
      <c r="C19" s="39" t="s">
        <v>101</v>
      </c>
      <c r="D19" s="386"/>
      <c r="E19" s="386"/>
    </row>
    <row r="20" spans="1:16" s="378" customFormat="1" x14ac:dyDescent="0.3">
      <c r="B20" s="386"/>
      <c r="C20" s="378" t="s">
        <v>77</v>
      </c>
    </row>
    <row r="21" spans="1:16" x14ac:dyDescent="0.3">
      <c r="A21" s="378"/>
      <c r="B21" s="386"/>
      <c r="C21" s="386"/>
      <c r="D21" s="386"/>
      <c r="E21" s="386"/>
      <c r="F21" s="378"/>
      <c r="G21" s="378"/>
      <c r="H21" s="378"/>
      <c r="I21" s="378"/>
      <c r="J21" s="378"/>
      <c r="K21" s="378"/>
      <c r="L21" s="378"/>
      <c r="M21" s="378"/>
      <c r="N21" s="378"/>
      <c r="O21" s="378"/>
      <c r="P21" s="378"/>
    </row>
    <row r="22" spans="1:16" x14ac:dyDescent="0.3">
      <c r="A22" s="378"/>
      <c r="B22" s="386"/>
      <c r="C22" s="386"/>
      <c r="D22" s="386"/>
      <c r="E22" s="386"/>
      <c r="F22" s="378"/>
      <c r="G22" s="378"/>
      <c r="H22" s="378"/>
      <c r="I22" s="378"/>
      <c r="J22" s="378"/>
      <c r="K22" s="378"/>
      <c r="L22" s="378"/>
      <c r="M22" s="378"/>
      <c r="N22" s="378"/>
      <c r="O22" s="378"/>
      <c r="P22" s="378"/>
    </row>
    <row r="23" spans="1:16" x14ac:dyDescent="0.3">
      <c r="A23" s="378"/>
      <c r="B23" s="386"/>
      <c r="C23" s="386"/>
      <c r="D23" s="386"/>
      <c r="E23" s="386"/>
      <c r="F23" s="378"/>
      <c r="G23" s="378"/>
      <c r="H23" s="378"/>
      <c r="I23" s="378"/>
      <c r="J23" s="378"/>
      <c r="K23" s="378"/>
      <c r="L23" s="378"/>
      <c r="M23" s="378"/>
      <c r="N23" s="378"/>
      <c r="O23" s="378"/>
      <c r="P23" s="378"/>
    </row>
    <row r="24" spans="1:16" x14ac:dyDescent="0.3">
      <c r="A24" s="378"/>
      <c r="B24" s="386"/>
      <c r="C24" s="386"/>
      <c r="D24" s="386"/>
      <c r="E24" s="386"/>
      <c r="F24" s="378"/>
      <c r="G24" s="378"/>
      <c r="H24" s="378"/>
      <c r="I24" s="378"/>
      <c r="J24" s="378"/>
      <c r="K24" s="378"/>
      <c r="L24" s="378"/>
      <c r="M24" s="378"/>
      <c r="N24" s="378"/>
      <c r="O24" s="378"/>
      <c r="P24" s="378"/>
    </row>
    <row r="25" spans="1:16" x14ac:dyDescent="0.3">
      <c r="A25" s="378"/>
      <c r="B25" s="386"/>
      <c r="C25" s="386"/>
      <c r="D25" s="386"/>
      <c r="E25" s="386"/>
      <c r="F25" s="378"/>
      <c r="G25" s="378"/>
      <c r="H25" s="378"/>
      <c r="I25" s="378"/>
      <c r="J25" s="378"/>
      <c r="K25" s="378"/>
      <c r="L25" s="378"/>
      <c r="M25" s="378"/>
      <c r="N25" s="378"/>
      <c r="O25" s="378"/>
      <c r="P25" s="378"/>
    </row>
    <row r="26" spans="1:16" x14ac:dyDescent="0.3">
      <c r="A26" s="378"/>
      <c r="B26" s="386"/>
      <c r="C26" s="386"/>
      <c r="D26" s="386"/>
      <c r="E26" s="386"/>
      <c r="F26" s="378"/>
      <c r="G26" s="378"/>
      <c r="H26" s="378"/>
      <c r="I26" s="378"/>
      <c r="J26" s="378"/>
      <c r="K26" s="378"/>
      <c r="L26" s="378"/>
      <c r="M26" s="378"/>
      <c r="N26" s="378"/>
      <c r="O26" s="378"/>
      <c r="P26" s="378"/>
    </row>
    <row r="27" spans="1:16" x14ac:dyDescent="0.3">
      <c r="A27" s="378"/>
      <c r="B27" s="386"/>
      <c r="C27" s="386"/>
      <c r="D27" s="42"/>
      <c r="E27" s="41"/>
      <c r="F27" s="378"/>
      <c r="G27" s="378"/>
      <c r="H27" s="378"/>
      <c r="I27" s="378"/>
      <c r="J27" s="378"/>
      <c r="K27" s="378"/>
      <c r="L27" s="378"/>
      <c r="M27" s="378"/>
      <c r="N27" s="378"/>
      <c r="O27" s="378"/>
      <c r="P27" s="378"/>
    </row>
    <row r="28" spans="1:16" x14ac:dyDescent="0.3">
      <c r="A28" s="378"/>
      <c r="B28" s="386"/>
      <c r="C28" s="386"/>
      <c r="D28" s="386"/>
      <c r="E28" s="386"/>
      <c r="F28" s="378"/>
      <c r="G28" s="378"/>
      <c r="H28" s="378"/>
      <c r="I28" s="378"/>
      <c r="J28" s="378"/>
      <c r="K28" s="378"/>
      <c r="L28" s="378"/>
      <c r="M28" s="378"/>
      <c r="N28" s="378"/>
      <c r="O28" s="378"/>
      <c r="P28" s="378"/>
    </row>
    <row r="29" spans="1:16" x14ac:dyDescent="0.3">
      <c r="A29" s="378"/>
      <c r="B29" s="386"/>
      <c r="C29" s="386"/>
      <c r="D29" s="386"/>
      <c r="E29" s="386"/>
      <c r="F29" s="378"/>
      <c r="G29" s="378"/>
      <c r="H29" s="378"/>
      <c r="I29" s="378"/>
      <c r="J29" s="378"/>
      <c r="K29" s="378"/>
      <c r="L29" s="378"/>
      <c r="M29" s="378"/>
      <c r="N29" s="378"/>
      <c r="O29" s="378"/>
      <c r="P29" s="378"/>
    </row>
    <row r="30" spans="1:16" x14ac:dyDescent="0.3">
      <c r="A30" s="378"/>
      <c r="B30" s="386"/>
      <c r="C30" s="386"/>
      <c r="D30" s="386"/>
      <c r="E30" s="386"/>
      <c r="F30" s="378"/>
      <c r="G30" s="378"/>
      <c r="H30" s="378"/>
      <c r="I30" s="378"/>
      <c r="J30" s="378"/>
      <c r="K30" s="378"/>
      <c r="L30" s="378"/>
      <c r="M30" s="378"/>
      <c r="N30" s="378"/>
      <c r="O30" s="378"/>
      <c r="P30" s="378"/>
    </row>
    <row r="31" spans="1:16" x14ac:dyDescent="0.3">
      <c r="A31" s="378"/>
      <c r="B31" s="386"/>
      <c r="C31" s="386"/>
      <c r="D31" s="386"/>
      <c r="E31" s="386"/>
      <c r="F31" s="378"/>
      <c r="G31" s="378"/>
      <c r="H31" s="378"/>
      <c r="I31" s="378"/>
      <c r="J31" s="378"/>
      <c r="K31" s="378"/>
      <c r="L31" s="378"/>
      <c r="M31" s="378"/>
      <c r="N31" s="378"/>
      <c r="O31" s="378"/>
      <c r="P31" s="378"/>
    </row>
    <row r="32" spans="1:16" x14ac:dyDescent="0.3">
      <c r="A32" s="378"/>
      <c r="B32" s="386"/>
      <c r="C32" s="386"/>
      <c r="D32" s="386"/>
      <c r="E32" s="386"/>
      <c r="F32" s="378"/>
      <c r="G32" s="378"/>
      <c r="H32" s="378"/>
    </row>
    <row r="33" spans="1:8" x14ac:dyDescent="0.3">
      <c r="A33" s="378"/>
      <c r="B33" s="386"/>
      <c r="C33" s="386"/>
      <c r="D33" s="386"/>
      <c r="E33" s="386"/>
      <c r="F33" s="378"/>
      <c r="G33" s="378"/>
      <c r="H33" s="378"/>
    </row>
    <row r="34" spans="1:8" x14ac:dyDescent="0.3">
      <c r="A34" s="378"/>
      <c r="B34" s="386"/>
      <c r="C34" s="386"/>
      <c r="D34" s="386"/>
      <c r="E34" s="386"/>
      <c r="F34" s="378"/>
      <c r="G34" s="378"/>
      <c r="H34" s="378"/>
    </row>
    <row r="35" spans="1:8" x14ac:dyDescent="0.3">
      <c r="A35" s="378"/>
      <c r="B35" s="386"/>
      <c r="C35" s="386"/>
      <c r="D35" s="386"/>
      <c r="E35" s="386"/>
      <c r="F35" s="378"/>
      <c r="G35" s="378"/>
      <c r="H35" s="378"/>
    </row>
    <row r="36" spans="1:8" x14ac:dyDescent="0.3">
      <c r="A36" s="378"/>
      <c r="B36" s="386"/>
      <c r="C36" s="386"/>
      <c r="D36" s="386"/>
      <c r="E36" s="386"/>
      <c r="F36" s="378"/>
      <c r="G36" s="378"/>
      <c r="H36" s="378"/>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zoomScale="85" zoomScaleNormal="85" workbookViewId="0">
      <selection activeCell="D5" sqref="D5"/>
    </sheetView>
  </sheetViews>
  <sheetFormatPr baseColWidth="10" defaultRowHeight="18.75" x14ac:dyDescent="0.3"/>
  <cols>
    <col min="1" max="1" width="6.28515625" style="21" customWidth="1"/>
    <col min="2" max="2" width="31.28515625" style="21" customWidth="1"/>
    <col min="3" max="3" width="47.28515625" style="21" customWidth="1"/>
    <col min="4" max="16384" width="11.42578125" style="377"/>
  </cols>
  <sheetData>
    <row r="1" spans="1:17" x14ac:dyDescent="0.3">
      <c r="A1" s="47" t="s">
        <v>3</v>
      </c>
      <c r="B1" s="386"/>
      <c r="C1" s="386"/>
      <c r="D1" s="378"/>
      <c r="E1" s="378"/>
      <c r="F1" s="378"/>
      <c r="G1" s="378"/>
      <c r="H1" s="378"/>
      <c r="I1" s="378"/>
      <c r="J1" s="378"/>
      <c r="K1" s="378"/>
      <c r="L1" s="378"/>
      <c r="M1" s="378"/>
      <c r="N1" s="378"/>
    </row>
    <row r="2" spans="1:17" x14ac:dyDescent="0.3">
      <c r="A2" s="386"/>
      <c r="B2" s="386"/>
      <c r="C2" s="22"/>
      <c r="D2" s="378"/>
      <c r="E2" s="378"/>
      <c r="F2" s="378"/>
      <c r="G2" s="378"/>
      <c r="H2" s="378"/>
      <c r="I2" s="378"/>
      <c r="J2" s="378"/>
      <c r="K2" s="378"/>
      <c r="L2" s="378"/>
      <c r="M2" s="378"/>
      <c r="N2" s="378"/>
    </row>
    <row r="3" spans="1:17" x14ac:dyDescent="0.3">
      <c r="A3" s="17" t="s">
        <v>57</v>
      </c>
      <c r="B3" s="386"/>
      <c r="C3" s="386"/>
      <c r="D3" s="378"/>
      <c r="E3" s="22"/>
      <c r="F3" s="378"/>
      <c r="G3" s="378"/>
      <c r="H3" s="378"/>
      <c r="I3" s="378"/>
      <c r="J3" s="378"/>
      <c r="K3" s="378"/>
      <c r="L3" s="378"/>
      <c r="M3" s="378"/>
      <c r="N3" s="378"/>
    </row>
    <row r="4" spans="1:17" ht="19.5" thickBot="1" x14ac:dyDescent="0.35">
      <c r="A4" s="551"/>
      <c r="B4" s="33"/>
      <c r="C4" s="460"/>
      <c r="D4" s="379"/>
      <c r="E4" s="379" t="s">
        <v>77</v>
      </c>
      <c r="F4" s="379"/>
      <c r="G4" s="379"/>
      <c r="H4" s="379"/>
      <c r="I4" s="379"/>
      <c r="J4" s="379"/>
      <c r="K4" s="379"/>
      <c r="L4" s="379"/>
      <c r="M4" s="379"/>
      <c r="N4" s="379"/>
    </row>
    <row r="5" spans="1:17" ht="38.25" thickBot="1" x14ac:dyDescent="0.3">
      <c r="A5" s="551"/>
      <c r="B5" s="44"/>
      <c r="C5" s="387" t="s">
        <v>53</v>
      </c>
      <c r="D5" s="379"/>
      <c r="E5" s="380" t="s">
        <v>77</v>
      </c>
      <c r="F5" s="379"/>
      <c r="G5" s="379"/>
      <c r="H5" s="379"/>
      <c r="I5" s="379"/>
      <c r="J5" s="379"/>
    </row>
    <row r="6" spans="1:17" x14ac:dyDescent="0.3">
      <c r="A6" s="551"/>
      <c r="B6" s="49" t="s">
        <v>131</v>
      </c>
      <c r="C6" s="472">
        <v>11.797498044436466</v>
      </c>
      <c r="D6" s="379"/>
      <c r="E6" s="55"/>
      <c r="F6" s="379"/>
      <c r="G6" s="379"/>
      <c r="H6" s="379"/>
      <c r="I6" s="379"/>
      <c r="J6" s="379"/>
    </row>
    <row r="7" spans="1:17" ht="19.5" thickBot="1" x14ac:dyDescent="0.35">
      <c r="A7" s="84"/>
      <c r="B7" s="54" t="s">
        <v>56</v>
      </c>
      <c r="C7" s="473">
        <v>10</v>
      </c>
      <c r="D7" s="379"/>
      <c r="E7" s="379"/>
      <c r="F7" s="379"/>
      <c r="G7" s="379"/>
      <c r="H7" s="379"/>
      <c r="I7" s="379"/>
      <c r="J7" s="379"/>
      <c r="K7" s="379"/>
      <c r="L7" s="379"/>
      <c r="M7" s="379"/>
      <c r="N7" s="379"/>
    </row>
    <row r="8" spans="1:17" ht="24" customHeight="1" x14ac:dyDescent="0.25">
      <c r="A8" s="431"/>
      <c r="B8" s="43" t="s">
        <v>54</v>
      </c>
      <c r="C8" s="431"/>
      <c r="D8" s="431"/>
      <c r="E8" s="431"/>
      <c r="F8" s="431"/>
      <c r="G8" s="431"/>
      <c r="H8" s="431"/>
      <c r="I8" s="431"/>
      <c r="J8" s="431"/>
      <c r="K8" s="431"/>
      <c r="L8" s="431"/>
      <c r="M8" s="431"/>
      <c r="N8" s="431"/>
      <c r="O8" s="20"/>
      <c r="P8" s="20"/>
      <c r="Q8" s="20"/>
    </row>
    <row r="9" spans="1:17" ht="15.75" x14ac:dyDescent="0.25">
      <c r="A9" s="431"/>
      <c r="B9" s="32" t="s">
        <v>668</v>
      </c>
      <c r="C9" s="431"/>
      <c r="D9" s="431"/>
      <c r="E9" s="431"/>
      <c r="F9" s="431"/>
      <c r="G9" s="431"/>
      <c r="H9" s="431"/>
      <c r="I9" s="431"/>
      <c r="J9" s="431"/>
      <c r="K9" s="431"/>
      <c r="L9" s="431"/>
      <c r="M9" s="431"/>
      <c r="N9" s="431"/>
      <c r="O9" s="20"/>
      <c r="P9" s="20"/>
      <c r="Q9" s="20"/>
    </row>
    <row r="10" spans="1:17" ht="15.75" x14ac:dyDescent="0.25">
      <c r="A10" s="431"/>
      <c r="B10" s="32" t="s">
        <v>656</v>
      </c>
      <c r="C10" s="431"/>
      <c r="D10" s="431"/>
      <c r="E10" s="431"/>
      <c r="F10" s="431"/>
      <c r="G10" s="431"/>
      <c r="H10" s="431"/>
      <c r="I10" s="431"/>
      <c r="J10" s="431"/>
      <c r="K10" s="431"/>
      <c r="L10" s="431"/>
      <c r="M10" s="431"/>
      <c r="N10" s="431"/>
      <c r="O10" s="20"/>
      <c r="P10" s="20"/>
      <c r="Q10" s="20"/>
    </row>
    <row r="11" spans="1:17" ht="15.75" customHeight="1" x14ac:dyDescent="0.25">
      <c r="A11" s="431"/>
      <c r="B11" s="544" t="s">
        <v>102</v>
      </c>
      <c r="C11" s="556"/>
      <c r="D11" s="556"/>
      <c r="E11" s="556"/>
      <c r="F11" s="556"/>
      <c r="G11" s="557"/>
      <c r="H11" s="431"/>
      <c r="I11" s="431"/>
      <c r="J11" s="431"/>
      <c r="K11" s="431"/>
      <c r="L11" s="431"/>
      <c r="M11" s="431"/>
      <c r="N11" s="431"/>
      <c r="O11" s="20"/>
      <c r="P11" s="20"/>
      <c r="Q11" s="20"/>
    </row>
    <row r="12" spans="1:17" x14ac:dyDescent="0.3">
      <c r="A12" s="386"/>
      <c r="B12" s="39" t="s">
        <v>101</v>
      </c>
      <c r="C12" s="386"/>
      <c r="D12" s="378"/>
      <c r="E12" s="378"/>
      <c r="F12" s="378"/>
      <c r="G12" s="378"/>
      <c r="H12" s="378"/>
      <c r="I12" s="378"/>
      <c r="J12" s="378"/>
      <c r="K12" s="378"/>
      <c r="L12" s="378"/>
      <c r="M12" s="378"/>
      <c r="N12" s="378"/>
    </row>
    <row r="13" spans="1:17" x14ac:dyDescent="0.3">
      <c r="A13" s="386"/>
      <c r="B13" s="386"/>
      <c r="C13" s="386"/>
      <c r="D13" s="378"/>
      <c r="E13" s="378"/>
      <c r="F13" s="378"/>
      <c r="G13" s="378"/>
      <c r="H13" s="378"/>
      <c r="I13" s="378"/>
      <c r="J13" s="378"/>
      <c r="K13" s="378"/>
      <c r="L13" s="378"/>
      <c r="M13" s="378"/>
      <c r="N13" s="378"/>
    </row>
  </sheetData>
  <mergeCells count="2">
    <mergeCell ref="A4:A6"/>
    <mergeCell ref="B11:G11"/>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B7" sqref="B7"/>
    </sheetView>
  </sheetViews>
  <sheetFormatPr baseColWidth="10" defaultRowHeight="18.75" x14ac:dyDescent="0.3"/>
  <cols>
    <col min="1" max="1" width="6.28515625" style="21" customWidth="1"/>
    <col min="2" max="2" width="29.5703125" style="21" customWidth="1"/>
    <col min="3" max="3" width="31.28515625" style="21" customWidth="1"/>
    <col min="4" max="4" width="25" style="1" customWidth="1"/>
    <col min="5" max="39" width="11.42578125" style="1"/>
  </cols>
  <sheetData>
    <row r="1" spans="1:17" x14ac:dyDescent="0.3">
      <c r="A1" s="47" t="s">
        <v>3</v>
      </c>
      <c r="B1" s="30"/>
      <c r="C1" s="30"/>
      <c r="D1" s="22"/>
      <c r="E1" s="2"/>
      <c r="F1" s="2"/>
      <c r="G1" s="2"/>
      <c r="H1" s="2"/>
      <c r="I1" s="2"/>
      <c r="J1" s="2"/>
      <c r="K1" s="2"/>
      <c r="L1" s="2"/>
      <c r="M1" s="2"/>
      <c r="N1" s="2"/>
    </row>
    <row r="2" spans="1:17" x14ac:dyDescent="0.3">
      <c r="A2" s="30"/>
      <c r="B2" s="30"/>
      <c r="C2" s="22"/>
      <c r="D2" s="2"/>
      <c r="E2" s="2"/>
      <c r="F2" s="2"/>
      <c r="G2" s="2"/>
      <c r="H2" s="2"/>
      <c r="I2" s="2"/>
      <c r="J2" s="2"/>
      <c r="K2" s="2"/>
      <c r="L2" s="2"/>
      <c r="M2" s="2"/>
      <c r="N2" s="2"/>
    </row>
    <row r="3" spans="1:17" s="1" customFormat="1" x14ac:dyDescent="0.3">
      <c r="A3" s="21"/>
      <c r="B3" s="17" t="s">
        <v>658</v>
      </c>
      <c r="C3" s="30"/>
      <c r="D3" s="30"/>
      <c r="E3" s="22"/>
      <c r="F3" s="30"/>
      <c r="G3" s="30"/>
      <c r="H3" s="2"/>
      <c r="I3" s="2"/>
      <c r="J3" s="2"/>
      <c r="K3" s="2"/>
      <c r="L3" s="2"/>
      <c r="M3" s="2"/>
      <c r="N3" s="2"/>
    </row>
    <row r="4" spans="1:17" ht="19.5" thickBot="1" x14ac:dyDescent="0.35">
      <c r="B4" s="17"/>
      <c r="C4" s="30"/>
      <c r="D4" s="30"/>
      <c r="E4" s="22"/>
      <c r="F4" s="30"/>
      <c r="G4" s="386"/>
      <c r="H4" s="378"/>
      <c r="I4" s="378"/>
      <c r="J4" s="2"/>
      <c r="K4" s="2"/>
      <c r="L4" s="2"/>
      <c r="M4" s="2"/>
      <c r="N4" s="2"/>
    </row>
    <row r="5" spans="1:17" ht="19.5" thickBot="1" x14ac:dyDescent="0.35">
      <c r="A5" s="551"/>
      <c r="B5" s="33"/>
      <c r="C5" s="546" t="s">
        <v>58</v>
      </c>
      <c r="D5" s="558"/>
      <c r="E5" s="33"/>
      <c r="F5" s="33"/>
      <c r="G5" s="33"/>
      <c r="H5" s="379"/>
      <c r="I5" s="379"/>
      <c r="J5" s="3"/>
      <c r="K5" s="3"/>
      <c r="L5" s="3"/>
      <c r="M5" s="3"/>
      <c r="N5" s="3"/>
    </row>
    <row r="6" spans="1:17" ht="19.5" thickBot="1" x14ac:dyDescent="0.35">
      <c r="A6" s="551"/>
      <c r="B6" s="46"/>
      <c r="C6" s="48" t="s">
        <v>104</v>
      </c>
      <c r="D6" s="73" t="s">
        <v>105</v>
      </c>
      <c r="E6" s="33"/>
      <c r="F6" s="33"/>
      <c r="G6" s="33"/>
      <c r="H6" s="3"/>
      <c r="I6" s="3"/>
      <c r="J6" s="3"/>
      <c r="K6" s="3"/>
      <c r="L6" s="3"/>
      <c r="M6" s="3"/>
      <c r="N6" s="3"/>
    </row>
    <row r="7" spans="1:17" x14ac:dyDescent="0.3">
      <c r="A7" s="45"/>
      <c r="B7" s="34" t="s">
        <v>547</v>
      </c>
      <c r="C7" s="474">
        <v>14000</v>
      </c>
      <c r="D7" s="475">
        <v>15000</v>
      </c>
      <c r="E7" s="33"/>
      <c r="F7" s="33"/>
      <c r="G7" s="33"/>
      <c r="H7" s="3"/>
      <c r="I7" s="3"/>
      <c r="J7" s="3"/>
      <c r="K7" s="3"/>
      <c r="L7" s="3"/>
      <c r="M7" s="3"/>
      <c r="N7" s="3"/>
    </row>
    <row r="8" spans="1:17" ht="19.5" thickBot="1" x14ac:dyDescent="0.35">
      <c r="A8" s="45"/>
      <c r="B8" s="37" t="s">
        <v>56</v>
      </c>
      <c r="C8" s="90">
        <v>1400000</v>
      </c>
      <c r="D8" s="91">
        <v>1500000</v>
      </c>
      <c r="E8" s="33"/>
      <c r="F8" s="33"/>
      <c r="G8" s="33"/>
      <c r="H8" s="3"/>
      <c r="I8" s="3"/>
      <c r="J8" s="3"/>
      <c r="K8" s="3"/>
      <c r="L8" s="3"/>
      <c r="M8" s="3"/>
      <c r="N8" s="3"/>
    </row>
    <row r="9" spans="1:17" ht="30.75" customHeight="1" x14ac:dyDescent="0.25">
      <c r="A9" s="19"/>
      <c r="B9" s="43" t="s">
        <v>103</v>
      </c>
      <c r="C9" s="19"/>
      <c r="D9" s="19"/>
      <c r="E9" s="19"/>
      <c r="F9" s="19"/>
      <c r="G9" s="19"/>
      <c r="H9" s="19"/>
      <c r="I9" s="19"/>
      <c r="J9" s="19"/>
      <c r="K9" s="19"/>
      <c r="L9" s="19"/>
      <c r="M9" s="19"/>
      <c r="N9" s="19"/>
      <c r="O9" s="20"/>
      <c r="P9" s="20"/>
      <c r="Q9" s="20"/>
    </row>
    <row r="10" spans="1:17" ht="15.75" x14ac:dyDescent="0.25">
      <c r="A10" s="19"/>
      <c r="B10" s="32" t="s">
        <v>88</v>
      </c>
      <c r="C10" s="19"/>
      <c r="D10" s="19"/>
      <c r="E10" s="19"/>
      <c r="F10" s="19" t="s">
        <v>77</v>
      </c>
      <c r="G10" s="19"/>
      <c r="H10" s="19"/>
      <c r="I10" s="19"/>
      <c r="J10" s="19"/>
      <c r="K10" s="19"/>
      <c r="L10" s="19"/>
      <c r="M10" s="19"/>
      <c r="N10" s="19"/>
      <c r="O10" s="20"/>
      <c r="P10" s="20"/>
      <c r="Q10" s="20"/>
    </row>
    <row r="11" spans="1:17" ht="15.75" x14ac:dyDescent="0.25">
      <c r="A11" s="19"/>
      <c r="B11" s="32" t="s">
        <v>659</v>
      </c>
      <c r="C11" s="19"/>
      <c r="D11" s="19"/>
      <c r="E11" s="19"/>
      <c r="F11" s="19"/>
      <c r="G11" s="19"/>
      <c r="H11" s="19"/>
      <c r="I11" s="19"/>
      <c r="J11" s="19"/>
      <c r="K11" s="19"/>
      <c r="L11" s="19"/>
      <c r="M11" s="19"/>
      <c r="N11" s="19"/>
      <c r="O11" s="20"/>
      <c r="P11" s="20"/>
      <c r="Q11" s="20"/>
    </row>
    <row r="12" spans="1:17" ht="15.75" x14ac:dyDescent="0.25">
      <c r="A12" s="19"/>
      <c r="B12" s="32" t="s">
        <v>59</v>
      </c>
      <c r="C12" s="19"/>
      <c r="D12" s="19"/>
      <c r="E12" s="19"/>
      <c r="F12" s="19"/>
      <c r="G12" s="19"/>
      <c r="H12" s="19"/>
      <c r="I12" s="19"/>
      <c r="J12" s="19"/>
      <c r="K12" s="19"/>
      <c r="L12" s="19"/>
      <c r="M12" s="19"/>
      <c r="N12" s="19"/>
      <c r="O12" s="20"/>
      <c r="P12" s="20"/>
      <c r="Q12" s="20"/>
    </row>
    <row r="13" spans="1:17" ht="15.75" x14ac:dyDescent="0.25">
      <c r="A13" s="19"/>
      <c r="B13" s="32" t="s">
        <v>87</v>
      </c>
      <c r="C13" s="19"/>
      <c r="D13" s="19"/>
      <c r="E13" s="19"/>
      <c r="F13" s="19"/>
      <c r="G13" s="19"/>
      <c r="H13" s="19"/>
      <c r="I13" s="19"/>
      <c r="J13" s="19"/>
      <c r="K13" s="19"/>
      <c r="L13" s="19"/>
      <c r="M13" s="19"/>
      <c r="N13" s="19"/>
      <c r="O13" s="20"/>
      <c r="P13" s="20"/>
      <c r="Q13" s="20"/>
    </row>
    <row r="14" spans="1:17" ht="15.75" x14ac:dyDescent="0.25">
      <c r="A14" s="19"/>
      <c r="B14" s="544" t="s">
        <v>78</v>
      </c>
      <c r="C14" s="554"/>
      <c r="D14" s="554"/>
      <c r="E14" s="554"/>
      <c r="F14" s="554"/>
      <c r="G14" s="554"/>
      <c r="H14" s="559"/>
      <c r="I14" s="559"/>
      <c r="J14" s="559"/>
      <c r="K14" s="19" t="s">
        <v>77</v>
      </c>
      <c r="L14" s="19"/>
      <c r="M14" s="19"/>
      <c r="N14" s="19"/>
      <c r="O14" s="20"/>
      <c r="P14" s="20"/>
      <c r="Q14" s="20"/>
    </row>
    <row r="15" spans="1:17" x14ac:dyDescent="0.3">
      <c r="A15" s="30"/>
      <c r="B15" s="19" t="s">
        <v>91</v>
      </c>
      <c r="C15" s="30"/>
      <c r="D15" s="2"/>
      <c r="E15" s="2"/>
      <c r="F15" s="2"/>
      <c r="G15" s="2"/>
      <c r="H15" s="2"/>
      <c r="I15" s="2"/>
      <c r="J15" s="2"/>
      <c r="K15" s="2"/>
      <c r="L15" s="2"/>
      <c r="M15" s="2"/>
      <c r="N15" s="2"/>
    </row>
    <row r="18" spans="1:3" s="1" customFormat="1" x14ac:dyDescent="0.3">
      <c r="A18" s="21"/>
      <c r="B18" s="21"/>
      <c r="C18" s="21"/>
    </row>
    <row r="19" spans="1:3" s="1" customFormat="1" x14ac:dyDescent="0.3">
      <c r="A19" s="21"/>
      <c r="B19" s="21"/>
      <c r="C19" s="21"/>
    </row>
    <row r="20" spans="1:3" s="1" customFormat="1" x14ac:dyDescent="0.3">
      <c r="A20" s="21"/>
      <c r="B20" s="21"/>
      <c r="C20" s="21"/>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D6" sqref="D6"/>
    </sheetView>
  </sheetViews>
  <sheetFormatPr baseColWidth="10" defaultRowHeight="18.75" x14ac:dyDescent="0.3"/>
  <cols>
    <col min="1" max="1" width="6" style="377" customWidth="1"/>
    <col min="2" max="2" width="11.42578125" style="21"/>
    <col min="3" max="3" width="46.85546875" style="21" customWidth="1"/>
    <col min="4" max="4" width="32.42578125" style="21" customWidth="1"/>
    <col min="5" max="5" width="22.85546875" style="21" customWidth="1"/>
    <col min="6" max="16384" width="11.42578125" style="377"/>
  </cols>
  <sheetData>
    <row r="1" spans="1:9" x14ac:dyDescent="0.3">
      <c r="A1" s="378"/>
      <c r="B1" s="47" t="s">
        <v>3</v>
      </c>
      <c r="C1" s="386"/>
      <c r="D1" s="22"/>
      <c r="E1" s="22"/>
      <c r="F1" s="378"/>
    </row>
    <row r="2" spans="1:9" x14ac:dyDescent="0.3">
      <c r="A2" s="378"/>
      <c r="B2" s="386"/>
      <c r="C2" s="386"/>
      <c r="D2" s="22"/>
      <c r="E2" s="386"/>
      <c r="F2" s="378"/>
    </row>
    <row r="3" spans="1:9" x14ac:dyDescent="0.3">
      <c r="A3" s="378"/>
      <c r="B3" s="17" t="s">
        <v>184</v>
      </c>
      <c r="C3" s="386"/>
      <c r="D3" s="386"/>
      <c r="E3" s="386"/>
      <c r="F3" s="378"/>
    </row>
    <row r="4" spans="1:9" ht="19.5" thickBot="1" x14ac:dyDescent="0.35">
      <c r="A4" s="379"/>
      <c r="B4" s="551"/>
      <c r="C4" s="33"/>
      <c r="D4" s="552"/>
      <c r="E4" s="560"/>
      <c r="F4" s="379"/>
    </row>
    <row r="5" spans="1:9" ht="19.5" thickBot="1" x14ac:dyDescent="0.3">
      <c r="A5" s="379"/>
      <c r="B5" s="551"/>
      <c r="C5" s="378"/>
      <c r="D5" s="496" t="s">
        <v>131</v>
      </c>
      <c r="E5" s="387" t="s">
        <v>36</v>
      </c>
      <c r="F5" s="379"/>
    </row>
    <row r="6" spans="1:9" x14ac:dyDescent="0.3">
      <c r="A6" s="379"/>
      <c r="B6" s="551"/>
      <c r="C6" s="34" t="s">
        <v>79</v>
      </c>
      <c r="D6" s="476">
        <v>0.42088301643570736</v>
      </c>
      <c r="E6" s="414">
        <v>0.51204483993687833</v>
      </c>
      <c r="F6" s="379"/>
      <c r="H6" s="81"/>
      <c r="I6" s="81"/>
    </row>
    <row r="7" spans="1:9" x14ac:dyDescent="0.3">
      <c r="A7" s="379"/>
      <c r="B7" s="551"/>
      <c r="C7" s="35" t="s">
        <v>106</v>
      </c>
      <c r="D7" s="477">
        <v>0.18659361907831132</v>
      </c>
      <c r="E7" s="415">
        <v>0.14450042888666262</v>
      </c>
      <c r="F7" s="379"/>
    </row>
    <row r="8" spans="1:9" x14ac:dyDescent="0.3">
      <c r="A8" s="379"/>
      <c r="B8" s="551"/>
      <c r="C8" s="35" t="s">
        <v>107</v>
      </c>
      <c r="D8" s="477">
        <v>0.13857557202707058</v>
      </c>
      <c r="E8" s="415">
        <v>9.1292291171482645E-2</v>
      </c>
      <c r="F8" s="379"/>
      <c r="H8" s="386"/>
    </row>
    <row r="9" spans="1:9" x14ac:dyDescent="0.3">
      <c r="A9" s="379"/>
      <c r="B9" s="551"/>
      <c r="C9" s="35" t="s">
        <v>108</v>
      </c>
      <c r="D9" s="477">
        <v>0.1250402835965195</v>
      </c>
      <c r="E9" s="415">
        <v>0.10639008387844501</v>
      </c>
      <c r="F9" s="379"/>
    </row>
    <row r="10" spans="1:9" x14ac:dyDescent="0.3">
      <c r="A10" s="379"/>
      <c r="B10" s="551"/>
      <c r="C10" s="35" t="s">
        <v>109</v>
      </c>
      <c r="D10" s="477">
        <v>8.314534321624234E-2</v>
      </c>
      <c r="E10" s="415">
        <v>9.419627949005048E-2</v>
      </c>
      <c r="F10" s="379"/>
    </row>
    <row r="11" spans="1:9" x14ac:dyDescent="0.3">
      <c r="A11" s="379"/>
      <c r="B11" s="551"/>
      <c r="C11" s="35" t="s">
        <v>110</v>
      </c>
      <c r="D11" s="477">
        <v>4.5762165646148885E-2</v>
      </c>
      <c r="E11" s="415">
        <v>5.1576076636480901E-2</v>
      </c>
      <c r="F11" s="379"/>
    </row>
    <row r="12" spans="1:9" x14ac:dyDescent="0.3">
      <c r="A12" s="379"/>
      <c r="B12" s="84"/>
      <c r="C12" s="35" t="s">
        <v>42</v>
      </c>
      <c r="D12" s="477">
        <v>1</v>
      </c>
      <c r="E12" s="415">
        <v>1</v>
      </c>
      <c r="F12" s="379"/>
    </row>
    <row r="13" spans="1:9" ht="19.5" thickBot="1" x14ac:dyDescent="0.35">
      <c r="A13" s="379"/>
      <c r="B13" s="84"/>
      <c r="C13" s="37" t="s">
        <v>62</v>
      </c>
      <c r="D13" s="478">
        <v>1550</v>
      </c>
      <c r="E13" s="418">
        <f>MROUND(152721,10)</f>
        <v>152720</v>
      </c>
      <c r="F13" s="379"/>
    </row>
    <row r="14" spans="1:9" ht="29.25" customHeight="1" x14ac:dyDescent="0.25">
      <c r="A14" s="431"/>
      <c r="B14" s="431"/>
      <c r="C14" s="32" t="s">
        <v>662</v>
      </c>
      <c r="D14" s="85"/>
      <c r="E14" s="87"/>
      <c r="F14" s="431"/>
    </row>
    <row r="15" spans="1:9" ht="15.75" x14ac:dyDescent="0.25">
      <c r="A15" s="431"/>
      <c r="B15" s="431"/>
      <c r="C15" s="544" t="s">
        <v>78</v>
      </c>
      <c r="D15" s="554"/>
      <c r="E15" s="554"/>
      <c r="F15" s="554"/>
    </row>
    <row r="16" spans="1:9" x14ac:dyDescent="0.3">
      <c r="A16" s="378"/>
      <c r="B16" s="386"/>
      <c r="C16" s="431" t="s">
        <v>670</v>
      </c>
      <c r="D16" s="431"/>
      <c r="E16" s="431"/>
      <c r="F16" s="431"/>
    </row>
    <row r="17" spans="1:6" x14ac:dyDescent="0.3">
      <c r="A17" s="378"/>
      <c r="B17" s="386"/>
      <c r="C17" s="22"/>
      <c r="D17" s="386"/>
      <c r="E17" s="386"/>
      <c r="F17" s="378"/>
    </row>
    <row r="18" spans="1:6" x14ac:dyDescent="0.3">
      <c r="A18" s="378"/>
      <c r="B18" s="386"/>
      <c r="C18" s="386"/>
      <c r="D18" s="386"/>
      <c r="E18" s="386"/>
      <c r="F18" s="378"/>
    </row>
    <row r="19" spans="1:6" x14ac:dyDescent="0.3">
      <c r="A19" s="378"/>
      <c r="B19" s="386"/>
      <c r="C19" s="386"/>
      <c r="D19" s="386"/>
      <c r="E19" s="386"/>
      <c r="F19" s="378"/>
    </row>
    <row r="20" spans="1:6" x14ac:dyDescent="0.3">
      <c r="A20" s="378"/>
      <c r="B20" s="386"/>
      <c r="D20" s="386"/>
      <c r="E20" s="386"/>
      <c r="F20" s="378"/>
    </row>
    <row r="21" spans="1:6" x14ac:dyDescent="0.3">
      <c r="A21" s="378"/>
      <c r="B21" s="386"/>
      <c r="C21" s="386"/>
      <c r="D21" s="386"/>
      <c r="E21" s="386"/>
      <c r="F21" s="378"/>
    </row>
    <row r="22" spans="1:6" x14ac:dyDescent="0.3">
      <c r="A22" s="378"/>
      <c r="B22" s="386"/>
      <c r="C22" s="386"/>
      <c r="D22" s="386"/>
      <c r="E22" s="386"/>
      <c r="F22" s="378"/>
    </row>
    <row r="23" spans="1:6" x14ac:dyDescent="0.3">
      <c r="A23" s="378"/>
      <c r="B23" s="386"/>
      <c r="C23" s="386"/>
      <c r="D23" s="386"/>
      <c r="E23" s="386"/>
      <c r="F23" s="378"/>
    </row>
    <row r="24" spans="1:6" x14ac:dyDescent="0.3">
      <c r="A24" s="378"/>
      <c r="B24" s="386"/>
      <c r="C24" s="386"/>
      <c r="D24" s="386"/>
      <c r="E24" s="386"/>
      <c r="F24" s="378"/>
    </row>
    <row r="25" spans="1:6" x14ac:dyDescent="0.3">
      <c r="A25" s="378"/>
      <c r="B25" s="386"/>
      <c r="C25" s="386"/>
      <c r="D25" s="386"/>
      <c r="E25" s="386"/>
      <c r="F25" s="378"/>
    </row>
    <row r="26" spans="1:6" x14ac:dyDescent="0.3">
      <c r="A26" s="378"/>
      <c r="B26" s="386"/>
      <c r="C26" s="386"/>
      <c r="D26" s="386"/>
      <c r="E26" s="386"/>
      <c r="F26" s="378"/>
    </row>
    <row r="27" spans="1:6" x14ac:dyDescent="0.3">
      <c r="A27" s="378"/>
      <c r="B27" s="386"/>
      <c r="C27" s="386"/>
      <c r="D27" s="386"/>
      <c r="E27" s="386"/>
      <c r="F27" s="378"/>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3"/>
  <sheetViews>
    <sheetView showGridLines="0" zoomScale="85" zoomScaleNormal="85" workbookViewId="0">
      <selection activeCell="C6" sqref="C6"/>
    </sheetView>
  </sheetViews>
  <sheetFormatPr baseColWidth="10" defaultRowHeight="18.75" x14ac:dyDescent="0.3"/>
  <cols>
    <col min="1" max="1" width="6.28515625" style="36" customWidth="1"/>
    <col min="2" max="2" width="66.42578125" style="36" bestFit="1" customWidth="1"/>
    <col min="3" max="3" width="25.140625" style="36" customWidth="1"/>
    <col min="4" max="4" width="27.85546875" customWidth="1"/>
    <col min="5" max="5" width="24.28515625" customWidth="1"/>
    <col min="7" max="7" width="109.140625" customWidth="1"/>
    <col min="9" max="40" width="11.42578125" style="1"/>
  </cols>
  <sheetData>
    <row r="1" spans="1:40" x14ac:dyDescent="0.3">
      <c r="A1" s="18" t="s">
        <v>3</v>
      </c>
      <c r="B1" s="30"/>
      <c r="C1" s="22"/>
      <c r="D1" s="2"/>
      <c r="E1" s="2"/>
      <c r="F1" s="2"/>
      <c r="G1" s="2"/>
      <c r="H1" s="2"/>
      <c r="I1" s="2"/>
    </row>
    <row r="2" spans="1:40" ht="21" x14ac:dyDescent="0.35">
      <c r="A2" s="30"/>
      <c r="B2" s="30"/>
      <c r="C2" s="68"/>
      <c r="D2" s="2"/>
      <c r="E2" s="2"/>
      <c r="F2" s="2"/>
      <c r="G2" s="378"/>
      <c r="H2" s="378"/>
      <c r="I2" s="2"/>
    </row>
    <row r="3" spans="1:40" x14ac:dyDescent="0.3">
      <c r="B3" s="17" t="s">
        <v>567</v>
      </c>
      <c r="D3" s="423"/>
      <c r="E3" s="22"/>
      <c r="F3" s="386"/>
      <c r="G3" s="386"/>
      <c r="H3" s="378"/>
      <c r="I3" s="2"/>
    </row>
    <row r="4" spans="1:40" ht="19.5" thickBot="1" x14ac:dyDescent="0.35">
      <c r="A4" s="211"/>
      <c r="B4" s="33"/>
      <c r="C4" s="419"/>
      <c r="D4" s="33"/>
      <c r="E4" s="33"/>
      <c r="F4" s="33"/>
      <c r="G4" s="33"/>
      <c r="H4" s="1"/>
      <c r="AI4"/>
      <c r="AJ4"/>
      <c r="AK4"/>
      <c r="AL4"/>
      <c r="AM4"/>
      <c r="AN4"/>
    </row>
    <row r="5" spans="1:40" ht="75.75" thickBot="1" x14ac:dyDescent="0.35">
      <c r="A5" s="211"/>
      <c r="B5" s="44"/>
      <c r="C5" s="76" t="s">
        <v>67</v>
      </c>
      <c r="D5" s="76" t="s">
        <v>68</v>
      </c>
      <c r="E5" s="76" t="s">
        <v>660</v>
      </c>
      <c r="F5" s="21"/>
      <c r="G5" s="21"/>
      <c r="H5" s="1"/>
      <c r="AI5"/>
      <c r="AJ5"/>
      <c r="AK5"/>
      <c r="AL5"/>
      <c r="AM5"/>
      <c r="AN5"/>
    </row>
    <row r="6" spans="1:40" s="377" customFormat="1" x14ac:dyDescent="0.3">
      <c r="A6" s="212"/>
      <c r="B6" s="49" t="s">
        <v>547</v>
      </c>
      <c r="C6" s="479">
        <v>18110</v>
      </c>
      <c r="D6" s="480">
        <v>11.080857558618312</v>
      </c>
      <c r="E6" s="479">
        <v>397.08318800000001</v>
      </c>
      <c r="F6" s="21"/>
      <c r="G6" s="21"/>
    </row>
    <row r="7" spans="1:40" ht="19.5" thickBot="1" x14ac:dyDescent="0.35">
      <c r="A7" s="212"/>
      <c r="B7" s="54" t="s">
        <v>56</v>
      </c>
      <c r="C7" s="426">
        <v>1775595.155</v>
      </c>
      <c r="D7" s="427">
        <v>9.1999999999999993</v>
      </c>
      <c r="E7" s="428">
        <v>39205.929386000003</v>
      </c>
      <c r="F7" s="21"/>
      <c r="G7" s="21"/>
      <c r="H7" s="1"/>
      <c r="AI7"/>
      <c r="AJ7"/>
      <c r="AK7"/>
      <c r="AL7"/>
      <c r="AM7"/>
      <c r="AN7"/>
    </row>
    <row r="8" spans="1:40" x14ac:dyDescent="0.3">
      <c r="A8" s="212"/>
      <c r="B8" s="386"/>
      <c r="C8" s="386"/>
      <c r="D8" s="386"/>
      <c r="E8" s="21"/>
      <c r="F8" s="21"/>
      <c r="G8" s="21"/>
      <c r="H8" s="1"/>
      <c r="AI8"/>
      <c r="AJ8"/>
      <c r="AK8"/>
      <c r="AL8"/>
      <c r="AM8"/>
      <c r="AN8"/>
    </row>
    <row r="9" spans="1:40" x14ac:dyDescent="0.25">
      <c r="A9" s="212"/>
      <c r="B9" s="32" t="s">
        <v>661</v>
      </c>
      <c r="C9" s="385"/>
      <c r="D9" s="385"/>
      <c r="E9" s="385"/>
      <c r="F9" s="385"/>
      <c r="G9" s="385"/>
      <c r="H9" s="1"/>
      <c r="AI9"/>
      <c r="AJ9"/>
      <c r="AK9"/>
      <c r="AL9"/>
      <c r="AM9"/>
      <c r="AN9"/>
    </row>
    <row r="10" spans="1:40" x14ac:dyDescent="0.25">
      <c r="A10" s="212"/>
      <c r="B10" s="544" t="s">
        <v>78</v>
      </c>
      <c r="C10" s="554"/>
      <c r="D10" s="554"/>
      <c r="E10" s="554"/>
      <c r="F10" s="554"/>
      <c r="G10" s="554"/>
      <c r="H10" s="1"/>
      <c r="AI10"/>
      <c r="AJ10"/>
      <c r="AK10"/>
      <c r="AL10"/>
      <c r="AM10"/>
      <c r="AN10"/>
    </row>
    <row r="11" spans="1:40" x14ac:dyDescent="0.25">
      <c r="A11" s="212"/>
      <c r="B11" s="39"/>
      <c r="C11" s="385"/>
      <c r="D11" s="385"/>
      <c r="E11" s="385"/>
      <c r="F11" s="385"/>
      <c r="G11" s="385"/>
      <c r="H11" s="1"/>
      <c r="AI11"/>
      <c r="AJ11"/>
      <c r="AK11"/>
      <c r="AL11"/>
      <c r="AM11"/>
      <c r="AN11"/>
    </row>
    <row r="12" spans="1:40" x14ac:dyDescent="0.3">
      <c r="A12" s="212"/>
      <c r="B12" s="386"/>
      <c r="C12" s="386"/>
      <c r="D12" s="386"/>
      <c r="E12" s="21"/>
      <c r="F12" s="21"/>
      <c r="G12" s="21"/>
      <c r="H12" s="1"/>
      <c r="AI12"/>
      <c r="AJ12"/>
      <c r="AK12"/>
      <c r="AL12"/>
      <c r="AM12"/>
      <c r="AN12"/>
    </row>
    <row r="13" spans="1:40" x14ac:dyDescent="0.3">
      <c r="A13" s="212"/>
      <c r="B13" s="386"/>
      <c r="C13" s="386"/>
      <c r="D13" s="386"/>
      <c r="E13" s="21"/>
      <c r="F13" s="21"/>
      <c r="G13" s="21"/>
      <c r="H13" s="1"/>
      <c r="AI13"/>
      <c r="AJ13"/>
      <c r="AK13"/>
      <c r="AL13"/>
      <c r="AM13"/>
      <c r="AN13"/>
    </row>
    <row r="14" spans="1:40" x14ac:dyDescent="0.3">
      <c r="A14" s="212"/>
      <c r="B14" s="386"/>
      <c r="C14" s="386"/>
      <c r="D14" s="386"/>
      <c r="E14" s="21"/>
      <c r="F14" s="21"/>
      <c r="G14" s="21"/>
      <c r="H14" s="1"/>
      <c r="AI14"/>
      <c r="AJ14"/>
      <c r="AK14"/>
      <c r="AL14"/>
      <c r="AM14"/>
      <c r="AN14"/>
    </row>
    <row r="15" spans="1:40" x14ac:dyDescent="0.3">
      <c r="A15" s="212"/>
      <c r="B15" s="2"/>
      <c r="C15" s="2"/>
      <c r="D15" s="1"/>
      <c r="E15" s="21"/>
      <c r="F15" s="1"/>
      <c r="G15" s="1"/>
      <c r="H15" s="1"/>
      <c r="AI15"/>
      <c r="AJ15"/>
      <c r="AK15"/>
      <c r="AL15"/>
      <c r="AM15"/>
      <c r="AN15"/>
    </row>
    <row r="16" spans="1:40" x14ac:dyDescent="0.3">
      <c r="A16" s="212"/>
      <c r="B16" s="2"/>
      <c r="C16" s="2"/>
      <c r="D16" s="1"/>
      <c r="E16" s="21"/>
      <c r="F16" s="1"/>
      <c r="G16" s="1"/>
      <c r="H16" s="1"/>
      <c r="AI16"/>
      <c r="AJ16"/>
      <c r="AK16"/>
      <c r="AL16"/>
      <c r="AM16"/>
      <c r="AN16"/>
    </row>
    <row r="17" spans="1:40" x14ac:dyDescent="0.3">
      <c r="A17" s="212"/>
      <c r="B17" s="2"/>
      <c r="C17" s="2"/>
      <c r="D17" s="1"/>
      <c r="E17" s="21"/>
      <c r="F17" s="1"/>
      <c r="G17" s="1"/>
      <c r="H17" s="1"/>
      <c r="AI17"/>
      <c r="AJ17"/>
      <c r="AK17"/>
      <c r="AL17"/>
      <c r="AM17"/>
      <c r="AN17"/>
    </row>
    <row r="18" spans="1:40" x14ac:dyDescent="0.25">
      <c r="A18" s="212"/>
      <c r="B18" s="2"/>
      <c r="C18" s="2"/>
      <c r="D18" s="1"/>
      <c r="E18" s="1"/>
      <c r="F18" s="1"/>
      <c r="G18" s="1"/>
      <c r="H18" s="1"/>
      <c r="AI18"/>
      <c r="AJ18"/>
      <c r="AK18"/>
      <c r="AL18"/>
      <c r="AM18"/>
      <c r="AN18"/>
    </row>
    <row r="19" spans="1:40" x14ac:dyDescent="0.25">
      <c r="A19" s="212"/>
      <c r="B19" s="2"/>
      <c r="C19" s="2"/>
      <c r="D19" s="1"/>
      <c r="E19" s="1"/>
      <c r="F19" s="1"/>
      <c r="G19" s="1"/>
      <c r="H19" s="1"/>
      <c r="AI19"/>
      <c r="AJ19"/>
      <c r="AK19"/>
      <c r="AL19"/>
      <c r="AM19"/>
      <c r="AN19"/>
    </row>
    <row r="20" spans="1:40" x14ac:dyDescent="0.25">
      <c r="A20" s="212"/>
      <c r="B20" s="2"/>
      <c r="C20" s="2"/>
      <c r="D20" s="1"/>
      <c r="E20" s="1"/>
      <c r="F20" s="1"/>
      <c r="G20" s="1"/>
      <c r="H20" s="1"/>
      <c r="AI20"/>
      <c r="AJ20"/>
      <c r="AK20"/>
      <c r="AL20"/>
      <c r="AM20"/>
      <c r="AN20"/>
    </row>
    <row r="21" spans="1:40" x14ac:dyDescent="0.25">
      <c r="A21" s="212"/>
      <c r="B21" s="2"/>
      <c r="C21" s="2"/>
      <c r="D21" s="1"/>
      <c r="E21" s="1"/>
      <c r="F21" s="1"/>
      <c r="G21" s="1"/>
      <c r="H21" s="1"/>
      <c r="AI21"/>
      <c r="AJ21"/>
      <c r="AK21"/>
      <c r="AL21"/>
      <c r="AM21"/>
      <c r="AN21"/>
    </row>
    <row r="22" spans="1:40" x14ac:dyDescent="0.25">
      <c r="A22" s="212"/>
      <c r="B22" s="2"/>
      <c r="C22" s="2"/>
      <c r="D22" s="1"/>
      <c r="E22" s="1"/>
      <c r="F22" s="1"/>
      <c r="G22" s="1"/>
      <c r="H22" s="1"/>
      <c r="AI22"/>
      <c r="AJ22"/>
      <c r="AK22"/>
      <c r="AL22"/>
      <c r="AM22"/>
      <c r="AN22"/>
    </row>
    <row r="23" spans="1:40" x14ac:dyDescent="0.25">
      <c r="A23" s="212"/>
      <c r="B23" s="2"/>
      <c r="C23" s="2"/>
      <c r="D23" s="1"/>
      <c r="E23" s="1"/>
      <c r="F23" s="1"/>
      <c r="G23" s="1"/>
      <c r="H23" s="1"/>
      <c r="AI23"/>
      <c r="AJ23"/>
      <c r="AK23"/>
      <c r="AL23"/>
      <c r="AM23"/>
      <c r="AN23"/>
    </row>
    <row r="24" spans="1:40" x14ac:dyDescent="0.25">
      <c r="A24" s="212"/>
      <c r="B24" s="2"/>
      <c r="C24" s="2"/>
      <c r="D24" s="1"/>
      <c r="E24" s="1"/>
      <c r="F24" s="1"/>
      <c r="G24" s="1"/>
      <c r="H24" s="1"/>
      <c r="AI24"/>
      <c r="AJ24"/>
      <c r="AK24"/>
      <c r="AL24"/>
      <c r="AM24"/>
      <c r="AN24"/>
    </row>
    <row r="25" spans="1:40" x14ac:dyDescent="0.25">
      <c r="A25" s="212"/>
      <c r="B25" s="2"/>
      <c r="C25" s="2"/>
      <c r="D25" s="1"/>
      <c r="E25" s="1"/>
      <c r="F25" s="1"/>
      <c r="G25" s="1"/>
      <c r="H25" s="1"/>
      <c r="AI25"/>
      <c r="AJ25"/>
      <c r="AK25"/>
      <c r="AL25"/>
      <c r="AM25"/>
      <c r="AN25"/>
    </row>
    <row r="26" spans="1:40" x14ac:dyDescent="0.25">
      <c r="A26" s="212"/>
      <c r="B26" s="2"/>
      <c r="C26" s="2"/>
      <c r="D26" s="1"/>
      <c r="E26" s="1"/>
      <c r="F26" s="1"/>
      <c r="G26" s="1"/>
      <c r="H26" s="1"/>
      <c r="AI26"/>
      <c r="AJ26"/>
      <c r="AK26"/>
      <c r="AL26"/>
      <c r="AM26"/>
      <c r="AN26"/>
    </row>
    <row r="27" spans="1:40" x14ac:dyDescent="0.25">
      <c r="A27" s="212"/>
      <c r="B27"/>
      <c r="C27" s="1"/>
      <c r="D27" s="1"/>
      <c r="E27" s="1"/>
      <c r="F27" s="1"/>
      <c r="G27" s="1"/>
      <c r="H27" s="1"/>
      <c r="AI27"/>
      <c r="AJ27"/>
      <c r="AK27"/>
      <c r="AL27"/>
      <c r="AM27"/>
      <c r="AN27"/>
    </row>
    <row r="28" spans="1:40" x14ac:dyDescent="0.25">
      <c r="A28" s="212"/>
      <c r="B28"/>
      <c r="C28" s="1"/>
      <c r="D28" s="1"/>
      <c r="E28" s="1"/>
      <c r="F28" s="1"/>
      <c r="G28" s="1"/>
      <c r="H28" s="1"/>
      <c r="AI28"/>
      <c r="AJ28"/>
      <c r="AK28"/>
      <c r="AL28"/>
      <c r="AM28"/>
      <c r="AN28"/>
    </row>
    <row r="29" spans="1:40" x14ac:dyDescent="0.25">
      <c r="A29" s="212"/>
      <c r="B29"/>
      <c r="C29" s="1"/>
      <c r="D29" s="1"/>
      <c r="E29" s="1"/>
      <c r="F29" s="1"/>
      <c r="G29" s="1"/>
      <c r="H29" s="1"/>
      <c r="AI29"/>
      <c r="AJ29"/>
      <c r="AK29"/>
      <c r="AL29"/>
      <c r="AM29"/>
      <c r="AN29"/>
    </row>
    <row r="30" spans="1:40" x14ac:dyDescent="0.25">
      <c r="A30" s="212"/>
      <c r="B30"/>
      <c r="C30" s="1"/>
      <c r="D30" s="1"/>
      <c r="E30" s="1"/>
      <c r="F30" s="1"/>
      <c r="G30" s="1"/>
      <c r="H30" s="1"/>
      <c r="AI30"/>
      <c r="AJ30"/>
      <c r="AK30"/>
      <c r="AL30"/>
      <c r="AM30"/>
      <c r="AN30"/>
    </row>
    <row r="31" spans="1:40" x14ac:dyDescent="0.25">
      <c r="A31" s="212"/>
      <c r="B31"/>
      <c r="C31" s="1"/>
      <c r="D31" s="1"/>
      <c r="E31" s="1"/>
      <c r="F31" s="1"/>
      <c r="G31" s="1"/>
      <c r="H31" s="1"/>
      <c r="AI31"/>
      <c r="AJ31"/>
      <c r="AK31"/>
      <c r="AL31"/>
      <c r="AM31"/>
      <c r="AN31"/>
    </row>
    <row r="32" spans="1:40" x14ac:dyDescent="0.25">
      <c r="A32" s="212"/>
      <c r="B32"/>
      <c r="C32" s="1"/>
      <c r="D32" s="1"/>
      <c r="E32" s="1"/>
      <c r="F32" s="1"/>
      <c r="G32" s="1"/>
      <c r="H32" s="1"/>
      <c r="AI32"/>
      <c r="AJ32"/>
      <c r="AK32"/>
      <c r="AL32"/>
      <c r="AM32"/>
      <c r="AN32"/>
    </row>
    <row r="33" spans="1:40" x14ac:dyDescent="0.25">
      <c r="A33" s="212"/>
      <c r="B33"/>
      <c r="C33" s="1"/>
      <c r="D33" s="1"/>
      <c r="E33" s="1"/>
      <c r="F33" s="1"/>
      <c r="G33" s="1"/>
      <c r="H33" s="1"/>
      <c r="AI33"/>
      <c r="AJ33"/>
      <c r="AK33"/>
      <c r="AL33"/>
      <c r="AM33"/>
      <c r="AN33"/>
    </row>
    <row r="34" spans="1:40" x14ac:dyDescent="0.25">
      <c r="A34" s="212"/>
      <c r="B34"/>
      <c r="C34" s="1"/>
      <c r="D34" s="1"/>
      <c r="E34" s="1"/>
      <c r="F34" s="1"/>
      <c r="G34" s="1"/>
      <c r="H34" s="1"/>
      <c r="AI34"/>
      <c r="AJ34"/>
      <c r="AK34"/>
      <c r="AL34"/>
      <c r="AM34"/>
      <c r="AN34"/>
    </row>
    <row r="35" spans="1:40" x14ac:dyDescent="0.25">
      <c r="A35" s="212"/>
      <c r="B35"/>
      <c r="C35" s="1"/>
      <c r="D35" s="1"/>
      <c r="E35" s="1"/>
      <c r="F35" s="1"/>
      <c r="G35" s="1"/>
      <c r="H35" s="1"/>
      <c r="AI35"/>
      <c r="AJ35"/>
      <c r="AK35"/>
      <c r="AL35"/>
      <c r="AM35"/>
      <c r="AN35"/>
    </row>
    <row r="36" spans="1:40" x14ac:dyDescent="0.25">
      <c r="A36" s="212"/>
      <c r="B36"/>
      <c r="C36" s="1"/>
      <c r="D36" s="1"/>
      <c r="E36" s="1"/>
      <c r="F36" s="1"/>
      <c r="G36" s="1"/>
      <c r="H36" s="1"/>
      <c r="AI36"/>
      <c r="AJ36"/>
      <c r="AK36"/>
      <c r="AL36"/>
      <c r="AM36"/>
      <c r="AN36"/>
    </row>
    <row r="37" spans="1:40" x14ac:dyDescent="0.25">
      <c r="A37" s="212"/>
      <c r="B37"/>
      <c r="C37" s="1"/>
      <c r="D37" s="1"/>
      <c r="E37" s="1"/>
      <c r="F37" s="1"/>
      <c r="G37" s="1"/>
      <c r="H37" s="1"/>
      <c r="AI37"/>
      <c r="AJ37"/>
      <c r="AK37"/>
      <c r="AL37"/>
      <c r="AM37"/>
      <c r="AN37"/>
    </row>
    <row r="38" spans="1:40" x14ac:dyDescent="0.25">
      <c r="A38" s="212"/>
      <c r="B38"/>
      <c r="C38" s="1"/>
      <c r="D38" s="1"/>
      <c r="E38" s="1"/>
      <c r="F38" s="1"/>
      <c r="G38" s="1"/>
      <c r="H38" s="1"/>
      <c r="AI38"/>
      <c r="AJ38"/>
      <c r="AK38"/>
      <c r="AL38"/>
      <c r="AM38"/>
      <c r="AN38"/>
    </row>
    <row r="39" spans="1:40" x14ac:dyDescent="0.25">
      <c r="A39" s="212"/>
      <c r="B39"/>
      <c r="C39" s="1"/>
      <c r="D39" s="1"/>
      <c r="E39" s="1"/>
      <c r="F39" s="1"/>
      <c r="G39" s="1"/>
      <c r="H39" s="1"/>
      <c r="AI39"/>
      <c r="AJ39"/>
      <c r="AK39"/>
      <c r="AL39"/>
      <c r="AM39"/>
      <c r="AN39"/>
    </row>
    <row r="40" spans="1:40" x14ac:dyDescent="0.25">
      <c r="A40" s="212"/>
      <c r="B40"/>
      <c r="C40" s="1"/>
      <c r="D40" s="1"/>
      <c r="E40" s="1"/>
      <c r="F40" s="1"/>
      <c r="G40" s="1"/>
      <c r="H40" s="1"/>
      <c r="AI40"/>
      <c r="AJ40"/>
      <c r="AK40"/>
      <c r="AL40"/>
      <c r="AM40"/>
      <c r="AN40"/>
    </row>
    <row r="41" spans="1:40" x14ac:dyDescent="0.25">
      <c r="A41" s="212"/>
      <c r="B41"/>
      <c r="C41" s="1"/>
      <c r="D41" s="1"/>
      <c r="E41" s="1"/>
      <c r="F41" s="1"/>
      <c r="G41" s="1"/>
      <c r="H41" s="1"/>
      <c r="AI41"/>
      <c r="AJ41"/>
      <c r="AK41"/>
      <c r="AL41"/>
      <c r="AM41"/>
      <c r="AN41"/>
    </row>
    <row r="42" spans="1:40" x14ac:dyDescent="0.25">
      <c r="A42" s="212"/>
      <c r="B42"/>
      <c r="C42" s="1"/>
      <c r="D42" s="1"/>
      <c r="E42" s="1"/>
      <c r="F42" s="1"/>
      <c r="G42" s="1"/>
      <c r="H42" s="1"/>
      <c r="AI42"/>
      <c r="AJ42"/>
      <c r="AK42"/>
      <c r="AL42"/>
      <c r="AM42"/>
      <c r="AN42"/>
    </row>
    <row r="43" spans="1:40" x14ac:dyDescent="0.25">
      <c r="A43" s="212"/>
      <c r="B43"/>
      <c r="C43" s="1"/>
      <c r="D43" s="1"/>
      <c r="E43" s="1"/>
      <c r="F43" s="1"/>
      <c r="G43" s="1"/>
      <c r="H43" s="1"/>
      <c r="AI43"/>
      <c r="AJ43"/>
      <c r="AK43"/>
      <c r="AL43"/>
      <c r="AM43"/>
      <c r="AN43"/>
    </row>
    <row r="44" spans="1:40" x14ac:dyDescent="0.25">
      <c r="A44" s="212"/>
      <c r="B44"/>
      <c r="C44" s="1"/>
      <c r="D44" s="1"/>
      <c r="E44" s="1"/>
      <c r="F44" s="1"/>
      <c r="G44" s="1"/>
      <c r="H44" s="1"/>
      <c r="AI44"/>
      <c r="AJ44"/>
      <c r="AK44"/>
      <c r="AL44"/>
      <c r="AM44"/>
      <c r="AN44"/>
    </row>
    <row r="45" spans="1:40" x14ac:dyDescent="0.25">
      <c r="A45" s="212"/>
      <c r="B45"/>
      <c r="C45" s="1"/>
      <c r="D45" s="1"/>
      <c r="E45" s="1"/>
      <c r="F45" s="1"/>
      <c r="G45" s="1"/>
      <c r="H45" s="1"/>
      <c r="AI45"/>
      <c r="AJ45"/>
      <c r="AK45"/>
      <c r="AL45"/>
      <c r="AM45"/>
      <c r="AN45"/>
    </row>
    <row r="46" spans="1:40" x14ac:dyDescent="0.25">
      <c r="A46" s="212"/>
      <c r="B46"/>
      <c r="C46" s="1"/>
      <c r="D46" s="1"/>
      <c r="E46" s="1"/>
      <c r="F46" s="1"/>
      <c r="G46" s="1"/>
      <c r="H46" s="1"/>
      <c r="AI46"/>
      <c r="AJ46"/>
      <c r="AK46"/>
      <c r="AL46"/>
      <c r="AM46"/>
      <c r="AN46"/>
    </row>
    <row r="47" spans="1:40" x14ac:dyDescent="0.25">
      <c r="A47" s="212"/>
      <c r="B47"/>
      <c r="C47" s="1"/>
      <c r="D47" s="1"/>
      <c r="E47" s="1"/>
      <c r="F47" s="1"/>
      <c r="G47" s="1"/>
      <c r="H47" s="1"/>
      <c r="AI47"/>
      <c r="AJ47"/>
      <c r="AK47"/>
      <c r="AL47"/>
      <c r="AM47"/>
      <c r="AN47"/>
    </row>
    <row r="48" spans="1:40" x14ac:dyDescent="0.25">
      <c r="A48" s="212"/>
      <c r="B48"/>
      <c r="C48" s="1"/>
      <c r="D48" s="1"/>
      <c r="E48" s="1"/>
      <c r="F48" s="1"/>
      <c r="G48" s="1"/>
      <c r="H48" s="1"/>
      <c r="AI48"/>
      <c r="AJ48"/>
      <c r="AK48"/>
      <c r="AL48"/>
      <c r="AM48"/>
      <c r="AN48"/>
    </row>
    <row r="49" spans="1:40" x14ac:dyDescent="0.25">
      <c r="A49" s="212"/>
      <c r="B49"/>
      <c r="C49" s="1"/>
      <c r="D49" s="1"/>
      <c r="E49" s="1"/>
      <c r="F49" s="1"/>
      <c r="G49" s="1"/>
      <c r="H49" s="1"/>
      <c r="AI49"/>
      <c r="AJ49"/>
      <c r="AK49"/>
      <c r="AL49"/>
      <c r="AM49"/>
      <c r="AN49"/>
    </row>
    <row r="50" spans="1:40" x14ac:dyDescent="0.25">
      <c r="A50" s="212"/>
      <c r="B50"/>
      <c r="C50" s="1"/>
      <c r="D50" s="1"/>
      <c r="E50" s="1"/>
      <c r="F50" s="1"/>
      <c r="G50" s="1"/>
      <c r="H50" s="1"/>
      <c r="AI50"/>
      <c r="AJ50"/>
      <c r="AK50"/>
      <c r="AL50"/>
      <c r="AM50"/>
      <c r="AN50"/>
    </row>
    <row r="51" spans="1:40" x14ac:dyDescent="0.25">
      <c r="A51" s="212"/>
      <c r="B51"/>
      <c r="C51" s="1"/>
      <c r="D51" s="1"/>
      <c r="E51" s="1"/>
      <c r="F51" s="1"/>
      <c r="G51" s="1"/>
      <c r="H51" s="1"/>
      <c r="AI51"/>
      <c r="AJ51"/>
      <c r="AK51"/>
      <c r="AL51"/>
      <c r="AM51"/>
      <c r="AN51"/>
    </row>
    <row r="52" spans="1:40" x14ac:dyDescent="0.25">
      <c r="A52" s="212"/>
      <c r="B52"/>
      <c r="C52" s="1"/>
      <c r="D52" s="1"/>
      <c r="E52" s="1"/>
      <c r="F52" s="1"/>
      <c r="G52" s="1"/>
      <c r="H52" s="1"/>
      <c r="AI52"/>
      <c r="AJ52"/>
      <c r="AK52"/>
      <c r="AL52"/>
      <c r="AM52"/>
      <c r="AN52"/>
    </row>
    <row r="53" spans="1:40" x14ac:dyDescent="0.25">
      <c r="A53" s="212"/>
      <c r="B53"/>
      <c r="C53" s="1"/>
      <c r="D53" s="1"/>
      <c r="E53" s="1"/>
      <c r="F53" s="1"/>
      <c r="G53" s="1"/>
      <c r="H53" s="1"/>
      <c r="AI53"/>
      <c r="AJ53"/>
      <c r="AK53"/>
      <c r="AL53"/>
      <c r="AM53"/>
      <c r="AN53"/>
    </row>
    <row r="54" spans="1:40" x14ac:dyDescent="0.25">
      <c r="A54" s="212"/>
      <c r="B54"/>
      <c r="C54" s="1"/>
      <c r="D54" s="1"/>
      <c r="E54" s="1"/>
      <c r="F54" s="1"/>
      <c r="G54" s="1"/>
      <c r="H54" s="1"/>
      <c r="AI54"/>
      <c r="AJ54"/>
      <c r="AK54"/>
      <c r="AL54"/>
      <c r="AM54"/>
      <c r="AN54"/>
    </row>
    <row r="55" spans="1:40" x14ac:dyDescent="0.25">
      <c r="A55" s="212"/>
      <c r="B55"/>
      <c r="C55" s="1"/>
      <c r="D55" s="1"/>
      <c r="E55" s="1"/>
      <c r="F55" s="1"/>
      <c r="G55" s="1"/>
      <c r="H55" s="1"/>
      <c r="AI55"/>
      <c r="AJ55"/>
      <c r="AK55"/>
      <c r="AL55"/>
      <c r="AM55"/>
      <c r="AN55"/>
    </row>
    <row r="56" spans="1:40" x14ac:dyDescent="0.25">
      <c r="A56" s="212"/>
      <c r="B56"/>
      <c r="C56" s="1"/>
      <c r="D56" s="1"/>
      <c r="E56" s="1"/>
      <c r="F56" s="1"/>
      <c r="G56" s="1"/>
      <c r="H56" s="1"/>
      <c r="AI56"/>
      <c r="AJ56"/>
      <c r="AK56"/>
      <c r="AL56"/>
      <c r="AM56"/>
      <c r="AN56"/>
    </row>
    <row r="57" spans="1:40" x14ac:dyDescent="0.25">
      <c r="A57" s="212"/>
      <c r="B57"/>
      <c r="C57" s="1"/>
      <c r="D57" s="1"/>
      <c r="E57" s="1"/>
      <c r="F57" s="1"/>
      <c r="G57" s="1"/>
      <c r="H57" s="1"/>
      <c r="AI57"/>
      <c r="AJ57"/>
      <c r="AK57"/>
      <c r="AL57"/>
      <c r="AM57"/>
      <c r="AN57"/>
    </row>
    <row r="58" spans="1:40" x14ac:dyDescent="0.25">
      <c r="A58" s="212"/>
      <c r="B58"/>
      <c r="C58" s="1"/>
      <c r="D58" s="1"/>
      <c r="E58" s="1"/>
      <c r="F58" s="1"/>
      <c r="G58" s="1"/>
      <c r="H58" s="1"/>
      <c r="AI58"/>
      <c r="AJ58"/>
      <c r="AK58"/>
      <c r="AL58"/>
      <c r="AM58"/>
      <c r="AN58"/>
    </row>
    <row r="59" spans="1:40" x14ac:dyDescent="0.25">
      <c r="A59" s="212"/>
      <c r="B59"/>
      <c r="C59" s="1"/>
      <c r="D59" s="1"/>
      <c r="E59" s="1"/>
      <c r="F59" s="1"/>
      <c r="G59" s="1"/>
      <c r="H59" s="1"/>
      <c r="AI59"/>
      <c r="AJ59"/>
      <c r="AK59"/>
      <c r="AL59"/>
      <c r="AM59"/>
      <c r="AN59"/>
    </row>
    <row r="60" spans="1:40" x14ac:dyDescent="0.25">
      <c r="A60" s="212"/>
      <c r="B60"/>
      <c r="C60" s="1"/>
      <c r="D60" s="1"/>
      <c r="E60" s="1"/>
      <c r="F60" s="1"/>
      <c r="G60" s="1"/>
      <c r="H60" s="1"/>
      <c r="AI60"/>
      <c r="AJ60"/>
      <c r="AK60"/>
      <c r="AL60"/>
      <c r="AM60"/>
      <c r="AN60"/>
    </row>
    <row r="61" spans="1:40" x14ac:dyDescent="0.25">
      <c r="A61" s="212"/>
      <c r="B61"/>
      <c r="C61" s="1"/>
      <c r="D61" s="1"/>
      <c r="E61" s="1"/>
      <c r="F61" s="1"/>
      <c r="G61" s="1"/>
      <c r="H61" s="1"/>
      <c r="AI61"/>
      <c r="AJ61"/>
      <c r="AK61"/>
      <c r="AL61"/>
      <c r="AM61"/>
      <c r="AN61"/>
    </row>
    <row r="62" spans="1:40" x14ac:dyDescent="0.25">
      <c r="A62" s="212"/>
      <c r="B62"/>
      <c r="C62" s="1"/>
      <c r="D62" s="1"/>
      <c r="E62" s="1"/>
      <c r="F62" s="1"/>
      <c r="G62" s="1"/>
      <c r="H62" s="1"/>
      <c r="AI62"/>
      <c r="AJ62"/>
      <c r="AK62"/>
      <c r="AL62"/>
      <c r="AM62"/>
      <c r="AN62"/>
    </row>
    <row r="63" spans="1:40" x14ac:dyDescent="0.25">
      <c r="A63" s="212"/>
      <c r="B63"/>
      <c r="C63" s="1"/>
      <c r="D63" s="1"/>
      <c r="E63" s="1"/>
      <c r="F63" s="1"/>
      <c r="G63" s="1"/>
      <c r="H63" s="1"/>
      <c r="AI63"/>
      <c r="AJ63"/>
      <c r="AK63"/>
      <c r="AL63"/>
      <c r="AM63"/>
      <c r="AN63"/>
    </row>
    <row r="64" spans="1:40" x14ac:dyDescent="0.25">
      <c r="A64" s="212"/>
      <c r="B64"/>
      <c r="C64" s="1"/>
      <c r="D64" s="1"/>
      <c r="E64" s="1"/>
      <c r="F64" s="1"/>
      <c r="G64" s="1"/>
      <c r="H64" s="1"/>
      <c r="AI64"/>
      <c r="AJ64"/>
      <c r="AK64"/>
      <c r="AL64"/>
      <c r="AM64"/>
      <c r="AN64"/>
    </row>
    <row r="65" spans="1:40" x14ac:dyDescent="0.25">
      <c r="A65" s="212"/>
      <c r="B65"/>
      <c r="C65" s="1"/>
      <c r="D65" s="1"/>
      <c r="E65" s="1"/>
      <c r="F65" s="1"/>
      <c r="G65" s="1"/>
      <c r="H65" s="1"/>
      <c r="AI65"/>
      <c r="AJ65"/>
      <c r="AK65"/>
      <c r="AL65"/>
      <c r="AM65"/>
      <c r="AN65"/>
    </row>
    <row r="66" spans="1:40" x14ac:dyDescent="0.25">
      <c r="A66" s="212"/>
      <c r="B66"/>
      <c r="C66" s="1"/>
      <c r="D66" s="1"/>
      <c r="E66" s="1"/>
      <c r="F66" s="1"/>
      <c r="G66" s="1"/>
      <c r="H66" s="1"/>
      <c r="AI66"/>
      <c r="AJ66"/>
      <c r="AK66"/>
      <c r="AL66"/>
      <c r="AM66"/>
      <c r="AN66"/>
    </row>
    <row r="67" spans="1:40" x14ac:dyDescent="0.25">
      <c r="A67" s="212"/>
      <c r="B67"/>
      <c r="C67" s="1"/>
      <c r="D67" s="1"/>
      <c r="E67" s="1"/>
      <c r="F67" s="1"/>
      <c r="G67" s="1"/>
      <c r="H67" s="1"/>
      <c r="AI67"/>
      <c r="AJ67"/>
      <c r="AK67"/>
      <c r="AL67"/>
      <c r="AM67"/>
      <c r="AN67"/>
    </row>
    <row r="68" spans="1:40" x14ac:dyDescent="0.25">
      <c r="A68" s="212"/>
      <c r="B68"/>
      <c r="C68" s="1"/>
      <c r="D68" s="1"/>
      <c r="E68" s="1"/>
      <c r="F68" s="1"/>
      <c r="G68" s="1"/>
      <c r="H68" s="1"/>
      <c r="AI68"/>
      <c r="AJ68"/>
      <c r="AK68"/>
      <c r="AL68"/>
      <c r="AM68"/>
      <c r="AN68"/>
    </row>
    <row r="69" spans="1:40" x14ac:dyDescent="0.25">
      <c r="A69" s="212"/>
      <c r="B69"/>
      <c r="C69" s="1"/>
      <c r="D69" s="1"/>
      <c r="E69" s="1"/>
      <c r="F69" s="1"/>
      <c r="G69" s="1"/>
      <c r="H69" s="1"/>
      <c r="AI69"/>
      <c r="AJ69"/>
      <c r="AK69"/>
      <c r="AL69"/>
      <c r="AM69"/>
      <c r="AN69"/>
    </row>
    <row r="70" spans="1:40" x14ac:dyDescent="0.25">
      <c r="A70" s="212"/>
      <c r="B70"/>
      <c r="C70" s="1"/>
      <c r="D70" s="1"/>
      <c r="E70" s="1"/>
      <c r="F70" s="1"/>
      <c r="G70" s="1"/>
      <c r="H70" s="1"/>
      <c r="AI70"/>
      <c r="AJ70"/>
      <c r="AK70"/>
      <c r="AL70"/>
      <c r="AM70"/>
      <c r="AN70"/>
    </row>
    <row r="71" spans="1:40" x14ac:dyDescent="0.25">
      <c r="A71" s="212"/>
      <c r="B71"/>
      <c r="C71" s="1"/>
      <c r="D71" s="1"/>
      <c r="E71" s="1"/>
      <c r="F71" s="1"/>
      <c r="G71" s="1"/>
      <c r="H71" s="1"/>
      <c r="AI71"/>
      <c r="AJ71"/>
      <c r="AK71"/>
      <c r="AL71"/>
      <c r="AM71"/>
      <c r="AN71"/>
    </row>
    <row r="72" spans="1:40" x14ac:dyDescent="0.25">
      <c r="A72" s="212"/>
      <c r="B72"/>
      <c r="C72" s="1"/>
      <c r="D72" s="1"/>
      <c r="E72" s="1"/>
      <c r="F72" s="1"/>
      <c r="G72" s="1"/>
      <c r="H72" s="1"/>
      <c r="AI72"/>
      <c r="AJ72"/>
      <c r="AK72"/>
      <c r="AL72"/>
      <c r="AM72"/>
      <c r="AN72"/>
    </row>
    <row r="73" spans="1:40" x14ac:dyDescent="0.25">
      <c r="A73" s="212"/>
      <c r="B73"/>
      <c r="C73" s="1"/>
      <c r="D73" s="1"/>
      <c r="E73" s="1"/>
      <c r="F73" s="1"/>
      <c r="G73" s="1"/>
      <c r="H73" s="1"/>
      <c r="AI73"/>
      <c r="AJ73"/>
      <c r="AK73"/>
      <c r="AL73"/>
      <c r="AM73"/>
      <c r="AN73"/>
    </row>
    <row r="74" spans="1:40" x14ac:dyDescent="0.25">
      <c r="A74" s="212"/>
      <c r="B74"/>
      <c r="C74" s="1"/>
      <c r="D74" s="1"/>
      <c r="E74" s="1"/>
      <c r="F74" s="1"/>
      <c r="G74" s="1"/>
      <c r="H74" s="1"/>
      <c r="AI74"/>
      <c r="AJ74"/>
      <c r="AK74"/>
      <c r="AL74"/>
      <c r="AM74"/>
      <c r="AN74"/>
    </row>
    <row r="75" spans="1:40" x14ac:dyDescent="0.25">
      <c r="A75" s="212"/>
      <c r="B75"/>
      <c r="C75" s="1"/>
      <c r="D75" s="1"/>
      <c r="E75" s="1"/>
      <c r="F75" s="1"/>
      <c r="G75" s="1"/>
      <c r="H75" s="1"/>
      <c r="AI75"/>
      <c r="AJ75"/>
      <c r="AK75"/>
      <c r="AL75"/>
      <c r="AM75"/>
      <c r="AN75"/>
    </row>
    <row r="76" spans="1:40" x14ac:dyDescent="0.25">
      <c r="A76" s="212"/>
      <c r="B76"/>
      <c r="C76" s="1"/>
      <c r="D76" s="1"/>
      <c r="E76" s="1"/>
      <c r="F76" s="1"/>
      <c r="G76" s="1"/>
      <c r="H76" s="1"/>
      <c r="AI76"/>
      <c r="AJ76"/>
      <c r="AK76"/>
      <c r="AL76"/>
      <c r="AM76"/>
      <c r="AN76"/>
    </row>
    <row r="77" spans="1:40" x14ac:dyDescent="0.25">
      <c r="A77" s="212"/>
      <c r="B77"/>
      <c r="C77" s="1"/>
      <c r="D77" s="1"/>
      <c r="E77" s="1"/>
      <c r="F77" s="1"/>
      <c r="G77" s="1"/>
      <c r="H77" s="1"/>
      <c r="AI77"/>
      <c r="AJ77"/>
      <c r="AK77"/>
      <c r="AL77"/>
      <c r="AM77"/>
      <c r="AN77"/>
    </row>
    <row r="78" spans="1:40" x14ac:dyDescent="0.25">
      <c r="A78" s="212"/>
      <c r="B78"/>
      <c r="C78" s="1"/>
      <c r="D78" s="1"/>
      <c r="E78" s="1"/>
      <c r="F78" s="1"/>
      <c r="G78" s="1"/>
      <c r="H78" s="1"/>
      <c r="AI78"/>
      <c r="AJ78"/>
      <c r="AK78"/>
      <c r="AL78"/>
      <c r="AM78"/>
      <c r="AN78"/>
    </row>
    <row r="79" spans="1:40" x14ac:dyDescent="0.25">
      <c r="A79" s="212"/>
      <c r="B79"/>
      <c r="C79" s="1"/>
      <c r="D79" s="1"/>
      <c r="E79" s="1"/>
      <c r="F79" s="1"/>
      <c r="G79" s="1"/>
      <c r="H79" s="1"/>
      <c r="AI79"/>
      <c r="AJ79"/>
      <c r="AK79"/>
      <c r="AL79"/>
      <c r="AM79"/>
      <c r="AN79"/>
    </row>
    <row r="80" spans="1:40" x14ac:dyDescent="0.25">
      <c r="A80" s="212"/>
      <c r="B80"/>
      <c r="C80" s="1"/>
      <c r="D80" s="1"/>
      <c r="E80" s="1"/>
      <c r="F80" s="1"/>
      <c r="G80" s="1"/>
      <c r="H80" s="1"/>
      <c r="AI80"/>
      <c r="AJ80"/>
      <c r="AK80"/>
      <c r="AL80"/>
      <c r="AM80"/>
      <c r="AN80"/>
    </row>
    <row r="81" spans="1:40" x14ac:dyDescent="0.25">
      <c r="A81" s="212"/>
      <c r="B81"/>
      <c r="C81" s="1"/>
      <c r="D81" s="1"/>
      <c r="E81" s="1"/>
      <c r="F81" s="1"/>
      <c r="G81" s="1"/>
      <c r="H81" s="1"/>
      <c r="AI81"/>
      <c r="AJ81"/>
      <c r="AK81"/>
      <c r="AL81"/>
      <c r="AM81"/>
      <c r="AN81"/>
    </row>
    <row r="82" spans="1:40" x14ac:dyDescent="0.25">
      <c r="A82" s="212"/>
      <c r="B82"/>
      <c r="C82" s="1"/>
      <c r="D82" s="1"/>
      <c r="E82" s="1"/>
      <c r="F82" s="1"/>
      <c r="G82" s="1"/>
      <c r="H82" s="1"/>
      <c r="AI82"/>
      <c r="AJ82"/>
      <c r="AK82"/>
      <c r="AL82"/>
      <c r="AM82"/>
      <c r="AN82"/>
    </row>
    <row r="83" spans="1:40" x14ac:dyDescent="0.25">
      <c r="A83" s="212"/>
      <c r="B83"/>
      <c r="C83" s="1"/>
      <c r="D83" s="1"/>
      <c r="E83" s="1"/>
      <c r="F83" s="1"/>
      <c r="G83" s="1"/>
      <c r="H83" s="1"/>
      <c r="AI83"/>
      <c r="AJ83"/>
      <c r="AK83"/>
      <c r="AL83"/>
      <c r="AM83"/>
      <c r="AN83"/>
    </row>
    <row r="84" spans="1:40" x14ac:dyDescent="0.25">
      <c r="A84" s="212"/>
      <c r="B84"/>
      <c r="C84" s="1"/>
      <c r="D84" s="1"/>
      <c r="E84" s="1"/>
      <c r="F84" s="1"/>
      <c r="G84" s="1"/>
      <c r="H84" s="1"/>
      <c r="AI84"/>
      <c r="AJ84"/>
      <c r="AK84"/>
      <c r="AL84"/>
      <c r="AM84"/>
      <c r="AN84"/>
    </row>
    <row r="85" spans="1:40" x14ac:dyDescent="0.25">
      <c r="A85" s="212"/>
      <c r="B85"/>
      <c r="C85" s="1"/>
      <c r="D85" s="1"/>
      <c r="E85" s="1"/>
      <c r="F85" s="1"/>
      <c r="G85" s="1"/>
      <c r="H85" s="1"/>
      <c r="AI85"/>
      <c r="AJ85"/>
      <c r="AK85"/>
      <c r="AL85"/>
      <c r="AM85"/>
      <c r="AN85"/>
    </row>
    <row r="86" spans="1:40" x14ac:dyDescent="0.25">
      <c r="A86" s="212"/>
      <c r="B86"/>
      <c r="C86" s="1"/>
      <c r="D86" s="1"/>
      <c r="E86" s="1"/>
      <c r="F86" s="1"/>
      <c r="G86" s="1"/>
      <c r="H86" s="1"/>
      <c r="AI86"/>
      <c r="AJ86"/>
      <c r="AK86"/>
      <c r="AL86"/>
      <c r="AM86"/>
      <c r="AN86"/>
    </row>
    <row r="87" spans="1:40" x14ac:dyDescent="0.25">
      <c r="A87" s="212"/>
      <c r="B87"/>
      <c r="C87" s="1"/>
      <c r="D87" s="1"/>
      <c r="E87" s="1"/>
      <c r="F87" s="1"/>
      <c r="G87" s="1"/>
      <c r="H87" s="1"/>
      <c r="AI87"/>
      <c r="AJ87"/>
      <c r="AK87"/>
      <c r="AL87"/>
      <c r="AM87"/>
      <c r="AN87"/>
    </row>
    <row r="88" spans="1:40" x14ac:dyDescent="0.25">
      <c r="A88" s="212"/>
      <c r="B88"/>
      <c r="C88" s="1"/>
      <c r="D88" s="1"/>
      <c r="E88" s="1"/>
      <c r="F88" s="1"/>
      <c r="G88" s="1"/>
      <c r="H88" s="1"/>
      <c r="AI88"/>
      <c r="AJ88"/>
      <c r="AK88"/>
      <c r="AL88"/>
      <c r="AM88"/>
      <c r="AN88"/>
    </row>
    <row r="89" spans="1:40" x14ac:dyDescent="0.25">
      <c r="A89" s="212"/>
      <c r="B89"/>
      <c r="C89" s="1"/>
      <c r="D89" s="1"/>
      <c r="E89" s="1"/>
      <c r="F89" s="1"/>
      <c r="G89" s="1"/>
      <c r="H89" s="1"/>
      <c r="AI89"/>
      <c r="AJ89"/>
      <c r="AK89"/>
      <c r="AL89"/>
      <c r="AM89"/>
      <c r="AN89"/>
    </row>
    <row r="90" spans="1:40" x14ac:dyDescent="0.25">
      <c r="A90" s="212"/>
      <c r="B90"/>
      <c r="C90" s="1"/>
      <c r="D90" s="1"/>
      <c r="E90" s="1"/>
      <c r="F90" s="1"/>
      <c r="G90" s="1"/>
      <c r="H90" s="1"/>
      <c r="AI90"/>
      <c r="AJ90"/>
      <c r="AK90"/>
      <c r="AL90"/>
      <c r="AM90"/>
      <c r="AN90"/>
    </row>
    <row r="91" spans="1:40" x14ac:dyDescent="0.25">
      <c r="A91" s="212"/>
      <c r="B91"/>
      <c r="C91" s="1"/>
      <c r="D91" s="1"/>
      <c r="E91" s="1"/>
      <c r="F91" s="1"/>
      <c r="G91" s="1"/>
      <c r="H91" s="1"/>
      <c r="AI91"/>
      <c r="AJ91"/>
      <c r="AK91"/>
      <c r="AL91"/>
      <c r="AM91"/>
      <c r="AN91"/>
    </row>
    <row r="92" spans="1:40" x14ac:dyDescent="0.25">
      <c r="A92" s="212"/>
      <c r="B92"/>
      <c r="C92" s="1"/>
      <c r="D92" s="1"/>
      <c r="E92" s="1"/>
      <c r="F92" s="1"/>
      <c r="G92" s="1"/>
      <c r="H92" s="1"/>
      <c r="AI92"/>
      <c r="AJ92"/>
      <c r="AK92"/>
      <c r="AL92"/>
      <c r="AM92"/>
      <c r="AN92"/>
    </row>
    <row r="93" spans="1:40" x14ac:dyDescent="0.25">
      <c r="A93" s="212"/>
      <c r="B93"/>
      <c r="C93" s="1"/>
      <c r="D93" s="1"/>
      <c r="E93" s="1"/>
      <c r="F93" s="1"/>
      <c r="G93" s="1"/>
      <c r="H93" s="1"/>
      <c r="AI93"/>
      <c r="AJ93"/>
      <c r="AK93"/>
      <c r="AL93"/>
      <c r="AM93"/>
      <c r="AN93"/>
    </row>
    <row r="94" spans="1:40" x14ac:dyDescent="0.25">
      <c r="A94" s="212"/>
      <c r="B94"/>
      <c r="C94" s="1"/>
      <c r="D94" s="1"/>
      <c r="E94" s="1"/>
      <c r="F94" s="1"/>
      <c r="G94" s="1"/>
      <c r="H94" s="1"/>
      <c r="AI94"/>
      <c r="AJ94"/>
      <c r="AK94"/>
      <c r="AL94"/>
      <c r="AM94"/>
      <c r="AN94"/>
    </row>
    <row r="95" spans="1:40" x14ac:dyDescent="0.25">
      <c r="A95" s="212"/>
      <c r="B95"/>
      <c r="C95" s="1"/>
      <c r="D95" s="1"/>
      <c r="E95" s="1"/>
      <c r="F95" s="1"/>
      <c r="G95" s="1"/>
      <c r="H95" s="1"/>
      <c r="AI95"/>
      <c r="AJ95"/>
      <c r="AK95"/>
      <c r="AL95"/>
      <c r="AM95"/>
      <c r="AN95"/>
    </row>
    <row r="96" spans="1:40" x14ac:dyDescent="0.25">
      <c r="A96" s="212"/>
      <c r="B96"/>
      <c r="C96" s="1"/>
      <c r="D96" s="1"/>
      <c r="E96" s="1"/>
      <c r="F96" s="1"/>
      <c r="G96" s="1"/>
      <c r="H96" s="1"/>
      <c r="AI96"/>
      <c r="AJ96"/>
      <c r="AK96"/>
      <c r="AL96"/>
      <c r="AM96"/>
      <c r="AN96"/>
    </row>
    <row r="97" spans="1:40" x14ac:dyDescent="0.25">
      <c r="A97" s="212"/>
      <c r="B97"/>
      <c r="C97" s="1"/>
      <c r="D97" s="1"/>
      <c r="E97" s="1"/>
      <c r="F97" s="1"/>
      <c r="G97" s="1"/>
      <c r="H97" s="1"/>
      <c r="AI97"/>
      <c r="AJ97"/>
      <c r="AK97"/>
      <c r="AL97"/>
      <c r="AM97"/>
      <c r="AN97"/>
    </row>
    <row r="98" spans="1:40" x14ac:dyDescent="0.25">
      <c r="A98" s="212"/>
      <c r="B98"/>
      <c r="C98" s="1"/>
      <c r="D98" s="1"/>
      <c r="E98" s="1"/>
      <c r="F98" s="1"/>
      <c r="G98" s="1"/>
      <c r="H98" s="1"/>
      <c r="AI98"/>
      <c r="AJ98"/>
      <c r="AK98"/>
      <c r="AL98"/>
      <c r="AM98"/>
      <c r="AN98"/>
    </row>
    <row r="99" spans="1:40" x14ac:dyDescent="0.25">
      <c r="A99" s="212"/>
      <c r="B99"/>
      <c r="C99" s="1"/>
      <c r="D99" s="1"/>
      <c r="E99" s="1"/>
      <c r="F99" s="1"/>
      <c r="G99" s="1"/>
      <c r="H99" s="1"/>
      <c r="AI99"/>
      <c r="AJ99"/>
      <c r="AK99"/>
      <c r="AL99"/>
      <c r="AM99"/>
      <c r="AN99"/>
    </row>
    <row r="100" spans="1:40" x14ac:dyDescent="0.25">
      <c r="A100" s="212"/>
      <c r="B100"/>
      <c r="C100" s="1"/>
      <c r="D100" s="1"/>
      <c r="E100" s="1"/>
      <c r="F100" s="1"/>
      <c r="G100" s="1"/>
      <c r="H100" s="1"/>
      <c r="AI100"/>
      <c r="AJ100"/>
      <c r="AK100"/>
      <c r="AL100"/>
      <c r="AM100"/>
      <c r="AN100"/>
    </row>
    <row r="101" spans="1:40" x14ac:dyDescent="0.25">
      <c r="A101" s="212"/>
      <c r="B101"/>
      <c r="C101" s="1"/>
      <c r="D101" s="1"/>
      <c r="E101" s="1"/>
      <c r="F101" s="1"/>
      <c r="G101" s="1"/>
      <c r="H101" s="1"/>
      <c r="AI101"/>
      <c r="AJ101"/>
      <c r="AK101"/>
      <c r="AL101"/>
      <c r="AM101"/>
      <c r="AN101"/>
    </row>
    <row r="102" spans="1:40" x14ac:dyDescent="0.25">
      <c r="A102" s="212"/>
      <c r="B102"/>
      <c r="C102" s="1"/>
      <c r="D102" s="1"/>
      <c r="E102" s="1"/>
      <c r="F102" s="1"/>
      <c r="G102" s="1"/>
      <c r="H102" s="1"/>
      <c r="AI102"/>
      <c r="AJ102"/>
      <c r="AK102"/>
      <c r="AL102"/>
      <c r="AM102"/>
      <c r="AN102"/>
    </row>
    <row r="103" spans="1:40" x14ac:dyDescent="0.25">
      <c r="A103" s="212"/>
      <c r="B103"/>
      <c r="C103" s="1"/>
      <c r="D103" s="1"/>
      <c r="E103" s="1"/>
      <c r="F103" s="1"/>
      <c r="G103" s="1"/>
      <c r="H103" s="1"/>
      <c r="AI103"/>
      <c r="AJ103"/>
      <c r="AK103"/>
      <c r="AL103"/>
      <c r="AM103"/>
      <c r="AN103"/>
    </row>
    <row r="104" spans="1:40" x14ac:dyDescent="0.3">
      <c r="A104" s="21"/>
      <c r="B104"/>
      <c r="C104" s="1"/>
      <c r="D104" s="1"/>
      <c r="E104" s="1"/>
      <c r="F104" s="1"/>
      <c r="G104" s="1"/>
      <c r="H104" s="1"/>
      <c r="AI104"/>
      <c r="AJ104"/>
      <c r="AK104"/>
      <c r="AL104"/>
      <c r="AM104"/>
      <c r="AN104"/>
    </row>
    <row r="105" spans="1:40" x14ac:dyDescent="0.3">
      <c r="A105" s="21"/>
      <c r="B105"/>
      <c r="C105" s="1"/>
      <c r="D105" s="1"/>
      <c r="E105" s="1"/>
      <c r="F105" s="1"/>
      <c r="G105" s="1"/>
      <c r="H105" s="1"/>
      <c r="AI105"/>
      <c r="AJ105"/>
      <c r="AK105"/>
      <c r="AL105"/>
      <c r="AM105"/>
      <c r="AN105"/>
    </row>
    <row r="106" spans="1:40" x14ac:dyDescent="0.3">
      <c r="A106" s="21"/>
      <c r="B106"/>
      <c r="C106" s="1"/>
      <c r="D106" s="1"/>
      <c r="E106" s="1"/>
      <c r="F106" s="1"/>
      <c r="G106" s="1"/>
      <c r="H106" s="1"/>
      <c r="AI106"/>
      <c r="AJ106"/>
      <c r="AK106"/>
      <c r="AL106"/>
      <c r="AM106"/>
      <c r="AN106"/>
    </row>
    <row r="107" spans="1:40" x14ac:dyDescent="0.3">
      <c r="A107" s="21"/>
      <c r="B107"/>
      <c r="C107" s="1"/>
      <c r="D107" s="1"/>
      <c r="E107" s="1"/>
      <c r="F107" s="1"/>
      <c r="G107" s="1"/>
      <c r="H107" s="1"/>
      <c r="AI107"/>
      <c r="AJ107"/>
      <c r="AK107"/>
      <c r="AL107"/>
      <c r="AM107"/>
      <c r="AN107"/>
    </row>
    <row r="108" spans="1:40" x14ac:dyDescent="0.3">
      <c r="A108" s="21"/>
      <c r="B108"/>
      <c r="C108" s="1"/>
      <c r="D108" s="1"/>
      <c r="E108" s="1"/>
      <c r="F108" s="1"/>
      <c r="G108" s="1"/>
      <c r="H108" s="1"/>
      <c r="AI108"/>
      <c r="AJ108"/>
      <c r="AK108"/>
      <c r="AL108"/>
      <c r="AM108"/>
      <c r="AN108"/>
    </row>
    <row r="109" spans="1:40" x14ac:dyDescent="0.3">
      <c r="A109" s="21"/>
      <c r="B109"/>
      <c r="C109" s="1"/>
      <c r="D109" s="1"/>
      <c r="E109" s="1"/>
      <c r="F109" s="1"/>
      <c r="G109" s="1"/>
      <c r="H109" s="1"/>
      <c r="AI109"/>
      <c r="AJ109"/>
      <c r="AK109"/>
      <c r="AL109"/>
      <c r="AM109"/>
      <c r="AN109"/>
    </row>
    <row r="110" spans="1:40" x14ac:dyDescent="0.3">
      <c r="A110" s="21"/>
      <c r="B110"/>
      <c r="C110" s="1"/>
      <c r="D110" s="1"/>
      <c r="E110" s="1"/>
      <c r="F110" s="1"/>
      <c r="G110" s="1"/>
      <c r="H110" s="1"/>
      <c r="AI110"/>
      <c r="AJ110"/>
      <c r="AK110"/>
      <c r="AL110"/>
      <c r="AM110"/>
      <c r="AN110"/>
    </row>
    <row r="111" spans="1:40" x14ac:dyDescent="0.3">
      <c r="A111" s="21"/>
      <c r="B111"/>
      <c r="C111" s="1"/>
      <c r="D111" s="1"/>
      <c r="E111" s="1"/>
      <c r="F111" s="1"/>
      <c r="G111" s="1"/>
      <c r="H111" s="1"/>
      <c r="AI111"/>
      <c r="AJ111"/>
      <c r="AK111"/>
      <c r="AL111"/>
      <c r="AM111"/>
      <c r="AN111"/>
    </row>
    <row r="112" spans="1:40" x14ac:dyDescent="0.3">
      <c r="A112" s="21"/>
      <c r="B112"/>
      <c r="C112" s="1"/>
      <c r="D112" s="1"/>
      <c r="E112" s="1"/>
      <c r="F112" s="1"/>
      <c r="G112" s="1"/>
      <c r="H112" s="1"/>
      <c r="AI112"/>
      <c r="AJ112"/>
      <c r="AK112"/>
      <c r="AL112"/>
      <c r="AM112"/>
      <c r="AN112"/>
    </row>
    <row r="113" spans="1:40" x14ac:dyDescent="0.3">
      <c r="A113" s="21"/>
      <c r="B113"/>
      <c r="C113" s="1"/>
      <c r="D113" s="1"/>
      <c r="E113" s="1"/>
      <c r="F113" s="1"/>
      <c r="G113" s="1"/>
      <c r="H113" s="1"/>
      <c r="AI113"/>
      <c r="AJ113"/>
      <c r="AK113"/>
      <c r="AL113"/>
      <c r="AM113"/>
      <c r="AN113"/>
    </row>
  </sheetData>
  <mergeCells count="1">
    <mergeCell ref="B10:G10"/>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D18" sqref="D18"/>
    </sheetView>
  </sheetViews>
  <sheetFormatPr baseColWidth="10" defaultRowHeight="18.75" x14ac:dyDescent="0.3"/>
  <cols>
    <col min="1" max="1" width="11.42578125" style="21"/>
    <col min="2" max="2" width="30.5703125" style="21" customWidth="1"/>
    <col min="3" max="3" width="20" style="21" customWidth="1"/>
    <col min="4" max="4" width="41" style="21" customWidth="1"/>
    <col min="5" max="5" width="22.85546875" style="21" customWidth="1"/>
    <col min="6" max="9" width="11.42578125" style="377"/>
    <col min="10" max="13" width="11.42578125" style="378"/>
    <col min="14" max="16384" width="11.42578125" style="377"/>
  </cols>
  <sheetData>
    <row r="1" spans="1:16" x14ac:dyDescent="0.3">
      <c r="A1" s="47" t="s">
        <v>3</v>
      </c>
      <c r="B1" s="386"/>
      <c r="C1" s="22"/>
      <c r="D1" s="22"/>
      <c r="E1" s="22"/>
      <c r="F1" s="378"/>
      <c r="G1" s="378"/>
      <c r="H1" s="378"/>
      <c r="I1" s="378"/>
      <c r="N1" s="378"/>
    </row>
    <row r="2" spans="1:16" ht="23.25" x14ac:dyDescent="0.35">
      <c r="A2" s="386"/>
      <c r="B2" s="386"/>
      <c r="C2" s="563"/>
      <c r="D2" s="563"/>
      <c r="E2" s="386"/>
      <c r="F2" s="378"/>
      <c r="G2" s="378"/>
      <c r="H2" s="378"/>
      <c r="I2" s="378"/>
      <c r="N2" s="378"/>
    </row>
    <row r="3" spans="1:16" x14ac:dyDescent="0.3">
      <c r="A3" s="17" t="s">
        <v>654</v>
      </c>
      <c r="B3" s="386"/>
      <c r="C3" s="386"/>
      <c r="D3" s="386"/>
      <c r="E3" s="386"/>
      <c r="F3" s="378"/>
      <c r="G3" s="378"/>
      <c r="H3" s="378"/>
      <c r="I3" s="378"/>
      <c r="N3" s="378"/>
    </row>
    <row r="4" spans="1:16" ht="19.5" thickBot="1" x14ac:dyDescent="0.35">
      <c r="A4" s="17"/>
      <c r="B4" s="386"/>
      <c r="C4" s="378"/>
      <c r="D4" s="386"/>
      <c r="E4" s="386"/>
      <c r="F4" s="378"/>
      <c r="G4" s="378"/>
      <c r="H4" s="378"/>
      <c r="I4" s="378"/>
      <c r="N4" s="378"/>
    </row>
    <row r="5" spans="1:16" ht="19.5" customHeight="1" thickBot="1" x14ac:dyDescent="0.35">
      <c r="A5" s="459"/>
      <c r="B5" s="33"/>
      <c r="C5" s="546" t="str">
        <f>test</f>
        <v>La Réunion</v>
      </c>
      <c r="D5" s="561"/>
      <c r="E5" s="76" t="s">
        <v>111</v>
      </c>
      <c r="F5" s="379"/>
      <c r="G5" s="379"/>
      <c r="H5" s="379"/>
      <c r="I5" s="379"/>
      <c r="J5" s="379"/>
      <c r="K5" s="379"/>
      <c r="L5" s="379"/>
      <c r="M5" s="379"/>
      <c r="N5" s="378"/>
    </row>
    <row r="6" spans="1:16" ht="19.5" thickBot="1" x14ac:dyDescent="0.3">
      <c r="A6" s="459"/>
      <c r="B6" s="38" t="s">
        <v>112</v>
      </c>
      <c r="C6" s="421" t="s">
        <v>94</v>
      </c>
      <c r="D6" s="422" t="s">
        <v>113</v>
      </c>
      <c r="E6" s="416" t="s">
        <v>114</v>
      </c>
      <c r="F6" s="379"/>
      <c r="G6" s="379"/>
      <c r="H6" s="379"/>
      <c r="I6" s="379"/>
      <c r="J6" s="379"/>
      <c r="K6" s="379"/>
      <c r="L6" s="379"/>
      <c r="M6" s="379"/>
      <c r="N6" s="379"/>
    </row>
    <row r="7" spans="1:16" x14ac:dyDescent="0.3">
      <c r="A7" s="459"/>
      <c r="B7" s="432" t="s">
        <v>64</v>
      </c>
      <c r="C7" s="481">
        <f>MROUND(SUMIF('Effectifs ACOSS+MSA 2020'!D4:D102,C5,'Effectifs ACOSS+MSA 2020'!P4:P102),10)</f>
        <v>1340</v>
      </c>
      <c r="D7" s="482">
        <f>C7/$C$15*100</f>
        <v>7.3992269464384322</v>
      </c>
      <c r="E7" s="433">
        <f>'Effectifs ACOSS+MSA 2020'!P103/'Effectifs ACOSS+MSA 2020'!E103*100</f>
        <v>11.434428796485921</v>
      </c>
      <c r="F7" s="379"/>
      <c r="G7" s="55"/>
      <c r="H7" s="379"/>
      <c r="I7" s="379"/>
      <c r="J7" s="379"/>
      <c r="K7" s="379"/>
      <c r="L7" s="379"/>
      <c r="M7" s="379"/>
    </row>
    <row r="8" spans="1:16" x14ac:dyDescent="0.3">
      <c r="A8" s="459"/>
      <c r="B8" s="434" t="s">
        <v>66</v>
      </c>
      <c r="C8" s="483">
        <f>MROUND(SUMIF('Effectifs ACOSS+MSA 2020'!D4:D102,C5,'Effectifs ACOSS+MSA 2020'!T4:T102),10)</f>
        <v>640</v>
      </c>
      <c r="D8" s="484">
        <f t="shared" ref="D8:D14" si="0">C8/$C$15*100</f>
        <v>3.5339591385974605</v>
      </c>
      <c r="E8" s="435">
        <f>'Effectifs ACOSS+MSA 2020'!T103/'Effectifs ACOSS+MSA 2020'!E103*100</f>
        <v>4.5217170635440507</v>
      </c>
      <c r="F8" s="379"/>
      <c r="G8" s="55"/>
      <c r="H8" s="379"/>
      <c r="I8" s="379"/>
      <c r="J8" s="379"/>
      <c r="K8" s="379"/>
      <c r="L8" s="379"/>
      <c r="M8" s="379"/>
    </row>
    <row r="9" spans="1:16" x14ac:dyDescent="0.3">
      <c r="A9" s="459"/>
      <c r="B9" s="434" t="s">
        <v>65</v>
      </c>
      <c r="C9" s="483">
        <f>MROUND(SUMIF('Effectifs ACOSS+MSA 2020'!D4:D102,C5,'Effectifs ACOSS+MSA 2020'!S4:S102),10)</f>
        <v>930</v>
      </c>
      <c r="D9" s="484">
        <f t="shared" si="0"/>
        <v>5.135284373274434</v>
      </c>
      <c r="E9" s="435">
        <f>'Effectifs ACOSS+MSA 2020'!S103/'Effectifs ACOSS+MSA 2020'!E103*100</f>
        <v>7.5167810793846979</v>
      </c>
      <c r="F9" s="379"/>
      <c r="G9" s="55"/>
      <c r="H9" s="379"/>
      <c r="I9" s="379"/>
      <c r="J9" s="379"/>
      <c r="K9" s="379"/>
      <c r="L9" s="379"/>
      <c r="M9" s="379"/>
    </row>
    <row r="10" spans="1:16" x14ac:dyDescent="0.3">
      <c r="A10" s="459"/>
      <c r="B10" s="434" t="s">
        <v>45</v>
      </c>
      <c r="C10" s="483">
        <f>MROUND(SUMIF('Effectifs ACOSS+MSA 2020'!D4:D102,C5,'Effectifs ACOSS+MSA 2020'!CE4:CE102),10)</f>
        <v>8630</v>
      </c>
      <c r="D10" s="484">
        <f t="shared" si="0"/>
        <v>47.653230259525124</v>
      </c>
      <c r="E10" s="435">
        <v>50.4</v>
      </c>
      <c r="F10" s="379"/>
      <c r="G10" s="55"/>
      <c r="H10" s="379"/>
      <c r="I10" s="379"/>
      <c r="J10" s="379"/>
      <c r="K10" s="379"/>
      <c r="L10" s="379"/>
      <c r="M10" s="431"/>
      <c r="N10" s="20"/>
      <c r="O10" s="20"/>
      <c r="P10" s="20"/>
    </row>
    <row r="11" spans="1:16" x14ac:dyDescent="0.3">
      <c r="A11" s="459"/>
      <c r="B11" s="434" t="s">
        <v>40</v>
      </c>
      <c r="C11" s="485">
        <f>MROUND(SUMIF('Effectifs ACOSS+MSA 2020'!D4:D102,C5,'Effectifs ACOSS+MSA 2020'!AN4:AN102),10)</f>
        <v>120</v>
      </c>
      <c r="D11" s="484">
        <f>C11/$C$15*100</f>
        <v>0.66261733848702375</v>
      </c>
      <c r="E11" s="435">
        <f>'Effectifs ACOSS+MSA 2020'!AN103/'Effectifs ACOSS+MSA 2020'!E103*100</f>
        <v>1.1761672657978011</v>
      </c>
      <c r="F11" s="379"/>
      <c r="G11" s="55"/>
      <c r="H11" s="379"/>
      <c r="I11" s="379"/>
      <c r="J11" s="379"/>
      <c r="K11" s="379"/>
      <c r="L11" s="379"/>
      <c r="M11" s="431"/>
      <c r="N11" s="20"/>
      <c r="O11" s="20"/>
      <c r="P11" s="20"/>
    </row>
    <row r="12" spans="1:16" x14ac:dyDescent="0.3">
      <c r="A12" s="459"/>
      <c r="B12" s="434" t="s">
        <v>38</v>
      </c>
      <c r="C12" s="485">
        <f>MROUND(SUMIF('Effectifs ACOSS+MSA 2020'!D4:D102,C5,'Effectifs ACOSS+MSA 2020'!AO4:AO102),10)</f>
        <v>320</v>
      </c>
      <c r="D12" s="484">
        <f t="shared" si="0"/>
        <v>1.7669795692987302</v>
      </c>
      <c r="E12" s="435">
        <f>'Effectifs ACOSS+MSA 2020'!AO103/'Effectifs ACOSS+MSA 2020'!E103*100</f>
        <v>2.1943375007147186</v>
      </c>
      <c r="F12" s="379"/>
      <c r="G12" s="55"/>
      <c r="H12" s="379"/>
      <c r="I12" s="379"/>
      <c r="J12" s="379"/>
      <c r="K12" s="379"/>
      <c r="L12" s="379"/>
      <c r="M12" s="431"/>
      <c r="N12" s="20"/>
      <c r="O12" s="20"/>
      <c r="P12" s="20"/>
    </row>
    <row r="13" spans="1:16" x14ac:dyDescent="0.3">
      <c r="A13" s="459"/>
      <c r="B13" s="434" t="s">
        <v>72</v>
      </c>
      <c r="C13" s="485">
        <f>MROUND(C15-C14-SUM(C7:C12),10)</f>
        <v>3010</v>
      </c>
      <c r="D13" s="484">
        <f t="shared" si="0"/>
        <v>16.620651573716181</v>
      </c>
      <c r="E13" s="435">
        <f>E15-E14-SUM(E7:E12)</f>
        <v>12.27802751835226</v>
      </c>
      <c r="F13" s="379"/>
      <c r="G13" s="55"/>
      <c r="H13" s="379"/>
      <c r="I13" s="379"/>
      <c r="J13" s="379"/>
      <c r="K13" s="379"/>
      <c r="L13" s="379"/>
      <c r="M13" s="431"/>
      <c r="N13" s="20"/>
      <c r="O13" s="20"/>
      <c r="P13" s="20"/>
    </row>
    <row r="14" spans="1:16" x14ac:dyDescent="0.3">
      <c r="A14" s="459"/>
      <c r="B14" s="434" t="s">
        <v>71</v>
      </c>
      <c r="C14" s="486">
        <f>MROUND(SUMIF('Effectifs ACOSS+MSA 2020'!D4:D102,C5,'Effectifs ACOSS+MSA 2020'!BD4:BD102),10)</f>
        <v>3120</v>
      </c>
      <c r="D14" s="484">
        <f t="shared" si="0"/>
        <v>17.228050800662619</v>
      </c>
      <c r="E14" s="436">
        <f>'Effectifs ACOSS+MSA 2020'!BD103/'Effectifs ACOSS+MSA 2020'!E103*100</f>
        <v>10.47854077572055</v>
      </c>
      <c r="F14" s="379"/>
      <c r="G14" s="55"/>
      <c r="H14" s="379"/>
      <c r="I14" s="379"/>
      <c r="J14" s="379"/>
      <c r="K14" s="379"/>
      <c r="L14" s="379"/>
      <c r="M14" s="431"/>
      <c r="N14" s="20"/>
      <c r="O14" s="20"/>
      <c r="P14" s="20"/>
    </row>
    <row r="15" spans="1:16" ht="19.5" thickBot="1" x14ac:dyDescent="0.35">
      <c r="A15" s="459"/>
      <c r="B15" s="437" t="s">
        <v>63</v>
      </c>
      <c r="C15" s="487">
        <f>MROUND(SUMIF('Effectifs ACOSS+MSA 2020'!D4:D102,C5,'Effectifs ACOSS+MSA 2020'!E4:E102),10)</f>
        <v>18110</v>
      </c>
      <c r="D15" s="488">
        <f>SUM(D7:D14)</f>
        <v>99.999999999999986</v>
      </c>
      <c r="E15" s="438">
        <v>100</v>
      </c>
      <c r="F15" s="379"/>
      <c r="G15" s="379"/>
      <c r="H15" s="379"/>
      <c r="I15" s="431"/>
      <c r="J15" s="431"/>
      <c r="K15" s="431"/>
      <c r="L15" s="431"/>
    </row>
    <row r="16" spans="1:16" ht="25.5" customHeight="1" x14ac:dyDescent="0.25">
      <c r="A16" s="431"/>
      <c r="B16" s="32" t="s">
        <v>663</v>
      </c>
      <c r="C16" s="40"/>
      <c r="D16" s="85"/>
      <c r="E16" s="431"/>
      <c r="F16" s="431"/>
      <c r="G16" s="431"/>
      <c r="H16" s="431"/>
      <c r="I16" s="431"/>
      <c r="N16" s="378"/>
    </row>
    <row r="17" spans="1:17" ht="15.75" customHeight="1" x14ac:dyDescent="0.25">
      <c r="A17" s="431"/>
      <c r="B17" s="544" t="s">
        <v>78</v>
      </c>
      <c r="C17" s="544"/>
      <c r="D17" s="544"/>
      <c r="E17" s="544"/>
      <c r="F17" s="544"/>
      <c r="G17" s="544"/>
      <c r="H17" s="544"/>
      <c r="I17" s="544"/>
      <c r="J17" s="431" t="s">
        <v>77</v>
      </c>
      <c r="K17" s="377"/>
      <c r="N17" s="378"/>
    </row>
    <row r="18" spans="1:17" x14ac:dyDescent="0.3">
      <c r="A18" s="386"/>
      <c r="B18" s="431" t="s">
        <v>89</v>
      </c>
      <c r="C18" s="386"/>
      <c r="D18" s="386"/>
      <c r="E18" s="386"/>
      <c r="F18" s="378"/>
      <c r="G18" s="378"/>
      <c r="H18" s="378"/>
      <c r="I18" s="378"/>
      <c r="N18" s="378"/>
    </row>
    <row r="19" spans="1:17" x14ac:dyDescent="0.3">
      <c r="A19" s="386"/>
      <c r="B19" s="431" t="s">
        <v>90</v>
      </c>
      <c r="C19" s="386"/>
      <c r="D19" s="386"/>
      <c r="E19" s="386"/>
      <c r="F19" s="378"/>
      <c r="G19" s="378"/>
      <c r="H19" s="378"/>
      <c r="I19" s="378"/>
      <c r="N19" s="378"/>
    </row>
    <row r="20" spans="1:17" x14ac:dyDescent="0.3">
      <c r="A20" s="386"/>
      <c r="B20" s="386"/>
      <c r="C20" s="386"/>
      <c r="D20" s="386"/>
      <c r="E20" s="386"/>
      <c r="F20" s="378"/>
      <c r="G20" s="378"/>
      <c r="H20" s="378"/>
      <c r="I20" s="378"/>
      <c r="N20" s="378"/>
    </row>
    <row r="21" spans="1:17" x14ac:dyDescent="0.3">
      <c r="A21" s="386"/>
      <c r="B21" s="386"/>
      <c r="C21" s="386"/>
      <c r="D21" s="386"/>
      <c r="E21" s="386"/>
      <c r="F21" s="378"/>
      <c r="G21" s="378"/>
      <c r="H21" s="378"/>
      <c r="I21" s="378"/>
      <c r="N21" s="378"/>
    </row>
    <row r="22" spans="1:17" x14ac:dyDescent="0.3">
      <c r="A22" s="386"/>
      <c r="B22" s="386"/>
      <c r="C22" s="562"/>
      <c r="D22" s="562"/>
      <c r="E22" s="386"/>
      <c r="F22" s="378"/>
      <c r="G22" s="378"/>
      <c r="H22" s="378"/>
      <c r="I22" s="378"/>
      <c r="N22" s="378"/>
    </row>
    <row r="23" spans="1:17" x14ac:dyDescent="0.3">
      <c r="A23" s="386"/>
      <c r="B23" s="386"/>
      <c r="C23" s="386"/>
      <c r="D23" s="386"/>
      <c r="E23" s="386"/>
      <c r="F23" s="378"/>
      <c r="G23" s="378"/>
      <c r="H23" s="378"/>
      <c r="I23" s="378"/>
      <c r="N23" s="431"/>
      <c r="O23" s="20"/>
      <c r="P23" s="20"/>
      <c r="Q23" s="20"/>
    </row>
    <row r="24" spans="1:17" x14ac:dyDescent="0.3">
      <c r="A24" s="386"/>
      <c r="B24" s="386"/>
      <c r="C24" s="386"/>
      <c r="D24" s="386"/>
      <c r="E24" s="386"/>
      <c r="F24" s="378"/>
      <c r="G24" s="378"/>
      <c r="H24" s="378"/>
      <c r="I24" s="378"/>
      <c r="N24" s="431"/>
      <c r="O24" s="20"/>
      <c r="P24" s="20"/>
      <c r="Q24" s="20"/>
    </row>
    <row r="25" spans="1:17" x14ac:dyDescent="0.3">
      <c r="A25" s="386"/>
      <c r="B25" s="386"/>
      <c r="C25" s="41"/>
      <c r="D25" s="56"/>
      <c r="E25" s="56"/>
      <c r="F25" s="378"/>
      <c r="G25" s="378"/>
      <c r="H25" s="378"/>
      <c r="I25" s="378"/>
      <c r="N25" s="431"/>
      <c r="O25" s="20"/>
      <c r="P25" s="20"/>
      <c r="Q25" s="20"/>
    </row>
    <row r="26" spans="1:17" x14ac:dyDescent="0.3">
      <c r="A26" s="386"/>
      <c r="B26" s="386"/>
      <c r="C26" s="42"/>
      <c r="D26" s="42"/>
      <c r="E26" s="41"/>
      <c r="F26" s="378"/>
      <c r="G26" s="378"/>
      <c r="H26" s="378"/>
      <c r="I26" s="378"/>
      <c r="N26" s="431"/>
      <c r="O26" s="20"/>
      <c r="P26" s="20"/>
      <c r="Q26" s="20"/>
    </row>
    <row r="27" spans="1:17" x14ac:dyDescent="0.3">
      <c r="A27" s="386"/>
      <c r="B27" s="386"/>
      <c r="C27" s="386"/>
      <c r="D27" s="386"/>
      <c r="E27" s="386"/>
      <c r="F27" s="378"/>
      <c r="G27" s="378"/>
      <c r="H27" s="378"/>
      <c r="I27" s="378"/>
      <c r="N27" s="431"/>
      <c r="O27" s="20"/>
      <c r="P27" s="20"/>
      <c r="Q27" s="20"/>
    </row>
    <row r="28" spans="1:17" ht="18.75" customHeight="1" x14ac:dyDescent="0.3">
      <c r="A28" s="386"/>
      <c r="B28" s="386"/>
      <c r="C28" s="386"/>
      <c r="D28" s="386"/>
      <c r="E28" s="386"/>
      <c r="F28" s="378"/>
      <c r="G28" s="378"/>
      <c r="H28" s="378"/>
      <c r="I28" s="378"/>
      <c r="N28" s="431"/>
      <c r="O28" s="20"/>
      <c r="P28" s="20"/>
      <c r="Q28" s="20"/>
    </row>
    <row r="29" spans="1:17" x14ac:dyDescent="0.3">
      <c r="A29" s="386"/>
      <c r="B29" s="386"/>
      <c r="C29" s="386"/>
      <c r="D29" s="386"/>
      <c r="E29" s="386"/>
      <c r="F29" s="378"/>
      <c r="G29" s="378"/>
      <c r="H29" s="378"/>
      <c r="I29" s="378"/>
    </row>
    <row r="30" spans="1:17" x14ac:dyDescent="0.3">
      <c r="A30" s="386"/>
      <c r="B30" s="386"/>
      <c r="C30" s="386"/>
      <c r="D30" s="386"/>
      <c r="E30" s="386"/>
      <c r="F30" s="378"/>
      <c r="G30" s="378"/>
      <c r="H30" s="378"/>
      <c r="I30" s="378"/>
    </row>
    <row r="31" spans="1:17" x14ac:dyDescent="0.3">
      <c r="A31" s="386"/>
      <c r="B31" s="386"/>
      <c r="C31" s="386"/>
      <c r="D31" s="386"/>
      <c r="E31" s="386"/>
      <c r="F31" s="378"/>
      <c r="G31" s="378"/>
      <c r="H31" s="378"/>
      <c r="I31" s="378"/>
    </row>
    <row r="32" spans="1:17" x14ac:dyDescent="0.3">
      <c r="A32" s="386"/>
      <c r="B32" s="386"/>
      <c r="C32" s="386"/>
      <c r="D32" s="386"/>
      <c r="E32" s="386"/>
      <c r="F32" s="378"/>
      <c r="G32" s="378"/>
      <c r="H32" s="378"/>
      <c r="I32" s="378"/>
    </row>
    <row r="33" spans="1:9" x14ac:dyDescent="0.3">
      <c r="A33" s="386"/>
      <c r="B33" s="386"/>
      <c r="C33" s="386"/>
      <c r="D33" s="386"/>
      <c r="E33" s="386"/>
      <c r="F33" s="378"/>
      <c r="G33" s="378"/>
      <c r="H33" s="378"/>
      <c r="I33" s="378"/>
    </row>
    <row r="34" spans="1:9" x14ac:dyDescent="0.3">
      <c r="A34" s="386"/>
      <c r="B34" s="386"/>
      <c r="C34" s="386"/>
      <c r="D34" s="386"/>
      <c r="E34" s="386"/>
      <c r="F34" s="378"/>
      <c r="G34" s="378"/>
      <c r="H34" s="378"/>
      <c r="I34" s="378"/>
    </row>
    <row r="35" spans="1:9" x14ac:dyDescent="0.3">
      <c r="A35" s="386"/>
      <c r="B35" s="386"/>
      <c r="C35" s="386"/>
      <c r="D35" s="386"/>
      <c r="E35" s="386"/>
      <c r="F35" s="378"/>
      <c r="G35" s="378"/>
      <c r="H35" s="378"/>
      <c r="I35" s="378"/>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D1" sqref="D1"/>
    </sheetView>
  </sheetViews>
  <sheetFormatPr baseColWidth="10" defaultRowHeight="18.75" x14ac:dyDescent="0.3"/>
  <cols>
    <col min="1" max="1" width="11.42578125" style="21"/>
    <col min="2" max="2" width="12.5703125" style="21" customWidth="1"/>
    <col min="3" max="3" width="28.7109375" style="21" customWidth="1"/>
    <col min="4" max="4" width="22.85546875" style="21" customWidth="1"/>
    <col min="5" max="5" width="24.7109375" style="21" customWidth="1"/>
    <col min="6" max="6" width="37.28515625" style="377" customWidth="1"/>
    <col min="7" max="7" width="30.7109375" style="377" customWidth="1"/>
    <col min="8" max="9" width="11.42578125" style="377"/>
    <col min="10" max="10" width="11.42578125" style="378"/>
    <col min="11" max="11" width="11.42578125" style="378" customWidth="1"/>
    <col min="12" max="13" width="11.42578125" style="378"/>
    <col min="14" max="16384" width="11.42578125" style="377"/>
  </cols>
  <sheetData>
    <row r="1" spans="1:17" x14ac:dyDescent="0.3">
      <c r="A1" s="47" t="s">
        <v>3</v>
      </c>
      <c r="B1" s="386"/>
      <c r="C1" s="22"/>
      <c r="D1" s="22"/>
      <c r="E1" s="22"/>
      <c r="F1" s="378"/>
      <c r="G1" s="378"/>
      <c r="H1" s="378"/>
      <c r="I1" s="378"/>
      <c r="N1" s="378"/>
    </row>
    <row r="2" spans="1:17" x14ac:dyDescent="0.3">
      <c r="A2" s="386"/>
      <c r="B2" s="386"/>
      <c r="C2" s="386"/>
      <c r="D2" s="386"/>
      <c r="E2" s="22"/>
      <c r="F2" s="378"/>
      <c r="G2" s="378"/>
      <c r="H2" s="378"/>
      <c r="I2" s="378"/>
      <c r="N2" s="378"/>
    </row>
    <row r="3" spans="1:17" x14ac:dyDescent="0.3">
      <c r="A3" s="17" t="s">
        <v>96</v>
      </c>
      <c r="B3" s="386"/>
      <c r="C3" s="386"/>
      <c r="D3" s="386"/>
      <c r="E3" s="386"/>
      <c r="F3" s="378"/>
      <c r="G3" s="378"/>
      <c r="H3" s="378"/>
      <c r="I3" s="378"/>
      <c r="N3" s="378"/>
    </row>
    <row r="4" spans="1:17" ht="19.5" thickBot="1" x14ac:dyDescent="0.35">
      <c r="A4" s="17"/>
      <c r="B4" s="386"/>
      <c r="C4" s="386"/>
      <c r="D4" s="386"/>
      <c r="E4" s="386"/>
      <c r="F4" s="378"/>
      <c r="G4" s="378"/>
      <c r="H4" s="378"/>
      <c r="I4" s="378"/>
      <c r="N4" s="378"/>
    </row>
    <row r="5" spans="1:17" s="92" customFormat="1" ht="19.5" thickBot="1" x14ac:dyDescent="0.35">
      <c r="A5" s="57"/>
      <c r="B5" s="379"/>
      <c r="C5" s="546" t="s">
        <v>67</v>
      </c>
      <c r="D5" s="564"/>
      <c r="E5" s="565"/>
      <c r="F5" s="546" t="s">
        <v>651</v>
      </c>
      <c r="G5" s="565"/>
      <c r="H5" s="388"/>
      <c r="I5" s="388"/>
      <c r="J5" s="388"/>
      <c r="K5" s="388"/>
      <c r="L5" s="388"/>
      <c r="M5" s="388"/>
      <c r="N5" s="388"/>
    </row>
    <row r="6" spans="1:17" s="92" customFormat="1" ht="38.25" thickBot="1" x14ac:dyDescent="0.3">
      <c r="A6" s="459"/>
      <c r="B6" s="417"/>
      <c r="C6" s="489" t="str">
        <f>test</f>
        <v>La Réunion</v>
      </c>
      <c r="D6" s="15" t="s">
        <v>36</v>
      </c>
      <c r="E6" s="16" t="s">
        <v>12</v>
      </c>
      <c r="F6" s="463" t="str">
        <f>test</f>
        <v>La Réunion</v>
      </c>
      <c r="G6" s="16" t="s">
        <v>36</v>
      </c>
      <c r="H6" s="380"/>
      <c r="I6" s="380"/>
      <c r="J6" s="380"/>
      <c r="K6" s="380"/>
      <c r="L6" s="380"/>
      <c r="M6" s="380"/>
      <c r="N6" s="388"/>
    </row>
    <row r="7" spans="1:17" s="92" customFormat="1" x14ac:dyDescent="0.3">
      <c r="A7" s="459"/>
      <c r="B7" s="439">
        <v>2020</v>
      </c>
      <c r="C7" s="490">
        <f>MROUND(SUMIF('Construction 4,4'!$B$1:$R$1,$C$6,'Construction 4,4'!B2:R2),10)</f>
        <v>18110</v>
      </c>
      <c r="D7" s="442">
        <f>MROUND(1775587.16411261,10)</f>
        <v>1775590</v>
      </c>
      <c r="E7" s="445">
        <f>C7/D7*100</f>
        <v>1.0199426669445086</v>
      </c>
      <c r="F7" s="491">
        <f>C7/$C$16*100</f>
        <v>101.51345291479821</v>
      </c>
      <c r="G7" s="448">
        <f>D7/$D$16*100</f>
        <v>99.71303420003369</v>
      </c>
      <c r="H7" s="380"/>
      <c r="I7" s="380"/>
      <c r="J7" s="380"/>
      <c r="K7" s="380"/>
      <c r="L7" s="380"/>
      <c r="M7" s="380"/>
      <c r="N7" s="388"/>
    </row>
    <row r="8" spans="1:17" s="92" customFormat="1" x14ac:dyDescent="0.3">
      <c r="A8" s="459"/>
      <c r="B8" s="440">
        <v>2019</v>
      </c>
      <c r="C8" s="492">
        <f>MROUND(SUMIF('Construction 4,4'!$B$1:$R$1,$C$6,'Construction 4,4'!B3:R3),10)</f>
        <v>17810</v>
      </c>
      <c r="D8" s="443">
        <f>MROUND(1793859.88785722,10)</f>
        <v>1793860</v>
      </c>
      <c r="E8" s="446">
        <f t="shared" ref="E8:E16" si="0">C8/D8*100</f>
        <v>0.99283110164672828</v>
      </c>
      <c r="F8" s="493">
        <f t="shared" ref="F8:F16" si="1">C8/$C$16*100</f>
        <v>99.831838565022423</v>
      </c>
      <c r="G8" s="449">
        <f t="shared" ref="G8:G16" si="2">D8/$D$16*100</f>
        <v>100.73903521087213</v>
      </c>
      <c r="H8" s="380"/>
      <c r="I8" s="380"/>
      <c r="J8" s="380"/>
      <c r="K8" s="380"/>
      <c r="L8" s="380"/>
      <c r="M8" s="380"/>
      <c r="N8" s="380"/>
    </row>
    <row r="9" spans="1:17" s="92" customFormat="1" x14ac:dyDescent="0.3">
      <c r="A9" s="459"/>
      <c r="B9" s="440">
        <v>2018</v>
      </c>
      <c r="C9" s="492">
        <f>MROUND(SUMIF('Construction 4,4'!$B$1:$R$1,$C$6,'Construction 4,4'!B4:R4),10)</f>
        <v>18030</v>
      </c>
      <c r="D9" s="443">
        <f>MROUND(1783886.81163714,10)</f>
        <v>1783890</v>
      </c>
      <c r="E9" s="446">
        <f t="shared" si="0"/>
        <v>1.0107125439348839</v>
      </c>
      <c r="F9" s="493">
        <f t="shared" si="1"/>
        <v>101.06502242152466</v>
      </c>
      <c r="G9" s="449">
        <f t="shared" si="2"/>
        <v>100.17914303363847</v>
      </c>
      <c r="H9" s="380"/>
      <c r="I9" s="380"/>
      <c r="J9" s="380"/>
      <c r="K9" s="380"/>
      <c r="L9" s="380"/>
      <c r="M9" s="380"/>
      <c r="N9" s="380"/>
    </row>
    <row r="10" spans="1:17" s="92" customFormat="1" x14ac:dyDescent="0.3">
      <c r="A10" s="459"/>
      <c r="B10" s="440">
        <v>2017</v>
      </c>
      <c r="C10" s="492">
        <f>MROUND(SUMIF('Construction 4,4'!$B$1:$R$1,$C$6,'Construction 4,4'!B5:R5),10)</f>
        <v>20230</v>
      </c>
      <c r="D10" s="443">
        <f>MROUND(1806432.21881492,10)</f>
        <v>1806430</v>
      </c>
      <c r="E10" s="446">
        <f t="shared" si="0"/>
        <v>1.1198883986647696</v>
      </c>
      <c r="F10" s="493">
        <f t="shared" si="1"/>
        <v>113.39686098654708</v>
      </c>
      <c r="G10" s="449">
        <f t="shared" si="2"/>
        <v>101.44493738417478</v>
      </c>
      <c r="H10" s="380"/>
      <c r="I10" s="380"/>
      <c r="J10" s="380"/>
      <c r="K10" s="380"/>
      <c r="L10" s="380"/>
      <c r="M10" s="380"/>
      <c r="N10" s="380"/>
    </row>
    <row r="11" spans="1:17" s="92" customFormat="1" x14ac:dyDescent="0.3">
      <c r="A11" s="459"/>
      <c r="B11" s="440">
        <v>2016</v>
      </c>
      <c r="C11" s="492">
        <f>MROUND(SUMIF('Construction 4,4'!$B$1:$R$1,$C$6,'Construction 4,4'!B6:R6),10)</f>
        <v>20950</v>
      </c>
      <c r="D11" s="443">
        <f>MROUND(1815915.97190036,10)</f>
        <v>1815920</v>
      </c>
      <c r="E11" s="446">
        <f t="shared" si="0"/>
        <v>1.1536851843693554</v>
      </c>
      <c r="F11" s="493">
        <f t="shared" si="1"/>
        <v>117.43273542600896</v>
      </c>
      <c r="G11" s="449">
        <f t="shared" si="2"/>
        <v>101.97787386982647</v>
      </c>
      <c r="H11" s="380"/>
      <c r="I11" s="380"/>
      <c r="J11" s="380"/>
      <c r="K11" s="380"/>
      <c r="L11" s="380"/>
      <c r="M11" s="380"/>
      <c r="N11" s="380"/>
    </row>
    <row r="12" spans="1:17" s="92" customFormat="1" x14ac:dyDescent="0.3">
      <c r="A12" s="459"/>
      <c r="B12" s="440">
        <v>2015</v>
      </c>
      <c r="C12" s="492">
        <f>MROUND(SUMIF('Construction 4,4'!$B$1:$R$1,$C$6,'Construction 4,4'!B7:R7),10)</f>
        <v>20770</v>
      </c>
      <c r="D12" s="443">
        <f>MROUND(1810451.63490391,10)</f>
        <v>1810450</v>
      </c>
      <c r="E12" s="446">
        <f t="shared" si="0"/>
        <v>1.147228589577177</v>
      </c>
      <c r="F12" s="493">
        <f t="shared" si="1"/>
        <v>116.4237668161435</v>
      </c>
      <c r="G12" s="449">
        <f t="shared" si="2"/>
        <v>101.6706913011737</v>
      </c>
      <c r="H12" s="380"/>
      <c r="I12" s="380"/>
      <c r="J12" s="380"/>
      <c r="K12" s="380"/>
      <c r="L12" s="380"/>
      <c r="M12" s="380"/>
      <c r="N12" s="58"/>
      <c r="O12" s="461"/>
      <c r="P12" s="461"/>
      <c r="Q12" s="461"/>
    </row>
    <row r="13" spans="1:17" s="92" customFormat="1" x14ac:dyDescent="0.3">
      <c r="A13" s="459"/>
      <c r="B13" s="440">
        <v>2014</v>
      </c>
      <c r="C13" s="492">
        <f>MROUND(SUMIF('Construction 4,4'!$B$1:$R$1,$C$6,'Construction 4,4'!B8:R8),10)</f>
        <v>19290</v>
      </c>
      <c r="D13" s="443">
        <f>MROUND(1805115.4239822,10)</f>
        <v>1805120</v>
      </c>
      <c r="E13" s="446">
        <f t="shared" si="0"/>
        <v>1.0686270164864387</v>
      </c>
      <c r="F13" s="493">
        <f t="shared" si="1"/>
        <v>108.12780269058295</v>
      </c>
      <c r="G13" s="449">
        <f t="shared" si="2"/>
        <v>101.37137080923233</v>
      </c>
      <c r="H13" s="380"/>
      <c r="I13" s="380"/>
      <c r="J13" s="380"/>
      <c r="K13" s="380"/>
      <c r="L13" s="380"/>
      <c r="M13" s="380"/>
      <c r="N13" s="58"/>
      <c r="O13" s="461"/>
      <c r="P13" s="461"/>
      <c r="Q13" s="461"/>
    </row>
    <row r="14" spans="1:17" s="92" customFormat="1" x14ac:dyDescent="0.3">
      <c r="A14" s="459"/>
      <c r="B14" s="440">
        <v>2013</v>
      </c>
      <c r="C14" s="492">
        <f>MROUND(SUMIF('Construction 4,4'!$B$1:$R$1,$C$6,'Construction 4,4'!B9:R9),10)</f>
        <v>18190</v>
      </c>
      <c r="D14" s="443">
        <f>MROUND(1786573.36125716,10)</f>
        <v>1786570</v>
      </c>
      <c r="E14" s="446">
        <f t="shared" si="0"/>
        <v>1.0181521015129549</v>
      </c>
      <c r="F14" s="493">
        <f t="shared" si="1"/>
        <v>101.96188340807176</v>
      </c>
      <c r="G14" s="449">
        <f t="shared" si="2"/>
        <v>100.32964564497109</v>
      </c>
      <c r="H14" s="380"/>
      <c r="I14" s="380"/>
      <c r="J14" s="380"/>
      <c r="K14" s="380"/>
      <c r="L14" s="380"/>
      <c r="M14" s="380"/>
      <c r="N14" s="58"/>
      <c r="O14" s="461"/>
      <c r="P14" s="461"/>
      <c r="Q14" s="461"/>
    </row>
    <row r="15" spans="1:17" s="92" customFormat="1" x14ac:dyDescent="0.3">
      <c r="A15" s="459"/>
      <c r="B15" s="440">
        <v>2012</v>
      </c>
      <c r="C15" s="492">
        <f>MROUND(SUMIF('Construction 4,4'!$B$1:$R$1,$C$6,'Construction 4,4'!B10:R10),10)</f>
        <v>18470</v>
      </c>
      <c r="D15" s="443">
        <f>MROUND(1781587.09985393,10)</f>
        <v>1781590</v>
      </c>
      <c r="E15" s="446">
        <f t="shared" si="0"/>
        <v>1.0367143955680038</v>
      </c>
      <c r="F15" s="493">
        <f t="shared" si="1"/>
        <v>103.53139013452915</v>
      </c>
      <c r="G15" s="449">
        <f t="shared" si="2"/>
        <v>100.04998034480823</v>
      </c>
      <c r="H15" s="380"/>
      <c r="I15" s="380"/>
      <c r="J15" s="380"/>
      <c r="K15" s="380"/>
      <c r="L15" s="380"/>
      <c r="M15" s="380"/>
      <c r="N15" s="58"/>
      <c r="O15" s="461"/>
      <c r="P15" s="461"/>
      <c r="Q15" s="461"/>
    </row>
    <row r="16" spans="1:17" s="92" customFormat="1" ht="19.5" thickBot="1" x14ac:dyDescent="0.35">
      <c r="A16" s="459"/>
      <c r="B16" s="441">
        <v>2011</v>
      </c>
      <c r="C16" s="494">
        <f>MROUND(SUMIF('Construction 4,4'!$B$1:$R$1,$C$6,'Construction 4,4'!B11:R11),10)</f>
        <v>17840</v>
      </c>
      <c r="D16" s="444">
        <f>MROUND(1780698.19822002,10)</f>
        <v>1780700</v>
      </c>
      <c r="E16" s="447">
        <f t="shared" si="0"/>
        <v>1.0018532037962598</v>
      </c>
      <c r="F16" s="495">
        <f t="shared" si="1"/>
        <v>100</v>
      </c>
      <c r="G16" s="450">
        <f t="shared" si="2"/>
        <v>100</v>
      </c>
      <c r="H16" s="380"/>
      <c r="I16" s="380"/>
      <c r="J16" s="380"/>
      <c r="K16" s="380"/>
      <c r="L16" s="380"/>
      <c r="M16" s="380"/>
      <c r="N16" s="58"/>
      <c r="O16" s="461"/>
      <c r="P16" s="461"/>
      <c r="Q16" s="461"/>
    </row>
    <row r="17" spans="1:17" ht="29.25" customHeight="1" x14ac:dyDescent="0.25">
      <c r="A17" s="431"/>
      <c r="B17" s="32" t="s">
        <v>664</v>
      </c>
      <c r="C17" s="431"/>
      <c r="D17" s="431"/>
      <c r="E17" s="431"/>
      <c r="F17" s="431"/>
      <c r="G17" s="431"/>
      <c r="H17" s="457"/>
      <c r="I17" s="457"/>
      <c r="J17" s="431" t="s">
        <v>77</v>
      </c>
      <c r="K17" s="377" t="s">
        <v>77</v>
      </c>
      <c r="N17" s="378"/>
    </row>
    <row r="18" spans="1:17" x14ac:dyDescent="0.3">
      <c r="A18" s="386"/>
      <c r="B18" s="72" t="s">
        <v>78</v>
      </c>
      <c r="C18" s="457"/>
      <c r="D18" s="457"/>
      <c r="E18" s="457"/>
      <c r="F18" s="457"/>
      <c r="G18" s="457"/>
      <c r="H18" s="378"/>
      <c r="I18" s="378"/>
      <c r="N18" s="378"/>
    </row>
    <row r="19" spans="1:17" x14ac:dyDescent="0.3">
      <c r="A19" s="386"/>
      <c r="B19" s="431" t="s">
        <v>91</v>
      </c>
      <c r="C19" s="386"/>
      <c r="D19" s="386"/>
      <c r="E19" s="386"/>
      <c r="F19" s="378"/>
      <c r="G19" s="378"/>
      <c r="H19" s="378"/>
      <c r="I19" s="378"/>
      <c r="N19" s="378"/>
    </row>
    <row r="20" spans="1:17" x14ac:dyDescent="0.3">
      <c r="A20" s="386"/>
      <c r="B20" s="386"/>
      <c r="C20" s="566"/>
      <c r="D20" s="566"/>
      <c r="E20" s="566"/>
      <c r="F20" s="378"/>
      <c r="G20" s="378"/>
      <c r="H20" s="378"/>
      <c r="I20" s="378"/>
      <c r="N20" s="378"/>
    </row>
    <row r="21" spans="1:17" x14ac:dyDescent="0.3">
      <c r="A21" s="386"/>
      <c r="B21" s="386"/>
      <c r="C21" s="386"/>
      <c r="D21" s="386"/>
      <c r="E21" s="386"/>
      <c r="F21" s="378"/>
      <c r="G21" s="378"/>
      <c r="H21" s="378"/>
      <c r="I21" s="378"/>
      <c r="N21" s="431"/>
      <c r="O21" s="20"/>
      <c r="P21" s="20"/>
      <c r="Q21" s="20"/>
    </row>
    <row r="22" spans="1:17" x14ac:dyDescent="0.3">
      <c r="A22" s="386"/>
      <c r="B22" s="386"/>
      <c r="C22" s="386"/>
      <c r="D22" s="386"/>
      <c r="E22" s="386"/>
      <c r="F22" s="378"/>
      <c r="G22" s="378"/>
      <c r="H22" s="378"/>
      <c r="I22" s="378"/>
      <c r="N22" s="431"/>
      <c r="O22" s="20"/>
      <c r="P22" s="20"/>
      <c r="Q22" s="20"/>
    </row>
    <row r="23" spans="1:17" x14ac:dyDescent="0.3">
      <c r="A23" s="386"/>
      <c r="B23" s="386"/>
      <c r="C23" s="378"/>
      <c r="D23" s="56"/>
      <c r="E23" s="56"/>
      <c r="F23" s="378"/>
      <c r="G23" s="378"/>
      <c r="H23" s="378"/>
      <c r="I23" s="378"/>
      <c r="N23" s="431"/>
      <c r="O23" s="20"/>
      <c r="P23" s="20"/>
      <c r="Q23" s="20"/>
    </row>
    <row r="24" spans="1:17" x14ac:dyDescent="0.3">
      <c r="A24" s="386"/>
      <c r="B24" s="386"/>
      <c r="C24" s="42"/>
      <c r="D24" s="42"/>
      <c r="E24" s="41"/>
      <c r="F24" s="378"/>
      <c r="G24" s="378"/>
      <c r="H24" s="378"/>
      <c r="I24" s="378"/>
      <c r="N24" s="431"/>
      <c r="O24" s="20"/>
      <c r="P24" s="20"/>
      <c r="Q24" s="20"/>
    </row>
    <row r="25" spans="1:17" x14ac:dyDescent="0.3">
      <c r="A25" s="386"/>
      <c r="B25" s="386"/>
      <c r="C25" s="386"/>
      <c r="D25" s="386"/>
      <c r="E25" s="386"/>
      <c r="F25" s="378"/>
      <c r="G25" s="378"/>
      <c r="H25" s="378"/>
      <c r="I25" s="378"/>
      <c r="N25" s="431"/>
      <c r="O25" s="20"/>
      <c r="P25" s="20"/>
      <c r="Q25" s="20"/>
    </row>
    <row r="26" spans="1:17" x14ac:dyDescent="0.3">
      <c r="A26" s="386"/>
      <c r="B26" s="386"/>
      <c r="C26" s="386"/>
      <c r="D26" s="386"/>
      <c r="E26" s="386"/>
      <c r="F26" s="378"/>
      <c r="G26" s="378"/>
      <c r="H26" s="378"/>
      <c r="I26" s="378"/>
    </row>
    <row r="27" spans="1:17" x14ac:dyDescent="0.3">
      <c r="A27" s="386"/>
      <c r="B27" s="386"/>
      <c r="C27" s="386"/>
      <c r="D27" s="386"/>
      <c r="E27" s="386"/>
      <c r="F27" s="378"/>
      <c r="G27" s="378"/>
      <c r="H27" s="378"/>
      <c r="I27" s="378"/>
    </row>
    <row r="28" spans="1:17" x14ac:dyDescent="0.3">
      <c r="A28" s="386"/>
      <c r="B28" s="386"/>
      <c r="C28" s="386"/>
      <c r="D28" s="386"/>
      <c r="E28" s="386"/>
      <c r="F28" s="378"/>
      <c r="G28" s="378"/>
      <c r="H28" s="378"/>
      <c r="I28" s="378"/>
    </row>
    <row r="29" spans="1:17" x14ac:dyDescent="0.3">
      <c r="A29" s="386"/>
      <c r="B29" s="386"/>
      <c r="C29" s="386"/>
      <c r="D29" s="386"/>
      <c r="E29" s="386"/>
      <c r="F29" s="378"/>
      <c r="G29" s="378"/>
      <c r="H29" s="378"/>
      <c r="I29" s="378"/>
    </row>
    <row r="30" spans="1:17" x14ac:dyDescent="0.3">
      <c r="A30" s="386"/>
      <c r="B30" s="386"/>
      <c r="C30" s="386"/>
      <c r="D30" s="386"/>
      <c r="E30" s="386"/>
      <c r="F30" s="378"/>
      <c r="G30" s="378"/>
      <c r="H30" s="378"/>
      <c r="I30" s="378"/>
    </row>
    <row r="31" spans="1:17" x14ac:dyDescent="0.3">
      <c r="A31" s="386"/>
      <c r="B31" s="386"/>
      <c r="C31" s="386"/>
      <c r="D31" s="386"/>
      <c r="E31" s="386"/>
      <c r="F31" s="378"/>
      <c r="G31" s="378"/>
      <c r="H31" s="378"/>
      <c r="I31" s="378"/>
    </row>
    <row r="32" spans="1:17" x14ac:dyDescent="0.3">
      <c r="A32" s="386"/>
      <c r="B32" s="386"/>
      <c r="C32" s="386"/>
      <c r="D32" s="386"/>
      <c r="E32" s="386"/>
      <c r="F32" s="378"/>
      <c r="G32" s="378"/>
      <c r="H32" s="378"/>
      <c r="I32" s="378"/>
    </row>
    <row r="33" spans="2:7" x14ac:dyDescent="0.3">
      <c r="B33" s="386"/>
      <c r="C33" s="386"/>
      <c r="D33" s="386"/>
      <c r="E33" s="386"/>
      <c r="F33" s="378"/>
      <c r="G33" s="378"/>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8" bestFit="1" customWidth="1"/>
    <col min="2" max="2" width="22" style="188" bestFit="1" customWidth="1"/>
    <col min="3" max="4" width="26.5703125" style="188" bestFit="1" customWidth="1"/>
    <col min="5" max="5" width="14.42578125" style="188" bestFit="1" customWidth="1"/>
    <col min="6" max="6" width="11.140625" style="188" bestFit="1" customWidth="1"/>
    <col min="7" max="7" width="12.140625" style="188" bestFit="1" customWidth="1"/>
    <col min="8" max="8" width="15.140625" style="188" bestFit="1" customWidth="1"/>
    <col min="9" max="9" width="10.7109375" style="188" bestFit="1" customWidth="1"/>
    <col min="10" max="10" width="7" style="188" bestFit="1" customWidth="1"/>
    <col min="11" max="11" width="8" style="188" bestFit="1" customWidth="1"/>
    <col min="12" max="13" width="9" style="188" bestFit="1" customWidth="1"/>
    <col min="14" max="14" width="10" style="188" bestFit="1" customWidth="1"/>
    <col min="15" max="15" width="8" style="188" bestFit="1" customWidth="1"/>
    <col min="16" max="16" width="18.28515625" style="188" bestFit="1" customWidth="1"/>
    <col min="17" max="17" width="27.28515625" style="188" bestFit="1" customWidth="1"/>
    <col min="18" max="18" width="26.42578125" style="188" bestFit="1" customWidth="1"/>
    <col min="19" max="19" width="33.28515625" style="188" bestFit="1" customWidth="1"/>
    <col min="20" max="20" width="22.140625" style="188" bestFit="1" customWidth="1"/>
    <col min="21" max="21" width="20.28515625" style="188" bestFit="1" customWidth="1"/>
    <col min="22" max="22" width="32.140625" style="188" bestFit="1" customWidth="1"/>
    <col min="23" max="23" width="35" style="188" bestFit="1" customWidth="1"/>
    <col min="24" max="25" width="34" style="188" bestFit="1" customWidth="1"/>
    <col min="26" max="26" width="35.5703125" style="188" bestFit="1" customWidth="1"/>
    <col min="27" max="27" width="32.85546875" style="188" bestFit="1" customWidth="1"/>
    <col min="28" max="28" width="32.42578125" style="188" bestFit="1" customWidth="1"/>
    <col min="29" max="29" width="28.140625" style="188" bestFit="1" customWidth="1"/>
    <col min="30" max="30" width="30.85546875" style="188" bestFit="1" customWidth="1"/>
    <col min="31" max="31" width="32.140625" style="188" bestFit="1" customWidth="1"/>
    <col min="32" max="32" width="28.28515625" style="188" bestFit="1" customWidth="1"/>
    <col min="33" max="33" width="20.5703125" style="188" bestFit="1" customWidth="1"/>
    <col min="34" max="34" width="34" style="188" bestFit="1" customWidth="1"/>
    <col min="35" max="35" width="23.140625" style="188" bestFit="1" customWidth="1"/>
    <col min="36" max="36" width="30.28515625" style="188" bestFit="1" customWidth="1"/>
    <col min="37" max="37" width="34" style="188" bestFit="1" customWidth="1"/>
    <col min="38" max="38" width="33.85546875" style="188" bestFit="1" customWidth="1"/>
    <col min="39" max="39" width="32.7109375" style="188" bestFit="1" customWidth="1"/>
    <col min="40" max="40" width="24.140625" style="188" bestFit="1" customWidth="1"/>
    <col min="41" max="41" width="23.5703125" style="188" bestFit="1" customWidth="1"/>
    <col min="42" max="42" width="29.28515625" style="188" bestFit="1" customWidth="1"/>
    <col min="43" max="43" width="24.42578125" style="188" bestFit="1" customWidth="1"/>
    <col min="44" max="44" width="27.42578125" style="188" bestFit="1" customWidth="1"/>
    <col min="45" max="45" width="27.28515625" style="188" bestFit="1" customWidth="1"/>
    <col min="46" max="46" width="17.7109375" style="188" bestFit="1" customWidth="1"/>
    <col min="47" max="47" width="16.85546875" style="188" bestFit="1" customWidth="1"/>
    <col min="48" max="48" width="34.7109375" style="188" bestFit="1" customWidth="1"/>
    <col min="49" max="49" width="34.28515625" style="188" bestFit="1" customWidth="1"/>
    <col min="50" max="50" width="27.7109375" style="188" bestFit="1" customWidth="1"/>
    <col min="51" max="51" width="32.85546875" style="188" bestFit="1" customWidth="1"/>
    <col min="52" max="52" width="24.5703125" style="188" bestFit="1" customWidth="1"/>
    <col min="53" max="53" width="19.5703125" style="188" bestFit="1" customWidth="1"/>
    <col min="54" max="54" width="25.5703125" style="188" bestFit="1" customWidth="1"/>
    <col min="55" max="55" width="18.5703125" style="188" bestFit="1" customWidth="1"/>
    <col min="56" max="56" width="25" style="188" bestFit="1" customWidth="1"/>
    <col min="57" max="57" width="32.85546875" style="188" bestFit="1" customWidth="1"/>
    <col min="58" max="58" width="15.28515625" style="188" bestFit="1" customWidth="1"/>
    <col min="59" max="59" width="11" style="188" bestFit="1" customWidth="1"/>
    <col min="60" max="60" width="15.7109375" style="188" bestFit="1" customWidth="1"/>
    <col min="61" max="61" width="15" style="188" bestFit="1" customWidth="1"/>
    <col min="62" max="62" width="13.42578125" style="188" bestFit="1" customWidth="1"/>
    <col min="63" max="63" width="14.85546875" style="188" bestFit="1" customWidth="1"/>
    <col min="64" max="64" width="10.85546875" style="188" bestFit="1" customWidth="1"/>
    <col min="65" max="65" width="18.7109375" style="188" bestFit="1" customWidth="1"/>
    <col min="66" max="66" width="15" style="188" bestFit="1" customWidth="1"/>
    <col min="67" max="67" width="18.140625" style="188" bestFit="1" customWidth="1"/>
    <col min="68" max="68" width="10.7109375" style="188" bestFit="1" customWidth="1"/>
    <col min="69" max="69" width="12.28515625" style="188" bestFit="1" customWidth="1"/>
    <col min="70" max="71" width="29.7109375" style="188" bestFit="1" customWidth="1"/>
    <col min="72" max="72" width="27.5703125" style="188" bestFit="1" customWidth="1"/>
    <col min="73" max="73" width="20.7109375" style="188" bestFit="1" customWidth="1"/>
    <col min="74" max="74" width="13.7109375" style="188" bestFit="1" customWidth="1"/>
    <col min="75" max="75" width="25.42578125" style="188" bestFit="1" customWidth="1"/>
    <col min="76" max="76" width="20.28515625" style="188" bestFit="1" customWidth="1"/>
    <col min="77" max="77" width="22.85546875" style="188" bestFit="1" customWidth="1"/>
    <col min="78" max="78" width="30.7109375" style="188" bestFit="1" customWidth="1"/>
    <col min="79" max="79" width="32.140625" style="188" bestFit="1" customWidth="1"/>
    <col min="80" max="80" width="22.28515625" style="188" bestFit="1" customWidth="1"/>
    <col min="81" max="81" width="12.85546875" style="188" bestFit="1" customWidth="1"/>
    <col min="82" max="82" width="33" style="188" bestFit="1" customWidth="1"/>
    <col min="83" max="16384" width="11.42578125" style="188"/>
  </cols>
  <sheetData>
    <row r="1" spans="1:82" s="159" customFormat="1" ht="12.75" x14ac:dyDescent="0.2">
      <c r="A1" s="525"/>
      <c r="B1" s="526"/>
      <c r="C1" s="526"/>
      <c r="D1" s="527"/>
      <c r="E1" s="157" t="s">
        <v>185</v>
      </c>
      <c r="F1" s="528" t="s">
        <v>186</v>
      </c>
      <c r="G1" s="528"/>
      <c r="H1" s="528"/>
      <c r="I1" s="528" t="s">
        <v>187</v>
      </c>
      <c r="J1" s="528"/>
      <c r="K1" s="528"/>
      <c r="L1" s="528"/>
      <c r="M1" s="528"/>
      <c r="N1" s="528"/>
      <c r="O1" s="528"/>
      <c r="P1" s="529" t="s">
        <v>188</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189</v>
      </c>
      <c r="BJ1" s="533"/>
      <c r="BK1" s="533"/>
      <c r="BL1" s="533"/>
      <c r="BM1" s="533"/>
      <c r="BN1" s="533"/>
      <c r="BO1" s="533"/>
      <c r="BP1" s="534"/>
      <c r="BQ1" s="535" t="s">
        <v>190</v>
      </c>
      <c r="BR1" s="535"/>
      <c r="BS1" s="535"/>
      <c r="BT1" s="535"/>
      <c r="BU1" s="535"/>
      <c r="BV1" s="535"/>
      <c r="BW1" s="535"/>
      <c r="BX1" s="535"/>
      <c r="BY1" s="535"/>
      <c r="BZ1" s="535"/>
      <c r="CA1" s="535"/>
      <c r="CB1" s="535"/>
      <c r="CC1" s="158">
        <v>0</v>
      </c>
      <c r="CD1" s="521" t="s">
        <v>191</v>
      </c>
    </row>
    <row r="2" spans="1:82" s="159" customFormat="1" ht="50.25" customHeight="1" x14ac:dyDescent="0.25">
      <c r="A2" s="160" t="s">
        <v>192</v>
      </c>
      <c r="B2" s="161" t="s">
        <v>193</v>
      </c>
      <c r="C2" s="161" t="s">
        <v>194</v>
      </c>
      <c r="D2" s="161" t="s">
        <v>195</v>
      </c>
      <c r="E2" s="162" t="s">
        <v>196</v>
      </c>
      <c r="F2" s="163" t="s">
        <v>197</v>
      </c>
      <c r="G2" s="163" t="s">
        <v>198</v>
      </c>
      <c r="H2" s="163" t="s">
        <v>199</v>
      </c>
      <c r="I2" s="163" t="s">
        <v>200</v>
      </c>
      <c r="J2" s="163" t="s">
        <v>201</v>
      </c>
      <c r="K2" s="163" t="s">
        <v>202</v>
      </c>
      <c r="L2" s="163" t="s">
        <v>203</v>
      </c>
      <c r="M2" s="163" t="s">
        <v>204</v>
      </c>
      <c r="N2" s="163" t="s">
        <v>205</v>
      </c>
      <c r="O2" s="163" t="s">
        <v>206</v>
      </c>
      <c r="P2" s="162" t="s">
        <v>64</v>
      </c>
      <c r="Q2" s="164" t="s">
        <v>207</v>
      </c>
      <c r="R2" s="164" t="s">
        <v>208</v>
      </c>
      <c r="S2" s="162" t="s">
        <v>209</v>
      </c>
      <c r="T2" s="162" t="s">
        <v>210</v>
      </c>
      <c r="U2" s="162" t="s">
        <v>211</v>
      </c>
      <c r="V2" s="162" t="s">
        <v>212</v>
      </c>
      <c r="W2" s="164" t="s">
        <v>213</v>
      </c>
      <c r="X2" s="164" t="s">
        <v>214</v>
      </c>
      <c r="Y2" s="164" t="s">
        <v>215</v>
      </c>
      <c r="Z2" s="164" t="s">
        <v>216</v>
      </c>
      <c r="AA2" s="164" t="s">
        <v>217</v>
      </c>
      <c r="AB2" s="164" t="s">
        <v>218</v>
      </c>
      <c r="AC2" s="164" t="s">
        <v>219</v>
      </c>
      <c r="AD2" s="164" t="s">
        <v>220</v>
      </c>
      <c r="AE2" s="164" t="s">
        <v>221</v>
      </c>
      <c r="AF2" s="162" t="s">
        <v>222</v>
      </c>
      <c r="AG2" s="164" t="s">
        <v>223</v>
      </c>
      <c r="AH2" s="164" t="s">
        <v>224</v>
      </c>
      <c r="AI2" s="164" t="s">
        <v>225</v>
      </c>
      <c r="AJ2" s="164" t="s">
        <v>226</v>
      </c>
      <c r="AK2" s="164" t="s">
        <v>227</v>
      </c>
      <c r="AL2" s="164" t="s">
        <v>228</v>
      </c>
      <c r="AM2" s="164" t="s">
        <v>229</v>
      </c>
      <c r="AN2" s="162" t="s">
        <v>230</v>
      </c>
      <c r="AO2" s="162" t="s">
        <v>231</v>
      </c>
      <c r="AP2" s="164" t="s">
        <v>232</v>
      </c>
      <c r="AQ2" s="164" t="s">
        <v>233</v>
      </c>
      <c r="AR2" s="164" t="s">
        <v>234</v>
      </c>
      <c r="AS2" s="164" t="s">
        <v>235</v>
      </c>
      <c r="AT2" s="162" t="s">
        <v>236</v>
      </c>
      <c r="AU2" s="162" t="s">
        <v>237</v>
      </c>
      <c r="AV2" s="162" t="s">
        <v>238</v>
      </c>
      <c r="AW2" s="164" t="s">
        <v>239</v>
      </c>
      <c r="AX2" s="164" t="s">
        <v>240</v>
      </c>
      <c r="AY2" s="162" t="s">
        <v>241</v>
      </c>
      <c r="AZ2" s="162" t="s">
        <v>242</v>
      </c>
      <c r="BA2" s="162" t="s">
        <v>243</v>
      </c>
      <c r="BB2" s="162" t="s">
        <v>244</v>
      </c>
      <c r="BC2" s="162" t="s">
        <v>245</v>
      </c>
      <c r="BD2" s="162" t="s">
        <v>246</v>
      </c>
      <c r="BE2" s="162" t="s">
        <v>247</v>
      </c>
      <c r="BF2" s="162" t="s">
        <v>248</v>
      </c>
      <c r="BG2" s="162" t="s">
        <v>249</v>
      </c>
      <c r="BH2" s="162" t="s">
        <v>250</v>
      </c>
      <c r="BI2" s="165" t="s">
        <v>251</v>
      </c>
      <c r="BJ2" s="166" t="s">
        <v>252</v>
      </c>
      <c r="BK2" s="166" t="s">
        <v>253</v>
      </c>
      <c r="BL2" s="166" t="s">
        <v>254</v>
      </c>
      <c r="BM2" s="166" t="s">
        <v>255</v>
      </c>
      <c r="BN2" s="166" t="s">
        <v>256</v>
      </c>
      <c r="BO2" s="166" t="s">
        <v>257</v>
      </c>
      <c r="BP2" s="166" t="s">
        <v>258</v>
      </c>
      <c r="BQ2" s="167" t="s">
        <v>259</v>
      </c>
      <c r="BR2" s="167" t="s">
        <v>260</v>
      </c>
      <c r="BS2" s="167" t="s">
        <v>261</v>
      </c>
      <c r="BT2" s="167" t="s">
        <v>262</v>
      </c>
      <c r="BU2" s="167" t="s">
        <v>263</v>
      </c>
      <c r="BV2" s="167" t="s">
        <v>264</v>
      </c>
      <c r="BW2" s="168" t="s">
        <v>265</v>
      </c>
      <c r="BX2" s="168" t="s">
        <v>266</v>
      </c>
      <c r="BY2" s="168" t="s">
        <v>267</v>
      </c>
      <c r="BZ2" s="168" t="s">
        <v>268</v>
      </c>
      <c r="CA2" s="168" t="s">
        <v>269</v>
      </c>
      <c r="CB2" s="168" t="s">
        <v>270</v>
      </c>
      <c r="CC2" s="169" t="s">
        <v>271</v>
      </c>
      <c r="CD2" s="522"/>
    </row>
    <row r="3" spans="1:82" s="159" customFormat="1" ht="12.75" x14ac:dyDescent="0.25">
      <c r="A3" s="170" t="s">
        <v>272</v>
      </c>
      <c r="B3" s="170" t="s">
        <v>273</v>
      </c>
      <c r="C3" s="170" t="s">
        <v>274</v>
      </c>
      <c r="D3" s="170" t="s">
        <v>275</v>
      </c>
      <c r="E3" s="171" t="s">
        <v>276</v>
      </c>
      <c r="F3" s="172" t="s">
        <v>277</v>
      </c>
      <c r="G3" s="172" t="s">
        <v>278</v>
      </c>
      <c r="H3" s="172" t="s">
        <v>279</v>
      </c>
      <c r="I3" s="172" t="s">
        <v>280</v>
      </c>
      <c r="J3" s="172" t="s">
        <v>281</v>
      </c>
      <c r="K3" s="172" t="s">
        <v>282</v>
      </c>
      <c r="L3" s="172" t="s">
        <v>283</v>
      </c>
      <c r="M3" s="172" t="s">
        <v>284</v>
      </c>
      <c r="N3" s="172" t="s">
        <v>285</v>
      </c>
      <c r="O3" s="172" t="s">
        <v>286</v>
      </c>
      <c r="P3" s="171" t="s">
        <v>287</v>
      </c>
      <c r="Q3" s="172" t="s">
        <v>288</v>
      </c>
      <c r="R3" s="172" t="s">
        <v>289</v>
      </c>
      <c r="S3" s="171" t="s">
        <v>290</v>
      </c>
      <c r="T3" s="171" t="s">
        <v>291</v>
      </c>
      <c r="U3" s="171" t="s">
        <v>292</v>
      </c>
      <c r="V3" s="171" t="s">
        <v>293</v>
      </c>
      <c r="W3" s="172" t="s">
        <v>294</v>
      </c>
      <c r="X3" s="172" t="s">
        <v>295</v>
      </c>
      <c r="Y3" s="172" t="s">
        <v>296</v>
      </c>
      <c r="Z3" s="172" t="s">
        <v>297</v>
      </c>
      <c r="AA3" s="172" t="s">
        <v>298</v>
      </c>
      <c r="AB3" s="172" t="s">
        <v>299</v>
      </c>
      <c r="AC3" s="172" t="s">
        <v>300</v>
      </c>
      <c r="AD3" s="172" t="s">
        <v>301</v>
      </c>
      <c r="AE3" s="172" t="s">
        <v>302</v>
      </c>
      <c r="AF3" s="171" t="s">
        <v>303</v>
      </c>
      <c r="AG3" s="172" t="s">
        <v>304</v>
      </c>
      <c r="AH3" s="172" t="s">
        <v>305</v>
      </c>
      <c r="AI3" s="172" t="s">
        <v>306</v>
      </c>
      <c r="AJ3" s="172" t="s">
        <v>307</v>
      </c>
      <c r="AK3" s="172" t="s">
        <v>308</v>
      </c>
      <c r="AL3" s="172" t="s">
        <v>309</v>
      </c>
      <c r="AM3" s="172" t="s">
        <v>310</v>
      </c>
      <c r="AN3" s="171" t="s">
        <v>311</v>
      </c>
      <c r="AO3" s="171" t="s">
        <v>312</v>
      </c>
      <c r="AP3" s="172" t="s">
        <v>313</v>
      </c>
      <c r="AQ3" s="172" t="s">
        <v>314</v>
      </c>
      <c r="AR3" s="172" t="s">
        <v>315</v>
      </c>
      <c r="AS3" s="172" t="s">
        <v>316</v>
      </c>
      <c r="AT3" s="171" t="s">
        <v>317</v>
      </c>
      <c r="AU3" s="171" t="s">
        <v>318</v>
      </c>
      <c r="AV3" s="171" t="s">
        <v>319</v>
      </c>
      <c r="AW3" s="172" t="s">
        <v>320</v>
      </c>
      <c r="AX3" s="172" t="s">
        <v>321</v>
      </c>
      <c r="AY3" s="171" t="s">
        <v>322</v>
      </c>
      <c r="AZ3" s="171" t="s">
        <v>323</v>
      </c>
      <c r="BA3" s="171" t="s">
        <v>324</v>
      </c>
      <c r="BB3" s="171" t="s">
        <v>325</v>
      </c>
      <c r="BC3" s="171" t="s">
        <v>326</v>
      </c>
      <c r="BD3" s="171" t="s">
        <v>327</v>
      </c>
      <c r="BE3" s="171" t="s">
        <v>328</v>
      </c>
      <c r="BF3" s="171" t="s">
        <v>329</v>
      </c>
      <c r="BG3" s="171" t="s">
        <v>330</v>
      </c>
      <c r="BH3" s="171" t="s">
        <v>331</v>
      </c>
      <c r="BI3" s="173" t="s">
        <v>332</v>
      </c>
      <c r="BJ3" s="174" t="s">
        <v>333</v>
      </c>
      <c r="BK3" s="174" t="s">
        <v>334</v>
      </c>
      <c r="BL3" s="174" t="s">
        <v>335</v>
      </c>
      <c r="BM3" s="174" t="s">
        <v>336</v>
      </c>
      <c r="BN3" s="174" t="s">
        <v>337</v>
      </c>
      <c r="BO3" s="174" t="s">
        <v>338</v>
      </c>
      <c r="BP3" s="174" t="s">
        <v>339</v>
      </c>
      <c r="BQ3" s="175" t="s">
        <v>340</v>
      </c>
      <c r="BR3" s="175" t="s">
        <v>341</v>
      </c>
      <c r="BS3" s="175" t="s">
        <v>342</v>
      </c>
      <c r="BT3" s="175" t="s">
        <v>343</v>
      </c>
      <c r="BU3" s="175" t="s">
        <v>344</v>
      </c>
      <c r="BV3" s="175" t="s">
        <v>345</v>
      </c>
      <c r="BW3" s="176" t="s">
        <v>346</v>
      </c>
      <c r="BX3" s="176" t="s">
        <v>347</v>
      </c>
      <c r="BY3" s="176" t="s">
        <v>348</v>
      </c>
      <c r="BZ3" s="176" t="s">
        <v>349</v>
      </c>
      <c r="CA3" s="176" t="s">
        <v>350</v>
      </c>
      <c r="CB3" s="176" t="s">
        <v>351</v>
      </c>
      <c r="CC3" s="177" t="s">
        <v>352</v>
      </c>
      <c r="CD3" s="178" t="s">
        <v>568</v>
      </c>
    </row>
    <row r="4" spans="1:82" x14ac:dyDescent="0.25">
      <c r="A4" s="179" t="s">
        <v>164</v>
      </c>
      <c r="B4" s="179" t="s">
        <v>354</v>
      </c>
      <c r="C4" s="179" t="s">
        <v>355</v>
      </c>
      <c r="D4" s="179" t="s">
        <v>55</v>
      </c>
      <c r="E4" s="180">
        <v>16031.3673285351</v>
      </c>
      <c r="F4" s="181">
        <v>15917.6798285351</v>
      </c>
      <c r="G4" s="181">
        <v>76.125</v>
      </c>
      <c r="H4" s="181">
        <v>37.5625</v>
      </c>
      <c r="I4" s="181">
        <v>1006.375</v>
      </c>
      <c r="J4" s="181">
        <v>880.125</v>
      </c>
      <c r="K4" s="181">
        <v>1006.375</v>
      </c>
      <c r="L4" s="181">
        <v>2364.1817153829402</v>
      </c>
      <c r="M4" s="181">
        <v>3338.51576369243</v>
      </c>
      <c r="N4" s="181">
        <v>3272.67395106308</v>
      </c>
      <c r="O4" s="181">
        <v>4163.1208983966599</v>
      </c>
      <c r="P4" s="180">
        <v>1466.75</v>
      </c>
      <c r="Q4" s="181">
        <v>14.25</v>
      </c>
      <c r="R4" s="181">
        <v>182.875</v>
      </c>
      <c r="S4" s="180">
        <v>1868.125</v>
      </c>
      <c r="T4" s="180">
        <v>705.25</v>
      </c>
      <c r="U4" s="180">
        <v>313.03362443679703</v>
      </c>
      <c r="V4" s="180">
        <v>3797.125</v>
      </c>
      <c r="W4" s="181">
        <v>814.375</v>
      </c>
      <c r="X4" s="181">
        <v>856.375</v>
      </c>
      <c r="Y4" s="181">
        <v>375.375</v>
      </c>
      <c r="Z4" s="181">
        <v>637.625</v>
      </c>
      <c r="AA4" s="181">
        <v>14</v>
      </c>
      <c r="AB4" s="181">
        <v>122.5</v>
      </c>
      <c r="AC4" s="181">
        <v>287.875</v>
      </c>
      <c r="AD4" s="181">
        <v>306.125</v>
      </c>
      <c r="AE4" s="181">
        <v>395.25</v>
      </c>
      <c r="AF4" s="180">
        <v>4461.9587040983197</v>
      </c>
      <c r="AG4" s="181">
        <v>1036.625</v>
      </c>
      <c r="AH4" s="181">
        <v>46.25</v>
      </c>
      <c r="AI4" s="181">
        <v>956.25</v>
      </c>
      <c r="AJ4" s="181">
        <v>441.375</v>
      </c>
      <c r="AK4" s="181">
        <v>63.125</v>
      </c>
      <c r="AL4" s="181">
        <v>0</v>
      </c>
      <c r="AM4" s="181">
        <v>1918.3337040983199</v>
      </c>
      <c r="AN4" s="180">
        <v>396.625</v>
      </c>
      <c r="AO4" s="180">
        <v>310.5</v>
      </c>
      <c r="AP4" s="181">
        <v>247</v>
      </c>
      <c r="AQ4" s="181">
        <v>1.75</v>
      </c>
      <c r="AR4" s="181">
        <v>44</v>
      </c>
      <c r="AS4" s="181">
        <v>17.75</v>
      </c>
      <c r="AT4" s="180">
        <v>291.75</v>
      </c>
      <c r="AU4" s="180">
        <v>301.375</v>
      </c>
      <c r="AV4" s="180">
        <v>91.25</v>
      </c>
      <c r="AW4" s="181">
        <v>9.25</v>
      </c>
      <c r="AX4" s="181">
        <v>82</v>
      </c>
      <c r="AY4" s="180">
        <v>30.25</v>
      </c>
      <c r="AZ4" s="180">
        <v>183.75</v>
      </c>
      <c r="BA4" s="180">
        <v>44.125</v>
      </c>
      <c r="BB4" s="180">
        <v>1</v>
      </c>
      <c r="BC4" s="180">
        <v>1.875</v>
      </c>
      <c r="BD4" s="180">
        <v>1282.875</v>
      </c>
      <c r="BE4" s="180">
        <v>2</v>
      </c>
      <c r="BF4" s="180" t="e">
        <v>#VALUE!</v>
      </c>
      <c r="BG4" s="180">
        <v>298.125</v>
      </c>
      <c r="BH4" s="180" t="e">
        <v>#VALUE!</v>
      </c>
      <c r="BI4" s="182">
        <v>2356.2413253125001</v>
      </c>
      <c r="BJ4" s="183" t="e">
        <v>#VALUE!</v>
      </c>
      <c r="BK4" s="183">
        <v>87.375</v>
      </c>
      <c r="BL4" s="183">
        <v>1193.4913253125001</v>
      </c>
      <c r="BM4" s="183">
        <v>3.125</v>
      </c>
      <c r="BN4" s="183">
        <v>9.25</v>
      </c>
      <c r="BO4" s="183">
        <v>164.375</v>
      </c>
      <c r="BP4" s="183">
        <v>97.625</v>
      </c>
      <c r="BQ4" s="184">
        <v>1199.625</v>
      </c>
      <c r="BR4" s="184">
        <v>108.125</v>
      </c>
      <c r="BS4" s="184" t="e">
        <v>#VALUE!</v>
      </c>
      <c r="BT4" s="184">
        <v>105.125</v>
      </c>
      <c r="BU4" s="184">
        <v>0.625</v>
      </c>
      <c r="BV4" s="184">
        <v>835.875</v>
      </c>
      <c r="BW4" s="185">
        <v>367.125</v>
      </c>
      <c r="BX4" s="185">
        <v>0</v>
      </c>
      <c r="BY4" s="185" t="e">
        <v>#VALUE!</v>
      </c>
      <c r="BZ4" s="185">
        <v>92.625</v>
      </c>
      <c r="CA4" s="185">
        <v>0.75</v>
      </c>
      <c r="CB4" s="185">
        <v>176.75</v>
      </c>
      <c r="CC4" s="186">
        <v>18.75</v>
      </c>
      <c r="CD4" s="187">
        <v>151615.676810801</v>
      </c>
    </row>
    <row r="5" spans="1:82" x14ac:dyDescent="0.25">
      <c r="A5" s="179" t="s">
        <v>165</v>
      </c>
      <c r="B5" s="179" t="s">
        <v>356</v>
      </c>
      <c r="C5" s="179" t="s">
        <v>357</v>
      </c>
      <c r="D5" s="179" t="s">
        <v>121</v>
      </c>
      <c r="E5" s="180">
        <v>10328.43186653108</v>
      </c>
      <c r="F5" s="181">
        <v>9992.0182207256694</v>
      </c>
      <c r="G5" s="181">
        <v>0</v>
      </c>
      <c r="H5" s="181">
        <v>336.41364580541398</v>
      </c>
      <c r="I5" s="181">
        <v>614.875</v>
      </c>
      <c r="J5" s="181">
        <v>598.875</v>
      </c>
      <c r="K5" s="181">
        <v>644.375</v>
      </c>
      <c r="L5" s="181">
        <v>1505.15876137751</v>
      </c>
      <c r="M5" s="181">
        <v>3456.0220381990898</v>
      </c>
      <c r="N5" s="181">
        <v>1718.32615116846</v>
      </c>
      <c r="O5" s="181">
        <v>1790.7999157860199</v>
      </c>
      <c r="P5" s="180">
        <v>937.125</v>
      </c>
      <c r="Q5" s="181">
        <v>6.875</v>
      </c>
      <c r="R5" s="181">
        <v>22.875</v>
      </c>
      <c r="S5" s="180">
        <v>872.25</v>
      </c>
      <c r="T5" s="180">
        <v>322</v>
      </c>
      <c r="U5" s="180">
        <v>543.250457781357</v>
      </c>
      <c r="V5" s="180">
        <v>2034.625</v>
      </c>
      <c r="W5" s="181">
        <v>529.625</v>
      </c>
      <c r="X5" s="181">
        <v>322.625</v>
      </c>
      <c r="Y5" s="181">
        <v>198.5</v>
      </c>
      <c r="Z5" s="181">
        <v>515.625</v>
      </c>
      <c r="AA5" s="181">
        <v>4</v>
      </c>
      <c r="AB5" s="181">
        <v>48.125</v>
      </c>
      <c r="AC5" s="181">
        <v>59</v>
      </c>
      <c r="AD5" s="181">
        <v>199</v>
      </c>
      <c r="AE5" s="181">
        <v>167</v>
      </c>
      <c r="AF5" s="180">
        <v>3451.30640874972</v>
      </c>
      <c r="AG5" s="181">
        <v>985.375</v>
      </c>
      <c r="AH5" s="181">
        <v>62</v>
      </c>
      <c r="AI5" s="181">
        <v>1177.625</v>
      </c>
      <c r="AJ5" s="181">
        <v>94.5</v>
      </c>
      <c r="AK5" s="181">
        <v>94.25</v>
      </c>
      <c r="AL5" s="181">
        <v>186.375</v>
      </c>
      <c r="AM5" s="181">
        <v>851.18140874972198</v>
      </c>
      <c r="AN5" s="180">
        <v>48</v>
      </c>
      <c r="AO5" s="180">
        <v>238.875</v>
      </c>
      <c r="AP5" s="181">
        <v>177.875</v>
      </c>
      <c r="AQ5" s="181">
        <v>6.25</v>
      </c>
      <c r="AR5" s="181">
        <v>41.375</v>
      </c>
      <c r="AS5" s="181">
        <v>13.375</v>
      </c>
      <c r="AT5" s="180">
        <v>111.25</v>
      </c>
      <c r="AU5" s="180">
        <v>15.875</v>
      </c>
      <c r="AV5" s="180">
        <v>31</v>
      </c>
      <c r="AW5" s="181">
        <v>4</v>
      </c>
      <c r="AX5" s="181">
        <v>27</v>
      </c>
      <c r="AY5" s="180">
        <v>12.125</v>
      </c>
      <c r="AZ5" s="180">
        <v>48.5</v>
      </c>
      <c r="BA5" s="180">
        <v>54.5</v>
      </c>
      <c r="BB5" s="180">
        <v>1</v>
      </c>
      <c r="BC5" s="180">
        <v>1.25</v>
      </c>
      <c r="BD5" s="180">
        <v>978.25</v>
      </c>
      <c r="BE5" s="180">
        <v>7.375</v>
      </c>
      <c r="BF5" s="180">
        <v>26.5</v>
      </c>
      <c r="BG5" s="180">
        <v>328.25</v>
      </c>
      <c r="BH5" s="180" t="e">
        <v>#VALUE!</v>
      </c>
      <c r="BI5" s="182">
        <v>2447.5856423750001</v>
      </c>
      <c r="BJ5" s="183" t="e">
        <v>#VALUE!</v>
      </c>
      <c r="BK5" s="183">
        <v>126.875</v>
      </c>
      <c r="BL5" s="183">
        <v>991.71064237499991</v>
      </c>
      <c r="BM5" s="183">
        <v>1.25</v>
      </c>
      <c r="BN5" s="183">
        <v>2.375</v>
      </c>
      <c r="BO5" s="183">
        <v>19.125</v>
      </c>
      <c r="BP5" s="183">
        <v>55</v>
      </c>
      <c r="BQ5" s="184">
        <v>651.375</v>
      </c>
      <c r="BR5" s="184">
        <v>64</v>
      </c>
      <c r="BS5" s="184" t="e">
        <v>#VALUE!</v>
      </c>
      <c r="BT5" s="184" t="e">
        <v>#VALUE!</v>
      </c>
      <c r="BU5" s="184" t="e">
        <v>#VALUE!</v>
      </c>
      <c r="BV5" s="184">
        <v>222.375</v>
      </c>
      <c r="BW5" s="185" t="e">
        <v>#VALUE!</v>
      </c>
      <c r="BX5" s="185" t="e">
        <v>#VALUE!</v>
      </c>
      <c r="BY5" s="185" t="e">
        <v>#VALUE!</v>
      </c>
      <c r="BZ5" s="185">
        <v>0</v>
      </c>
      <c r="CA5" s="185" t="e">
        <v>#VALUE!</v>
      </c>
      <c r="CB5" s="185">
        <v>222.375</v>
      </c>
      <c r="CC5" s="186">
        <v>1050.875</v>
      </c>
      <c r="CD5" s="187">
        <v>116913.119632423</v>
      </c>
    </row>
    <row r="6" spans="1:82" x14ac:dyDescent="0.25">
      <c r="A6" s="179" t="s">
        <v>166</v>
      </c>
      <c r="B6" s="179" t="s">
        <v>358</v>
      </c>
      <c r="C6" s="179" t="s">
        <v>359</v>
      </c>
      <c r="D6" s="179" t="s">
        <v>55</v>
      </c>
      <c r="E6" s="180">
        <v>8983.6198588860498</v>
      </c>
      <c r="F6" s="181">
        <v>8275.4948588860498</v>
      </c>
      <c r="G6" s="181">
        <v>119.75</v>
      </c>
      <c r="H6" s="181" t="e">
        <v>#VALUE!</v>
      </c>
      <c r="I6" s="181">
        <v>483</v>
      </c>
      <c r="J6" s="181">
        <v>472</v>
      </c>
      <c r="K6" s="181">
        <v>557.35</v>
      </c>
      <c r="L6" s="181">
        <v>959.01675504942705</v>
      </c>
      <c r="M6" s="181">
        <v>2198.1140699907401</v>
      </c>
      <c r="N6" s="181">
        <v>2256.4430504534298</v>
      </c>
      <c r="O6" s="181">
        <v>2057.6959833924402</v>
      </c>
      <c r="P6" s="180">
        <v>647.375</v>
      </c>
      <c r="Q6" s="181">
        <v>5.125</v>
      </c>
      <c r="R6" s="181">
        <v>29.75</v>
      </c>
      <c r="S6" s="180">
        <v>132.25</v>
      </c>
      <c r="T6" s="180">
        <v>268.375</v>
      </c>
      <c r="U6" s="180">
        <v>1665.013978111501</v>
      </c>
      <c r="V6" s="180">
        <v>1942.25</v>
      </c>
      <c r="W6" s="181">
        <v>370.375</v>
      </c>
      <c r="X6" s="181">
        <v>620.375</v>
      </c>
      <c r="Y6" s="181">
        <v>121.625</v>
      </c>
      <c r="Z6" s="181">
        <v>478.125</v>
      </c>
      <c r="AA6" s="181" t="e">
        <v>#VALUE!</v>
      </c>
      <c r="AB6" s="181">
        <v>148.875</v>
      </c>
      <c r="AC6" s="181">
        <v>0</v>
      </c>
      <c r="AD6" s="181">
        <v>128.75</v>
      </c>
      <c r="AE6" s="181">
        <v>74.125</v>
      </c>
      <c r="AF6" s="180">
        <v>2806.3558807745499</v>
      </c>
      <c r="AG6" s="181">
        <v>1257.125</v>
      </c>
      <c r="AH6" s="181">
        <v>16.375</v>
      </c>
      <c r="AI6" s="181">
        <v>711.625</v>
      </c>
      <c r="AJ6" s="181">
        <v>54</v>
      </c>
      <c r="AK6" s="181">
        <v>0</v>
      </c>
      <c r="AL6" s="181">
        <v>20.625</v>
      </c>
      <c r="AM6" s="181">
        <v>746.60588077454702</v>
      </c>
      <c r="AN6" s="180">
        <v>94.125</v>
      </c>
      <c r="AO6" s="180">
        <v>197.375</v>
      </c>
      <c r="AP6" s="181">
        <v>149.125</v>
      </c>
      <c r="AQ6" s="181">
        <v>0</v>
      </c>
      <c r="AR6" s="181">
        <v>27.375</v>
      </c>
      <c r="AS6" s="181">
        <v>20.875</v>
      </c>
      <c r="AT6" s="180">
        <v>83.5</v>
      </c>
      <c r="AU6" s="180">
        <v>37.25</v>
      </c>
      <c r="AV6" s="180">
        <v>68.125</v>
      </c>
      <c r="AW6" s="181">
        <v>46.25</v>
      </c>
      <c r="AX6" s="181">
        <v>21.875</v>
      </c>
      <c r="AY6" s="180">
        <v>12.875</v>
      </c>
      <c r="AZ6" s="180">
        <v>145.375</v>
      </c>
      <c r="BA6" s="180">
        <v>44.125</v>
      </c>
      <c r="BB6" s="180">
        <v>0</v>
      </c>
      <c r="BC6" s="180">
        <v>3.25</v>
      </c>
      <c r="BD6" s="180">
        <v>562.375</v>
      </c>
      <c r="BE6" s="180">
        <v>0</v>
      </c>
      <c r="BF6" s="180" t="e">
        <v>#VALUE!</v>
      </c>
      <c r="BG6" s="180">
        <v>127.25</v>
      </c>
      <c r="BH6" s="180" t="e">
        <v>#VALUE!</v>
      </c>
      <c r="BI6" s="182">
        <v>1660.64616534375</v>
      </c>
      <c r="BJ6" s="183">
        <v>343.375</v>
      </c>
      <c r="BK6" s="183">
        <v>64.5</v>
      </c>
      <c r="BL6" s="183">
        <v>859.77116534375</v>
      </c>
      <c r="BM6" s="183" t="e">
        <v>#VALUE!</v>
      </c>
      <c r="BN6" s="183">
        <v>24.125</v>
      </c>
      <c r="BO6" s="183">
        <v>214.625</v>
      </c>
      <c r="BP6" s="183">
        <v>154.25</v>
      </c>
      <c r="BQ6" s="184">
        <v>1086.375</v>
      </c>
      <c r="BR6" s="184">
        <v>226</v>
      </c>
      <c r="BS6" s="184">
        <v>180.875</v>
      </c>
      <c r="BT6" s="184" t="e">
        <v>#VALUE!</v>
      </c>
      <c r="BU6" s="184" t="e">
        <v>#VALUE!</v>
      </c>
      <c r="BV6" s="184">
        <v>289.125</v>
      </c>
      <c r="BW6" s="185" t="e">
        <v>#VALUE!</v>
      </c>
      <c r="BX6" s="185">
        <v>63.125</v>
      </c>
      <c r="BY6" s="185" t="e">
        <v>#VALUE!</v>
      </c>
      <c r="BZ6" s="185">
        <v>0</v>
      </c>
      <c r="CA6" s="185" t="e">
        <v>#VALUE!</v>
      </c>
      <c r="CB6" s="185">
        <v>166</v>
      </c>
      <c r="CC6" s="186">
        <v>69.75</v>
      </c>
      <c r="CD6" s="187">
        <v>78548.465496003599</v>
      </c>
    </row>
    <row r="7" spans="1:82" x14ac:dyDescent="0.25">
      <c r="A7" s="179" t="s">
        <v>167</v>
      </c>
      <c r="B7" s="179" t="s">
        <v>360</v>
      </c>
      <c r="C7" s="179" t="s">
        <v>127</v>
      </c>
      <c r="D7" s="179" t="s">
        <v>127</v>
      </c>
      <c r="E7" s="180">
        <v>4687.7746834123</v>
      </c>
      <c r="F7" s="181">
        <v>4663.7746834123</v>
      </c>
      <c r="G7" s="181">
        <v>24</v>
      </c>
      <c r="H7" s="181" t="e">
        <v>#VALUE!</v>
      </c>
      <c r="I7" s="181">
        <v>468.375</v>
      </c>
      <c r="J7" s="181">
        <v>385.80824627321601</v>
      </c>
      <c r="K7" s="181">
        <v>489.875</v>
      </c>
      <c r="L7" s="181">
        <v>764.25</v>
      </c>
      <c r="M7" s="181">
        <v>1589.42671751292</v>
      </c>
      <c r="N7" s="181">
        <v>510.75</v>
      </c>
      <c r="O7" s="181">
        <v>479.28971962616799</v>
      </c>
      <c r="P7" s="180">
        <v>215.25</v>
      </c>
      <c r="Q7" s="181">
        <v>7.375</v>
      </c>
      <c r="R7" s="181">
        <v>24.25</v>
      </c>
      <c r="S7" s="180">
        <v>60.5</v>
      </c>
      <c r="T7" s="180">
        <v>155.375</v>
      </c>
      <c r="U7" s="180">
        <v>49.875</v>
      </c>
      <c r="V7" s="180">
        <v>1078</v>
      </c>
      <c r="W7" s="181">
        <v>162.375</v>
      </c>
      <c r="X7" s="181">
        <v>117.25</v>
      </c>
      <c r="Y7" s="181">
        <v>0</v>
      </c>
      <c r="Z7" s="181">
        <v>250.5</v>
      </c>
      <c r="AA7" s="181" t="e">
        <v>#VALUE!</v>
      </c>
      <c r="AB7" s="181">
        <v>69.75</v>
      </c>
      <c r="AC7" s="181">
        <v>207.5</v>
      </c>
      <c r="AD7" s="181">
        <v>233.625</v>
      </c>
      <c r="AE7" s="181">
        <v>50.375</v>
      </c>
      <c r="AF7" s="180">
        <v>1633.6496834123</v>
      </c>
      <c r="AG7" s="181">
        <v>414.75</v>
      </c>
      <c r="AH7" s="181">
        <v>18.25</v>
      </c>
      <c r="AI7" s="181">
        <v>330.75</v>
      </c>
      <c r="AJ7" s="181">
        <v>250.625</v>
      </c>
      <c r="AK7" s="181" t="e">
        <v>#VALUE!</v>
      </c>
      <c r="AL7" s="181">
        <v>77.75</v>
      </c>
      <c r="AM7" s="181">
        <v>541.52468341230394</v>
      </c>
      <c r="AN7" s="180">
        <v>16.75</v>
      </c>
      <c r="AO7" s="180">
        <v>185.25</v>
      </c>
      <c r="AP7" s="181">
        <v>107.125</v>
      </c>
      <c r="AQ7" s="181">
        <v>2.875</v>
      </c>
      <c r="AR7" s="181">
        <v>44.125</v>
      </c>
      <c r="AS7" s="181">
        <v>31.125</v>
      </c>
      <c r="AT7" s="180">
        <v>206.375</v>
      </c>
      <c r="AU7" s="180">
        <v>34.5</v>
      </c>
      <c r="AV7" s="180">
        <v>73.125</v>
      </c>
      <c r="AW7" s="181">
        <v>28.75</v>
      </c>
      <c r="AX7" s="181">
        <v>44.375</v>
      </c>
      <c r="AY7" s="180">
        <v>14.25</v>
      </c>
      <c r="AZ7" s="180">
        <v>9.25</v>
      </c>
      <c r="BA7" s="180">
        <v>16.25</v>
      </c>
      <c r="BB7" s="180">
        <v>7.125</v>
      </c>
      <c r="BC7" s="180">
        <v>1</v>
      </c>
      <c r="BD7" s="180">
        <v>624</v>
      </c>
      <c r="BE7" s="180">
        <v>17</v>
      </c>
      <c r="BF7" s="180" t="e">
        <v>#VALUE!</v>
      </c>
      <c r="BG7" s="180">
        <v>140.25</v>
      </c>
      <c r="BH7" s="180" t="e">
        <v>#VALUE!</v>
      </c>
      <c r="BI7" s="182">
        <v>813.76269000000002</v>
      </c>
      <c r="BJ7" s="183">
        <v>262.125</v>
      </c>
      <c r="BK7" s="183">
        <v>59.25</v>
      </c>
      <c r="BL7" s="183">
        <v>456.76269000000002</v>
      </c>
      <c r="BM7" s="183">
        <v>0</v>
      </c>
      <c r="BN7" s="183" t="e">
        <v>#VALUE!</v>
      </c>
      <c r="BO7" s="183" t="e">
        <v>#VALUE!</v>
      </c>
      <c r="BP7" s="183">
        <v>35.625</v>
      </c>
      <c r="BQ7" s="184">
        <v>216.375</v>
      </c>
      <c r="BR7" s="184">
        <v>31.125</v>
      </c>
      <c r="BS7" s="184" t="e">
        <v>#VALUE!</v>
      </c>
      <c r="BT7" s="184" t="e">
        <v>#VALUE!</v>
      </c>
      <c r="BU7" s="184" t="e">
        <v>#VALUE!</v>
      </c>
      <c r="BV7" s="184">
        <v>130.75</v>
      </c>
      <c r="BW7" s="185" t="e">
        <v>#VALUE!</v>
      </c>
      <c r="BX7" s="185" t="e">
        <v>#VALUE!</v>
      </c>
      <c r="BY7" s="185" t="e">
        <v>#VALUE!</v>
      </c>
      <c r="BZ7" s="185" t="e">
        <v>#VALUE!</v>
      </c>
      <c r="CA7" s="185" t="e">
        <v>#VALUE!</v>
      </c>
      <c r="CB7" s="185">
        <v>77.375</v>
      </c>
      <c r="CC7" s="186">
        <v>17.5</v>
      </c>
      <c r="CD7" s="187">
        <v>36078.668516101505</v>
      </c>
    </row>
    <row r="8" spans="1:82" x14ac:dyDescent="0.25">
      <c r="A8" s="179" t="s">
        <v>361</v>
      </c>
      <c r="B8" s="179" t="s">
        <v>362</v>
      </c>
      <c r="C8" s="179" t="s">
        <v>127</v>
      </c>
      <c r="D8" s="179" t="s">
        <v>127</v>
      </c>
      <c r="E8" s="180">
        <v>5514.1720272024404</v>
      </c>
      <c r="F8" s="181">
        <v>5460.9220272024404</v>
      </c>
      <c r="G8" s="181">
        <v>53.25</v>
      </c>
      <c r="H8" s="181" t="e">
        <v>#VALUE!</v>
      </c>
      <c r="I8" s="181">
        <v>467.625</v>
      </c>
      <c r="J8" s="181">
        <v>361</v>
      </c>
      <c r="K8" s="181">
        <v>355.875</v>
      </c>
      <c r="L8" s="181">
        <v>852.27785020560202</v>
      </c>
      <c r="M8" s="181">
        <v>1549.1818914601599</v>
      </c>
      <c r="N8" s="181">
        <v>1251.0872855366799</v>
      </c>
      <c r="O8" s="181">
        <v>677.125</v>
      </c>
      <c r="P8" s="180">
        <v>269.375</v>
      </c>
      <c r="Q8" s="181">
        <v>13.75</v>
      </c>
      <c r="R8" s="181">
        <v>14.625</v>
      </c>
      <c r="S8" s="180">
        <v>843.75</v>
      </c>
      <c r="T8" s="180">
        <v>279.125</v>
      </c>
      <c r="U8" s="180">
        <v>98.837285536676305</v>
      </c>
      <c r="V8" s="180">
        <v>1425.25</v>
      </c>
      <c r="W8" s="181">
        <v>194.5</v>
      </c>
      <c r="X8" s="181">
        <v>116.625</v>
      </c>
      <c r="Y8" s="181">
        <v>92</v>
      </c>
      <c r="Z8" s="181">
        <v>555.375</v>
      </c>
      <c r="AA8" s="181" t="e">
        <v>#VALUE!</v>
      </c>
      <c r="AB8" s="181">
        <v>152.5</v>
      </c>
      <c r="AC8" s="181">
        <v>84.75</v>
      </c>
      <c r="AD8" s="181">
        <v>128.125</v>
      </c>
      <c r="AE8" s="181">
        <v>101.375</v>
      </c>
      <c r="AF8" s="180">
        <v>846.83474166576104</v>
      </c>
      <c r="AG8" s="181">
        <v>220.875</v>
      </c>
      <c r="AH8" s="181">
        <v>30.625</v>
      </c>
      <c r="AI8" s="181">
        <v>92.125</v>
      </c>
      <c r="AJ8" s="181">
        <v>171.875</v>
      </c>
      <c r="AK8" s="181">
        <v>39</v>
      </c>
      <c r="AL8" s="181">
        <v>0</v>
      </c>
      <c r="AM8" s="181">
        <v>292.33474166576099</v>
      </c>
      <c r="AN8" s="180">
        <v>9.375</v>
      </c>
      <c r="AO8" s="180">
        <v>159.5</v>
      </c>
      <c r="AP8" s="181">
        <v>75</v>
      </c>
      <c r="AQ8" s="181">
        <v>3</v>
      </c>
      <c r="AR8" s="181">
        <v>53.5</v>
      </c>
      <c r="AS8" s="181">
        <v>28</v>
      </c>
      <c r="AT8" s="180">
        <v>369</v>
      </c>
      <c r="AU8" s="180">
        <v>7</v>
      </c>
      <c r="AV8" s="180">
        <v>97.875</v>
      </c>
      <c r="AW8" s="181">
        <v>19.125</v>
      </c>
      <c r="AX8" s="181">
        <v>78.75</v>
      </c>
      <c r="AY8" s="180">
        <v>9.875</v>
      </c>
      <c r="AZ8" s="180">
        <v>28</v>
      </c>
      <c r="BA8" s="180">
        <v>72.875</v>
      </c>
      <c r="BB8" s="180" t="e">
        <v>#VALUE!</v>
      </c>
      <c r="BC8" s="180" t="e">
        <v>#VALUE!</v>
      </c>
      <c r="BD8" s="180">
        <v>769.625</v>
      </c>
      <c r="BE8" s="180">
        <v>7</v>
      </c>
      <c r="BF8" s="180">
        <v>61.625</v>
      </c>
      <c r="BG8" s="180">
        <v>151.5</v>
      </c>
      <c r="BH8" s="180" t="e">
        <v>#VALUE!</v>
      </c>
      <c r="BI8" s="182">
        <v>798.44297140624997</v>
      </c>
      <c r="BJ8" s="183">
        <v>279.25</v>
      </c>
      <c r="BK8" s="183">
        <v>122.375</v>
      </c>
      <c r="BL8" s="183">
        <v>370.31797140624997</v>
      </c>
      <c r="BM8" s="183">
        <v>15.125</v>
      </c>
      <c r="BN8" s="183" t="e">
        <v>#VALUE!</v>
      </c>
      <c r="BO8" s="183" t="e">
        <v>#VALUE!</v>
      </c>
      <c r="BP8" s="183">
        <v>11.375</v>
      </c>
      <c r="BQ8" s="184">
        <v>247.625</v>
      </c>
      <c r="BR8" s="184">
        <v>22.625</v>
      </c>
      <c r="BS8" s="184" t="e">
        <v>#VALUE!</v>
      </c>
      <c r="BT8" s="184" t="e">
        <v>#VALUE!</v>
      </c>
      <c r="BU8" s="184" t="e">
        <v>#VALUE!</v>
      </c>
      <c r="BV8" s="184">
        <v>86.125</v>
      </c>
      <c r="BW8" s="185" t="e">
        <v>#VALUE!</v>
      </c>
      <c r="BX8" s="185" t="e">
        <v>#VALUE!</v>
      </c>
      <c r="BY8" s="185" t="e">
        <v>#VALUE!</v>
      </c>
      <c r="BZ8" s="185" t="e">
        <v>#VALUE!</v>
      </c>
      <c r="CA8" s="185" t="e">
        <v>#VALUE!</v>
      </c>
      <c r="CB8" s="185">
        <v>43.25</v>
      </c>
      <c r="CC8" s="186" t="e">
        <v>#VALUE!</v>
      </c>
      <c r="CD8" s="187">
        <v>36047.740302085898</v>
      </c>
    </row>
    <row r="9" spans="1:82" x14ac:dyDescent="0.25">
      <c r="A9" s="179" t="s">
        <v>181</v>
      </c>
      <c r="B9" s="179" t="s">
        <v>363</v>
      </c>
      <c r="C9" s="179" t="s">
        <v>127</v>
      </c>
      <c r="D9" s="179" t="s">
        <v>127</v>
      </c>
      <c r="E9" s="180">
        <v>25273.955219339699</v>
      </c>
      <c r="F9" s="181">
        <v>25225.455219339699</v>
      </c>
      <c r="G9" s="181">
        <v>0</v>
      </c>
      <c r="H9" s="181">
        <v>48.5</v>
      </c>
      <c r="I9" s="181">
        <v>1604.5</v>
      </c>
      <c r="J9" s="181">
        <v>1338.5</v>
      </c>
      <c r="K9" s="181">
        <v>1619.8015942018501</v>
      </c>
      <c r="L9" s="181">
        <v>2868.1929394308199</v>
      </c>
      <c r="M9" s="181">
        <v>5374.7071412326804</v>
      </c>
      <c r="N9" s="181">
        <v>3891.0660444743899</v>
      </c>
      <c r="O9" s="181">
        <v>8577.1875</v>
      </c>
      <c r="P9" s="180">
        <v>2390.75</v>
      </c>
      <c r="Q9" s="181">
        <v>74.625</v>
      </c>
      <c r="R9" s="181">
        <v>186.75</v>
      </c>
      <c r="S9" s="180">
        <v>3899.75</v>
      </c>
      <c r="T9" s="180">
        <v>1334.875</v>
      </c>
      <c r="U9" s="180">
        <v>155.875</v>
      </c>
      <c r="V9" s="180">
        <v>3485.625</v>
      </c>
      <c r="W9" s="181">
        <v>319.75</v>
      </c>
      <c r="X9" s="181">
        <v>604.75</v>
      </c>
      <c r="Y9" s="181">
        <v>252</v>
      </c>
      <c r="Z9" s="181">
        <v>820.5</v>
      </c>
      <c r="AA9" s="181" t="e">
        <v>#VALUE!</v>
      </c>
      <c r="AB9" s="181">
        <v>451.75</v>
      </c>
      <c r="AC9" s="181">
        <v>217.375</v>
      </c>
      <c r="AD9" s="181">
        <v>276.25</v>
      </c>
      <c r="AE9" s="181">
        <v>617.75</v>
      </c>
      <c r="AF9" s="180">
        <v>6189.9552193397503</v>
      </c>
      <c r="AG9" s="181">
        <v>2224.125</v>
      </c>
      <c r="AH9" s="181">
        <v>154.125</v>
      </c>
      <c r="AI9" s="181">
        <v>1246.625</v>
      </c>
      <c r="AJ9" s="181">
        <v>433.875</v>
      </c>
      <c r="AK9" s="181">
        <v>360.875</v>
      </c>
      <c r="AL9" s="181">
        <v>9.75</v>
      </c>
      <c r="AM9" s="181">
        <v>1760.5802193397501</v>
      </c>
      <c r="AN9" s="180">
        <v>581.875</v>
      </c>
      <c r="AO9" s="180">
        <v>680.875</v>
      </c>
      <c r="AP9" s="181">
        <v>425</v>
      </c>
      <c r="AQ9" s="181">
        <v>20.375</v>
      </c>
      <c r="AR9" s="181">
        <v>139.375</v>
      </c>
      <c r="AS9" s="181">
        <v>96.125</v>
      </c>
      <c r="AT9" s="180">
        <v>243</v>
      </c>
      <c r="AU9" s="180">
        <v>61.875</v>
      </c>
      <c r="AV9" s="180">
        <v>120.875</v>
      </c>
      <c r="AW9" s="181">
        <v>26.25</v>
      </c>
      <c r="AX9" s="181">
        <v>94.625</v>
      </c>
      <c r="AY9" s="180">
        <v>23.5</v>
      </c>
      <c r="AZ9" s="180">
        <v>135.125</v>
      </c>
      <c r="BA9" s="180">
        <v>198.75</v>
      </c>
      <c r="BB9" s="180">
        <v>2.75</v>
      </c>
      <c r="BC9" s="180">
        <v>1.75</v>
      </c>
      <c r="BD9" s="180">
        <v>4346.75</v>
      </c>
      <c r="BE9" s="180">
        <v>125.75</v>
      </c>
      <c r="BF9" s="180">
        <v>233.125</v>
      </c>
      <c r="BG9" s="180">
        <v>780.125</v>
      </c>
      <c r="BH9" s="180" t="e">
        <v>#VALUE!</v>
      </c>
      <c r="BI9" s="182">
        <v>3911.1826414687498</v>
      </c>
      <c r="BJ9" s="183" t="e">
        <v>#VALUE!</v>
      </c>
      <c r="BK9" s="183">
        <v>95.625</v>
      </c>
      <c r="BL9" s="183">
        <v>3171.1826414687498</v>
      </c>
      <c r="BM9" s="183">
        <v>0</v>
      </c>
      <c r="BN9" s="183">
        <v>25.625</v>
      </c>
      <c r="BO9" s="183" t="e">
        <v>#VALUE!</v>
      </c>
      <c r="BP9" s="183">
        <v>515.875</v>
      </c>
      <c r="BQ9" s="184">
        <v>1292.5</v>
      </c>
      <c r="BR9" s="184">
        <v>229</v>
      </c>
      <c r="BS9" s="184" t="e">
        <v>#VALUE!</v>
      </c>
      <c r="BT9" s="184" t="e">
        <v>#VALUE!</v>
      </c>
      <c r="BU9" s="184">
        <v>2</v>
      </c>
      <c r="BV9" s="184">
        <v>881.25</v>
      </c>
      <c r="BW9" s="185">
        <v>0</v>
      </c>
      <c r="BX9" s="185">
        <v>0</v>
      </c>
      <c r="BY9" s="185" t="e">
        <v>#VALUE!</v>
      </c>
      <c r="BZ9" s="185" t="e">
        <v>#VALUE!</v>
      </c>
      <c r="CA9" s="185" t="e">
        <v>#VALUE!</v>
      </c>
      <c r="CB9" s="185">
        <v>633.25</v>
      </c>
      <c r="CC9" s="186">
        <v>1553.625</v>
      </c>
      <c r="CD9" s="187">
        <v>305737.77294459997</v>
      </c>
    </row>
    <row r="10" spans="1:82" x14ac:dyDescent="0.25">
      <c r="A10" s="179" t="s">
        <v>364</v>
      </c>
      <c r="B10" s="179" t="s">
        <v>365</v>
      </c>
      <c r="C10" s="179" t="s">
        <v>355</v>
      </c>
      <c r="D10" s="179" t="s">
        <v>55</v>
      </c>
      <c r="E10" s="180">
        <v>9822.2959221662004</v>
      </c>
      <c r="F10" s="181">
        <v>9816.9209221662004</v>
      </c>
      <c r="G10" s="181">
        <v>5.375</v>
      </c>
      <c r="H10" s="181" t="e">
        <v>#VALUE!</v>
      </c>
      <c r="I10" s="181">
        <v>726.5</v>
      </c>
      <c r="J10" s="181">
        <v>676.625</v>
      </c>
      <c r="K10" s="181">
        <v>792.75</v>
      </c>
      <c r="L10" s="181">
        <v>1518.416091736</v>
      </c>
      <c r="M10" s="181">
        <v>2450.7063455817201</v>
      </c>
      <c r="N10" s="181">
        <v>1537.92348484848</v>
      </c>
      <c r="O10" s="181">
        <v>2119.375</v>
      </c>
      <c r="P10" s="180">
        <v>938</v>
      </c>
      <c r="Q10" s="181">
        <v>3.875</v>
      </c>
      <c r="R10" s="181">
        <v>35.25</v>
      </c>
      <c r="S10" s="180">
        <v>1100.875</v>
      </c>
      <c r="T10" s="180">
        <v>247.75</v>
      </c>
      <c r="U10" s="180">
        <v>116.75147058823499</v>
      </c>
      <c r="V10" s="180">
        <v>1553.125</v>
      </c>
      <c r="W10" s="181">
        <v>457</v>
      </c>
      <c r="X10" s="181">
        <v>250.125</v>
      </c>
      <c r="Y10" s="181">
        <v>279</v>
      </c>
      <c r="Z10" s="181">
        <v>255.375</v>
      </c>
      <c r="AA10" s="181">
        <v>45.5</v>
      </c>
      <c r="AB10" s="181">
        <v>7.875</v>
      </c>
      <c r="AC10" s="181">
        <v>1.375</v>
      </c>
      <c r="AD10" s="181">
        <v>189.625</v>
      </c>
      <c r="AE10" s="181">
        <v>75.125</v>
      </c>
      <c r="AF10" s="180">
        <v>4120.04445157797</v>
      </c>
      <c r="AG10" s="181">
        <v>2028.625</v>
      </c>
      <c r="AH10" s="181">
        <v>118</v>
      </c>
      <c r="AI10" s="181">
        <v>906.75</v>
      </c>
      <c r="AJ10" s="181">
        <v>326.875</v>
      </c>
      <c r="AK10" s="181">
        <v>130.75</v>
      </c>
      <c r="AL10" s="181">
        <v>13.25</v>
      </c>
      <c r="AM10" s="181">
        <v>595.79445157796499</v>
      </c>
      <c r="AN10" s="180">
        <v>95.125</v>
      </c>
      <c r="AO10" s="180">
        <v>327.125</v>
      </c>
      <c r="AP10" s="181">
        <v>233.875</v>
      </c>
      <c r="AQ10" s="181">
        <v>5.625</v>
      </c>
      <c r="AR10" s="181">
        <v>52.625</v>
      </c>
      <c r="AS10" s="181">
        <v>35</v>
      </c>
      <c r="AT10" s="180">
        <v>31.875</v>
      </c>
      <c r="AU10" s="180">
        <v>16</v>
      </c>
      <c r="AV10" s="180">
        <v>78.375</v>
      </c>
      <c r="AW10" s="181">
        <v>0.25</v>
      </c>
      <c r="AX10" s="181">
        <v>78.125</v>
      </c>
      <c r="AY10" s="180">
        <v>1</v>
      </c>
      <c r="AZ10" s="180">
        <v>24.125</v>
      </c>
      <c r="BA10" s="180">
        <v>76.125</v>
      </c>
      <c r="BB10" s="180">
        <v>3.375</v>
      </c>
      <c r="BC10" s="180">
        <v>0</v>
      </c>
      <c r="BD10" s="180">
        <v>767.25</v>
      </c>
      <c r="BE10" s="180">
        <v>2</v>
      </c>
      <c r="BF10" s="180" t="e">
        <v>#VALUE!</v>
      </c>
      <c r="BG10" s="180">
        <v>196.625</v>
      </c>
      <c r="BH10" s="180" t="e">
        <v>#VALUE!</v>
      </c>
      <c r="BI10" s="182">
        <v>1320.698075</v>
      </c>
      <c r="BJ10" s="183">
        <v>649.5</v>
      </c>
      <c r="BK10" s="183">
        <v>196.25</v>
      </c>
      <c r="BL10" s="183">
        <v>418.07307500000002</v>
      </c>
      <c r="BM10" s="183">
        <v>10.5</v>
      </c>
      <c r="BN10" s="183" t="e">
        <v>#VALUE!</v>
      </c>
      <c r="BO10" s="183">
        <v>0</v>
      </c>
      <c r="BP10" s="183">
        <v>46.375</v>
      </c>
      <c r="BQ10" s="184">
        <v>1105.625</v>
      </c>
      <c r="BR10" s="184">
        <v>39.5</v>
      </c>
      <c r="BS10" s="184" t="e">
        <v>#VALUE!</v>
      </c>
      <c r="BT10" s="184" t="e">
        <v>#VALUE!</v>
      </c>
      <c r="BU10" s="184" t="e">
        <v>#VALUE!</v>
      </c>
      <c r="BV10" s="184">
        <v>838.125</v>
      </c>
      <c r="BW10" s="185">
        <v>62.75</v>
      </c>
      <c r="BX10" s="185" t="e">
        <v>#VALUE!</v>
      </c>
      <c r="BY10" s="185">
        <v>0</v>
      </c>
      <c r="BZ10" s="185">
        <v>357.75</v>
      </c>
      <c r="CA10" s="185">
        <v>136.625</v>
      </c>
      <c r="CB10" s="185">
        <v>153</v>
      </c>
      <c r="CC10" s="186">
        <v>90.125</v>
      </c>
      <c r="CD10" s="187">
        <v>70304.945163905591</v>
      </c>
    </row>
    <row r="11" spans="1:82" x14ac:dyDescent="0.25">
      <c r="A11" s="179" t="s">
        <v>366</v>
      </c>
      <c r="B11" s="179" t="s">
        <v>367</v>
      </c>
      <c r="C11" s="179" t="s">
        <v>368</v>
      </c>
      <c r="D11" s="179" t="s">
        <v>120</v>
      </c>
      <c r="E11" s="180">
        <v>6706.1988763247</v>
      </c>
      <c r="F11" s="181">
        <v>6553.2755154715796</v>
      </c>
      <c r="G11" s="181">
        <v>0</v>
      </c>
      <c r="H11" s="181">
        <v>152.923360853113</v>
      </c>
      <c r="I11" s="181">
        <v>386</v>
      </c>
      <c r="J11" s="181">
        <v>366.25</v>
      </c>
      <c r="K11" s="181">
        <v>387</v>
      </c>
      <c r="L11" s="181">
        <v>868.75951264563798</v>
      </c>
      <c r="M11" s="181">
        <v>1710.8249760989399</v>
      </c>
      <c r="N11" s="181">
        <v>1873.2393875801199</v>
      </c>
      <c r="O11" s="181">
        <v>1114.125</v>
      </c>
      <c r="P11" s="180">
        <v>468.875</v>
      </c>
      <c r="Q11" s="181">
        <v>0</v>
      </c>
      <c r="R11" s="181">
        <v>1.25</v>
      </c>
      <c r="S11" s="180">
        <v>173.75</v>
      </c>
      <c r="T11" s="180">
        <v>223.125</v>
      </c>
      <c r="U11" s="180">
        <v>350.82750817268902</v>
      </c>
      <c r="V11" s="180">
        <v>1113.25</v>
      </c>
      <c r="W11" s="181">
        <v>240.625</v>
      </c>
      <c r="X11" s="181">
        <v>202.5</v>
      </c>
      <c r="Y11" s="181">
        <v>253.875</v>
      </c>
      <c r="Z11" s="181">
        <v>149.25</v>
      </c>
      <c r="AA11" s="181">
        <v>18.25</v>
      </c>
      <c r="AB11" s="181" t="e">
        <v>#VALUE!</v>
      </c>
      <c r="AC11" s="181">
        <v>0.25</v>
      </c>
      <c r="AD11" s="181">
        <v>145.125</v>
      </c>
      <c r="AE11" s="181">
        <v>103.375</v>
      </c>
      <c r="AF11" s="180">
        <v>2875.6213681520098</v>
      </c>
      <c r="AG11" s="181">
        <v>844</v>
      </c>
      <c r="AH11" s="181">
        <v>9.25</v>
      </c>
      <c r="AI11" s="181">
        <v>543.75</v>
      </c>
      <c r="AJ11" s="181">
        <v>84.125</v>
      </c>
      <c r="AK11" s="181">
        <v>256</v>
      </c>
      <c r="AL11" s="181">
        <v>41.375</v>
      </c>
      <c r="AM11" s="181">
        <v>1097.1213681520101</v>
      </c>
      <c r="AN11" s="180">
        <v>14.625</v>
      </c>
      <c r="AO11" s="180">
        <v>229.75</v>
      </c>
      <c r="AP11" s="181">
        <v>87</v>
      </c>
      <c r="AQ11" s="181">
        <v>0.375</v>
      </c>
      <c r="AR11" s="181">
        <v>80</v>
      </c>
      <c r="AS11" s="181">
        <v>62.375</v>
      </c>
      <c r="AT11" s="180">
        <v>22.25</v>
      </c>
      <c r="AU11" s="180">
        <v>3</v>
      </c>
      <c r="AV11" s="180">
        <v>34.875</v>
      </c>
      <c r="AW11" s="181">
        <v>6.625</v>
      </c>
      <c r="AX11" s="181">
        <v>28.25</v>
      </c>
      <c r="AY11" s="180">
        <v>9.5</v>
      </c>
      <c r="AZ11" s="180">
        <v>12</v>
      </c>
      <c r="BA11" s="180">
        <v>21.375</v>
      </c>
      <c r="BB11" s="180">
        <v>2.5</v>
      </c>
      <c r="BC11" s="180">
        <v>1</v>
      </c>
      <c r="BD11" s="180">
        <v>644.625</v>
      </c>
      <c r="BE11" s="180">
        <v>0</v>
      </c>
      <c r="BF11" s="180" t="e">
        <v>#VALUE!</v>
      </c>
      <c r="BG11" s="180">
        <v>310.75</v>
      </c>
      <c r="BH11" s="180" t="e">
        <v>#VALUE!</v>
      </c>
      <c r="BI11" s="182">
        <v>1060.6203714374999</v>
      </c>
      <c r="BJ11" s="183">
        <v>352</v>
      </c>
      <c r="BK11" s="183">
        <v>25.625</v>
      </c>
      <c r="BL11" s="183">
        <v>657.6203714374999</v>
      </c>
      <c r="BM11" s="183" t="e">
        <v>#VALUE!</v>
      </c>
      <c r="BN11" s="183">
        <v>8</v>
      </c>
      <c r="BO11" s="183" t="e">
        <v>#VALUE!</v>
      </c>
      <c r="BP11" s="183">
        <v>17.375</v>
      </c>
      <c r="BQ11" s="184">
        <v>495.25</v>
      </c>
      <c r="BR11" s="184">
        <v>36.25</v>
      </c>
      <c r="BS11" s="184" t="e">
        <v>#VALUE!</v>
      </c>
      <c r="BT11" s="184" t="e">
        <v>#VALUE!</v>
      </c>
      <c r="BU11" s="184" t="e">
        <v>#VALUE!</v>
      </c>
      <c r="BV11" s="184">
        <v>459</v>
      </c>
      <c r="BW11" s="185">
        <v>19.125</v>
      </c>
      <c r="BX11" s="185" t="e">
        <v>#VALUE!</v>
      </c>
      <c r="BY11" s="185" t="e">
        <v>#VALUE!</v>
      </c>
      <c r="BZ11" s="185">
        <v>169.625</v>
      </c>
      <c r="CA11" s="185">
        <v>0</v>
      </c>
      <c r="CB11" s="185">
        <v>107.375</v>
      </c>
      <c r="CC11" s="186">
        <v>41.875</v>
      </c>
      <c r="CD11" s="187">
        <v>61573.726326823198</v>
      </c>
    </row>
    <row r="12" spans="1:82" x14ac:dyDescent="0.25">
      <c r="A12" s="179" t="s">
        <v>369</v>
      </c>
      <c r="B12" s="179" t="s">
        <v>370</v>
      </c>
      <c r="C12" s="179" t="s">
        <v>371</v>
      </c>
      <c r="D12" s="179" t="s">
        <v>125</v>
      </c>
      <c r="E12" s="180">
        <v>4347.5</v>
      </c>
      <c r="F12" s="181">
        <v>4228</v>
      </c>
      <c r="G12" s="181">
        <v>19</v>
      </c>
      <c r="H12" s="181">
        <v>100.5</v>
      </c>
      <c r="I12" s="181">
        <v>409.375</v>
      </c>
      <c r="J12" s="181">
        <v>256.125</v>
      </c>
      <c r="K12" s="181">
        <v>356.875</v>
      </c>
      <c r="L12" s="181">
        <v>717</v>
      </c>
      <c r="M12" s="181">
        <v>1241.25</v>
      </c>
      <c r="N12" s="181">
        <v>665.5</v>
      </c>
      <c r="O12" s="181">
        <v>701.375</v>
      </c>
      <c r="P12" s="180">
        <v>139.25</v>
      </c>
      <c r="Q12" s="181">
        <v>12.625</v>
      </c>
      <c r="R12" s="181">
        <v>13.5</v>
      </c>
      <c r="S12" s="180">
        <v>166.625</v>
      </c>
      <c r="T12" s="180">
        <v>136</v>
      </c>
      <c r="U12" s="180">
        <v>95.625</v>
      </c>
      <c r="V12" s="180">
        <v>1230.375</v>
      </c>
      <c r="W12" s="181">
        <v>242.75</v>
      </c>
      <c r="X12" s="181">
        <v>200.5</v>
      </c>
      <c r="Y12" s="181">
        <v>251.75</v>
      </c>
      <c r="Z12" s="181">
        <v>211.5</v>
      </c>
      <c r="AA12" s="181" t="e">
        <v>#VALUE!</v>
      </c>
      <c r="AB12" s="181">
        <v>91.375</v>
      </c>
      <c r="AC12" s="181" t="e">
        <v>#VALUE!</v>
      </c>
      <c r="AD12" s="181">
        <v>150.25</v>
      </c>
      <c r="AE12" s="181">
        <v>82.25</v>
      </c>
      <c r="AF12" s="180">
        <v>1307.875</v>
      </c>
      <c r="AG12" s="181">
        <v>575</v>
      </c>
      <c r="AH12" s="181">
        <v>2</v>
      </c>
      <c r="AI12" s="181">
        <v>388.5</v>
      </c>
      <c r="AJ12" s="181">
        <v>60.125</v>
      </c>
      <c r="AK12" s="181" t="e">
        <v>#VALUE!</v>
      </c>
      <c r="AL12" s="181">
        <v>58.625</v>
      </c>
      <c r="AM12" s="181">
        <v>223.625</v>
      </c>
      <c r="AN12" s="180">
        <v>54</v>
      </c>
      <c r="AO12" s="180">
        <v>137.75</v>
      </c>
      <c r="AP12" s="181">
        <v>73</v>
      </c>
      <c r="AQ12" s="181">
        <v>4.75</v>
      </c>
      <c r="AR12" s="181">
        <v>50</v>
      </c>
      <c r="AS12" s="181">
        <v>10</v>
      </c>
      <c r="AT12" s="180">
        <v>66.375</v>
      </c>
      <c r="AU12" s="180">
        <v>51.75</v>
      </c>
      <c r="AV12" s="180">
        <v>78.375</v>
      </c>
      <c r="AW12" s="181">
        <v>34.75</v>
      </c>
      <c r="AX12" s="181">
        <v>43.625</v>
      </c>
      <c r="AY12" s="180">
        <v>2</v>
      </c>
      <c r="AZ12" s="180">
        <v>27.75</v>
      </c>
      <c r="BA12" s="180">
        <v>32.125</v>
      </c>
      <c r="BB12" s="180">
        <v>1</v>
      </c>
      <c r="BC12" s="180">
        <v>5.125</v>
      </c>
      <c r="BD12" s="180">
        <v>469.625</v>
      </c>
      <c r="BE12" s="180">
        <v>9</v>
      </c>
      <c r="BF12" s="180">
        <v>79.25</v>
      </c>
      <c r="BG12" s="180">
        <v>138.25</v>
      </c>
      <c r="BH12" s="180" t="e">
        <v>#VALUE!</v>
      </c>
      <c r="BI12" s="182">
        <v>715.63847165624998</v>
      </c>
      <c r="BJ12" s="183" t="e">
        <v>#VALUE!</v>
      </c>
      <c r="BK12" s="183">
        <v>195.125</v>
      </c>
      <c r="BL12" s="183">
        <v>258.38847165624998</v>
      </c>
      <c r="BM12" s="183">
        <v>4.375</v>
      </c>
      <c r="BN12" s="183">
        <v>1</v>
      </c>
      <c r="BO12" s="183" t="e">
        <v>#VALUE!</v>
      </c>
      <c r="BP12" s="183">
        <v>137.375</v>
      </c>
      <c r="BQ12" s="184">
        <v>158.25</v>
      </c>
      <c r="BR12" s="184">
        <v>18.125</v>
      </c>
      <c r="BS12" s="184" t="e">
        <v>#VALUE!</v>
      </c>
      <c r="BT12" s="184" t="e">
        <v>#VALUE!</v>
      </c>
      <c r="BU12" s="184" t="e">
        <v>#VALUE!</v>
      </c>
      <c r="BV12" s="184">
        <v>58.5</v>
      </c>
      <c r="BW12" s="185" t="e">
        <v>#VALUE!</v>
      </c>
      <c r="BX12" s="185" t="e">
        <v>#VALUE!</v>
      </c>
      <c r="BY12" s="185" t="e">
        <v>#VALUE!</v>
      </c>
      <c r="BZ12" s="185" t="e">
        <v>#VALUE!</v>
      </c>
      <c r="CA12" s="185" t="e">
        <v>#VALUE!</v>
      </c>
      <c r="CB12" s="185">
        <v>29.25</v>
      </c>
      <c r="CC12" s="186">
        <v>71.625</v>
      </c>
      <c r="CD12" s="187">
        <v>29977.7814545035</v>
      </c>
    </row>
    <row r="13" spans="1:82" x14ac:dyDescent="0.25">
      <c r="A13" s="179" t="s">
        <v>372</v>
      </c>
      <c r="B13" s="179" t="s">
        <v>373</v>
      </c>
      <c r="C13" s="179" t="s">
        <v>368</v>
      </c>
      <c r="D13" s="179" t="s">
        <v>120</v>
      </c>
      <c r="E13" s="180">
        <v>7571.7501256741098</v>
      </c>
      <c r="F13" s="181">
        <v>7237.41773112786</v>
      </c>
      <c r="G13" s="181" t="e">
        <v>#VALUE!</v>
      </c>
      <c r="H13" s="181">
        <v>334.332394546253</v>
      </c>
      <c r="I13" s="181">
        <v>409.00714285714298</v>
      </c>
      <c r="J13" s="181">
        <v>422.375</v>
      </c>
      <c r="K13" s="181">
        <v>451.19495012220398</v>
      </c>
      <c r="L13" s="181">
        <v>1267.6037276500599</v>
      </c>
      <c r="M13" s="181">
        <v>1876.2474916388001</v>
      </c>
      <c r="N13" s="181">
        <v>1631.54169158692</v>
      </c>
      <c r="O13" s="181">
        <v>1513.78012181898</v>
      </c>
      <c r="P13" s="180">
        <v>616.125</v>
      </c>
      <c r="Q13" s="181">
        <v>1.625</v>
      </c>
      <c r="R13" s="181">
        <v>39.75</v>
      </c>
      <c r="S13" s="180">
        <v>163</v>
      </c>
      <c r="T13" s="180">
        <v>225.875</v>
      </c>
      <c r="U13" s="180">
        <v>572.91226467612296</v>
      </c>
      <c r="V13" s="180">
        <v>1561.375</v>
      </c>
      <c r="W13" s="181">
        <v>434.25</v>
      </c>
      <c r="X13" s="181">
        <v>336.125</v>
      </c>
      <c r="Y13" s="181">
        <v>131</v>
      </c>
      <c r="Z13" s="181">
        <v>200.625</v>
      </c>
      <c r="AA13" s="181">
        <v>13.375</v>
      </c>
      <c r="AB13" s="181">
        <v>11</v>
      </c>
      <c r="AC13" s="181">
        <v>29.625</v>
      </c>
      <c r="AD13" s="181">
        <v>227.25</v>
      </c>
      <c r="AE13" s="181">
        <v>178.125</v>
      </c>
      <c r="AF13" s="180">
        <v>2696.83786099799</v>
      </c>
      <c r="AG13" s="181">
        <v>862.125</v>
      </c>
      <c r="AH13" s="181">
        <v>28.625</v>
      </c>
      <c r="AI13" s="181">
        <v>930.125</v>
      </c>
      <c r="AJ13" s="181">
        <v>50.625</v>
      </c>
      <c r="AK13" s="181">
        <v>172.75</v>
      </c>
      <c r="AL13" s="181">
        <v>90.5</v>
      </c>
      <c r="AM13" s="181">
        <v>562.08786099798601</v>
      </c>
      <c r="AN13" s="180">
        <v>149.375</v>
      </c>
      <c r="AO13" s="180">
        <v>128.625</v>
      </c>
      <c r="AP13" s="181">
        <v>79.75</v>
      </c>
      <c r="AQ13" s="181">
        <v>0</v>
      </c>
      <c r="AR13" s="181">
        <v>15.125</v>
      </c>
      <c r="AS13" s="181">
        <v>33.75</v>
      </c>
      <c r="AT13" s="180">
        <v>38</v>
      </c>
      <c r="AU13" s="180">
        <v>28.375</v>
      </c>
      <c r="AV13" s="180">
        <v>31.25</v>
      </c>
      <c r="AW13" s="181">
        <v>1</v>
      </c>
      <c r="AX13" s="181">
        <v>30.25</v>
      </c>
      <c r="AY13" s="180">
        <v>6.75</v>
      </c>
      <c r="AZ13" s="180">
        <v>77.5</v>
      </c>
      <c r="BA13" s="180">
        <v>46.375</v>
      </c>
      <c r="BB13" s="180">
        <v>1</v>
      </c>
      <c r="BC13" s="180">
        <v>1.625</v>
      </c>
      <c r="BD13" s="180">
        <v>574</v>
      </c>
      <c r="BE13" s="180">
        <v>4.75</v>
      </c>
      <c r="BF13" s="180" t="e">
        <v>#VALUE!</v>
      </c>
      <c r="BG13" s="180">
        <v>429</v>
      </c>
      <c r="BH13" s="180" t="e">
        <v>#VALUE!</v>
      </c>
      <c r="BI13" s="182">
        <v>2172.2640999999999</v>
      </c>
      <c r="BJ13" s="183">
        <v>1037.375</v>
      </c>
      <c r="BK13" s="183">
        <v>271.625</v>
      </c>
      <c r="BL13" s="183">
        <v>786.63909999999998</v>
      </c>
      <c r="BM13" s="183" t="e">
        <v>#VALUE!</v>
      </c>
      <c r="BN13" s="183">
        <v>1</v>
      </c>
      <c r="BO13" s="183" t="e">
        <v>#VALUE!</v>
      </c>
      <c r="BP13" s="183">
        <v>75.625</v>
      </c>
      <c r="BQ13" s="184">
        <v>1053.375</v>
      </c>
      <c r="BR13" s="184">
        <v>53.25</v>
      </c>
      <c r="BS13" s="184" t="e">
        <v>#VALUE!</v>
      </c>
      <c r="BT13" s="184" t="e">
        <v>#VALUE!</v>
      </c>
      <c r="BU13" s="184" t="e">
        <v>#VALUE!</v>
      </c>
      <c r="BV13" s="184">
        <v>239</v>
      </c>
      <c r="BW13" s="185">
        <v>41.875</v>
      </c>
      <c r="BX13" s="185" t="e">
        <v>#VALUE!</v>
      </c>
      <c r="BY13" s="185" t="e">
        <v>#VALUE!</v>
      </c>
      <c r="BZ13" s="185" t="e">
        <v>#VALUE!</v>
      </c>
      <c r="CA13" s="185" t="e">
        <v>#VALUE!</v>
      </c>
      <c r="CB13" s="185">
        <v>93.25</v>
      </c>
      <c r="CC13" s="186">
        <v>142.25</v>
      </c>
      <c r="CD13" s="187">
        <v>92049.547473341197</v>
      </c>
    </row>
    <row r="14" spans="1:82" x14ac:dyDescent="0.25">
      <c r="A14" s="179" t="s">
        <v>157</v>
      </c>
      <c r="B14" s="179" t="s">
        <v>374</v>
      </c>
      <c r="C14" s="179" t="s">
        <v>375</v>
      </c>
      <c r="D14" s="179" t="s">
        <v>125</v>
      </c>
      <c r="E14" s="180">
        <v>8619.37135215335</v>
      </c>
      <c r="F14" s="181">
        <v>8608.12135215335</v>
      </c>
      <c r="G14" s="181">
        <v>11.25</v>
      </c>
      <c r="H14" s="181" t="e">
        <v>#VALUE!</v>
      </c>
      <c r="I14" s="181">
        <v>674.5</v>
      </c>
      <c r="J14" s="181">
        <v>573.125</v>
      </c>
      <c r="K14" s="181">
        <v>429.375</v>
      </c>
      <c r="L14" s="181">
        <v>1028</v>
      </c>
      <c r="M14" s="181">
        <v>2629.6978851112499</v>
      </c>
      <c r="N14" s="181">
        <v>2252.2777843080798</v>
      </c>
      <c r="O14" s="181">
        <v>1032.3956827340101</v>
      </c>
      <c r="P14" s="180">
        <v>576.875</v>
      </c>
      <c r="Q14" s="181">
        <v>17</v>
      </c>
      <c r="R14" s="181">
        <v>16.5</v>
      </c>
      <c r="S14" s="180">
        <v>939.25</v>
      </c>
      <c r="T14" s="180">
        <v>392.5</v>
      </c>
      <c r="U14" s="180">
        <v>212.23664419583099</v>
      </c>
      <c r="V14" s="180">
        <v>1731.5</v>
      </c>
      <c r="W14" s="181">
        <v>155.625</v>
      </c>
      <c r="X14" s="181">
        <v>203.875</v>
      </c>
      <c r="Y14" s="181">
        <v>183.625</v>
      </c>
      <c r="Z14" s="181">
        <v>597.75</v>
      </c>
      <c r="AA14" s="181">
        <v>13.25</v>
      </c>
      <c r="AB14" s="181">
        <v>171.75</v>
      </c>
      <c r="AC14" s="181" t="e">
        <v>#VALUE!</v>
      </c>
      <c r="AD14" s="181">
        <v>273.375</v>
      </c>
      <c r="AE14" s="181">
        <v>132.25</v>
      </c>
      <c r="AF14" s="180">
        <v>2876.1347079575198</v>
      </c>
      <c r="AG14" s="181">
        <v>509.25</v>
      </c>
      <c r="AH14" s="181">
        <v>45.875</v>
      </c>
      <c r="AI14" s="181">
        <v>1243.75</v>
      </c>
      <c r="AJ14" s="181">
        <v>66.375</v>
      </c>
      <c r="AK14" s="181">
        <v>314.125</v>
      </c>
      <c r="AL14" s="181">
        <v>42</v>
      </c>
      <c r="AM14" s="181">
        <v>654.75970795751505</v>
      </c>
      <c r="AN14" s="180">
        <v>66.25</v>
      </c>
      <c r="AO14" s="180">
        <v>227.125</v>
      </c>
      <c r="AP14" s="181">
        <v>145.25</v>
      </c>
      <c r="AQ14" s="181">
        <v>2.125</v>
      </c>
      <c r="AR14" s="181">
        <v>49.125</v>
      </c>
      <c r="AS14" s="181">
        <v>30.625</v>
      </c>
      <c r="AT14" s="180">
        <v>155.5</v>
      </c>
      <c r="AU14" s="180">
        <v>31.375</v>
      </c>
      <c r="AV14" s="180">
        <v>23.375</v>
      </c>
      <c r="AW14" s="181">
        <v>3.5</v>
      </c>
      <c r="AX14" s="181">
        <v>19.875</v>
      </c>
      <c r="AY14" s="180">
        <v>5.625</v>
      </c>
      <c r="AZ14" s="180">
        <v>50.75</v>
      </c>
      <c r="BA14" s="180">
        <v>42.375</v>
      </c>
      <c r="BB14" s="180">
        <v>1</v>
      </c>
      <c r="BC14" s="180">
        <v>3.25</v>
      </c>
      <c r="BD14" s="180">
        <v>959.75</v>
      </c>
      <c r="BE14" s="180">
        <v>0</v>
      </c>
      <c r="BF14" s="180">
        <v>9.625</v>
      </c>
      <c r="BG14" s="180">
        <v>227.25</v>
      </c>
      <c r="BH14" s="180" t="e">
        <v>#VALUE!</v>
      </c>
      <c r="BI14" s="182">
        <v>2928.8176188749999</v>
      </c>
      <c r="BJ14" s="183">
        <v>1859.5</v>
      </c>
      <c r="BK14" s="183">
        <v>80</v>
      </c>
      <c r="BL14" s="183">
        <v>806.94261887500011</v>
      </c>
      <c r="BM14" s="183">
        <v>7.75</v>
      </c>
      <c r="BN14" s="183">
        <v>23.75</v>
      </c>
      <c r="BO14" s="183">
        <v>2.625</v>
      </c>
      <c r="BP14" s="183">
        <v>148.25</v>
      </c>
      <c r="BQ14" s="184">
        <v>794.625</v>
      </c>
      <c r="BR14" s="184">
        <v>64.625</v>
      </c>
      <c r="BS14" s="184" t="e">
        <v>#VALUE!</v>
      </c>
      <c r="BT14" s="184">
        <v>75.875</v>
      </c>
      <c r="BU14" s="184" t="e">
        <v>#VALUE!</v>
      </c>
      <c r="BV14" s="184">
        <v>306.625</v>
      </c>
      <c r="BW14" s="185" t="e">
        <v>#VALUE!</v>
      </c>
      <c r="BX14" s="185" t="e">
        <v>#VALUE!</v>
      </c>
      <c r="BY14" s="185" t="e">
        <v>#VALUE!</v>
      </c>
      <c r="BZ14" s="185">
        <v>37.375</v>
      </c>
      <c r="CA14" s="185" t="e">
        <v>#VALUE!</v>
      </c>
      <c r="CB14" s="185">
        <v>204.125</v>
      </c>
      <c r="CC14" s="186">
        <v>131.875</v>
      </c>
      <c r="CD14" s="187">
        <v>75650.626114830404</v>
      </c>
    </row>
    <row r="15" spans="1:82" x14ac:dyDescent="0.25">
      <c r="A15" s="179" t="s">
        <v>376</v>
      </c>
      <c r="B15" s="179" t="s">
        <v>377</v>
      </c>
      <c r="C15" s="179" t="s">
        <v>371</v>
      </c>
      <c r="D15" s="179" t="s">
        <v>125</v>
      </c>
      <c r="E15" s="180">
        <v>12613.27149001297</v>
      </c>
      <c r="F15" s="181">
        <v>11583.56940667964</v>
      </c>
      <c r="G15" s="181">
        <v>33.375</v>
      </c>
      <c r="H15" s="181">
        <v>996.32708333333301</v>
      </c>
      <c r="I15" s="181">
        <v>616.625</v>
      </c>
      <c r="J15" s="181">
        <v>611.875</v>
      </c>
      <c r="K15" s="181">
        <v>614.875</v>
      </c>
      <c r="L15" s="181">
        <v>1646.161592851593</v>
      </c>
      <c r="M15" s="181">
        <v>3609.5074370709399</v>
      </c>
      <c r="N15" s="181">
        <v>2341.12501383277</v>
      </c>
      <c r="O15" s="181">
        <v>3173.1024462576702</v>
      </c>
      <c r="P15" s="180">
        <v>791.375</v>
      </c>
      <c r="Q15" s="181">
        <v>6.125</v>
      </c>
      <c r="R15" s="181">
        <v>5.5</v>
      </c>
      <c r="S15" s="180">
        <v>1331.75</v>
      </c>
      <c r="T15" s="180">
        <v>200.625</v>
      </c>
      <c r="U15" s="180">
        <v>1106.9520833333299</v>
      </c>
      <c r="V15" s="180">
        <v>2818.5</v>
      </c>
      <c r="W15" s="181">
        <v>1173.5</v>
      </c>
      <c r="X15" s="181">
        <v>345.75</v>
      </c>
      <c r="Y15" s="181">
        <v>317.875</v>
      </c>
      <c r="Z15" s="181">
        <v>352.875</v>
      </c>
      <c r="AA15" s="181">
        <v>0</v>
      </c>
      <c r="AB15" s="181">
        <v>301.875</v>
      </c>
      <c r="AC15" s="181">
        <v>60.125</v>
      </c>
      <c r="AD15" s="181">
        <v>209</v>
      </c>
      <c r="AE15" s="181">
        <v>57.5</v>
      </c>
      <c r="AF15" s="180">
        <v>4055.06940667964</v>
      </c>
      <c r="AG15" s="181">
        <v>2665.375</v>
      </c>
      <c r="AH15" s="181">
        <v>88</v>
      </c>
      <c r="AI15" s="181">
        <v>663.75</v>
      </c>
      <c r="AJ15" s="181">
        <v>82.75</v>
      </c>
      <c r="AK15" s="181">
        <v>85.875</v>
      </c>
      <c r="AL15" s="181">
        <v>7.875</v>
      </c>
      <c r="AM15" s="181">
        <v>461.44440667963698</v>
      </c>
      <c r="AN15" s="180">
        <v>76.125</v>
      </c>
      <c r="AO15" s="180">
        <v>170.125</v>
      </c>
      <c r="AP15" s="181">
        <v>117</v>
      </c>
      <c r="AQ15" s="181">
        <v>3.25</v>
      </c>
      <c r="AR15" s="181">
        <v>15</v>
      </c>
      <c r="AS15" s="181">
        <v>34.875</v>
      </c>
      <c r="AT15" s="180">
        <v>289.75</v>
      </c>
      <c r="AU15" s="180">
        <v>12.625</v>
      </c>
      <c r="AV15" s="180">
        <v>74</v>
      </c>
      <c r="AW15" s="181">
        <v>14.25</v>
      </c>
      <c r="AX15" s="181">
        <v>59.75</v>
      </c>
      <c r="AY15" s="180">
        <v>84.375</v>
      </c>
      <c r="AZ15" s="180">
        <v>19.25</v>
      </c>
      <c r="BA15" s="180">
        <v>74.25</v>
      </c>
      <c r="BB15" s="180">
        <v>0</v>
      </c>
      <c r="BC15" s="180">
        <v>0.5</v>
      </c>
      <c r="BD15" s="180">
        <v>627.875</v>
      </c>
      <c r="BE15" s="180">
        <v>4</v>
      </c>
      <c r="BF15" s="180">
        <v>208.375</v>
      </c>
      <c r="BG15" s="180">
        <v>451.375</v>
      </c>
      <c r="BH15" s="180" t="e">
        <v>#VALUE!</v>
      </c>
      <c r="BI15" s="182">
        <v>1999.4870799687501</v>
      </c>
      <c r="BJ15" s="183">
        <v>853.625</v>
      </c>
      <c r="BK15" s="183">
        <v>39</v>
      </c>
      <c r="BL15" s="183">
        <v>930.48707996874998</v>
      </c>
      <c r="BM15" s="183">
        <v>25.375</v>
      </c>
      <c r="BN15" s="183">
        <v>13.875</v>
      </c>
      <c r="BO15" s="183">
        <v>0</v>
      </c>
      <c r="BP15" s="183">
        <v>137.125</v>
      </c>
      <c r="BQ15" s="184">
        <v>1063.5</v>
      </c>
      <c r="BR15" s="184">
        <v>32.125</v>
      </c>
      <c r="BS15" s="184" t="e">
        <v>#VALUE!</v>
      </c>
      <c r="BT15" s="184" t="e">
        <v>#VALUE!</v>
      </c>
      <c r="BU15" s="184">
        <v>0</v>
      </c>
      <c r="BV15" s="184">
        <v>616.75</v>
      </c>
      <c r="BW15" s="185" t="e">
        <v>#VALUE!</v>
      </c>
      <c r="BX15" s="185">
        <v>0</v>
      </c>
      <c r="BY15" s="185" t="e">
        <v>#VALUE!</v>
      </c>
      <c r="BZ15" s="185">
        <v>72.125</v>
      </c>
      <c r="CA15" s="185">
        <v>0</v>
      </c>
      <c r="CB15" s="185">
        <v>261.375</v>
      </c>
      <c r="CC15" s="186">
        <v>0</v>
      </c>
      <c r="CD15" s="187">
        <v>70830.013652920694</v>
      </c>
    </row>
    <row r="16" spans="1:82" x14ac:dyDescent="0.25">
      <c r="A16" s="179" t="s">
        <v>378</v>
      </c>
      <c r="B16" s="179" t="s">
        <v>379</v>
      </c>
      <c r="C16" s="179" t="s">
        <v>127</v>
      </c>
      <c r="D16" s="179" t="s">
        <v>127</v>
      </c>
      <c r="E16" s="180">
        <v>58150.477037426703</v>
      </c>
      <c r="F16" s="181">
        <v>58021.9611619364</v>
      </c>
      <c r="G16" s="181">
        <v>128.515875490285</v>
      </c>
      <c r="H16" s="181">
        <v>0</v>
      </c>
      <c r="I16" s="181">
        <v>3861.5392857142901</v>
      </c>
      <c r="J16" s="181">
        <v>3317.4386528179102</v>
      </c>
      <c r="K16" s="181">
        <v>4317.7120925187601</v>
      </c>
      <c r="L16" s="181">
        <v>6697.0926370873003</v>
      </c>
      <c r="M16" s="181">
        <v>13066.157132639501</v>
      </c>
      <c r="N16" s="181">
        <v>10534.352798100699</v>
      </c>
      <c r="O16" s="181">
        <v>16356.1844385482</v>
      </c>
      <c r="P16" s="180">
        <v>7346</v>
      </c>
      <c r="Q16" s="181">
        <v>111.625</v>
      </c>
      <c r="R16" s="181">
        <v>428</v>
      </c>
      <c r="S16" s="180">
        <v>4744.25</v>
      </c>
      <c r="T16" s="180">
        <v>2774.75</v>
      </c>
      <c r="U16" s="180">
        <v>796.32375509992198</v>
      </c>
      <c r="V16" s="180">
        <v>9171</v>
      </c>
      <c r="W16" s="181">
        <v>1130.875</v>
      </c>
      <c r="X16" s="181">
        <v>2105.5</v>
      </c>
      <c r="Y16" s="181">
        <v>604.25</v>
      </c>
      <c r="Z16" s="181">
        <v>1514.25</v>
      </c>
      <c r="AA16" s="181">
        <v>0</v>
      </c>
      <c r="AB16" s="181">
        <v>837.375</v>
      </c>
      <c r="AC16" s="181">
        <v>229.875</v>
      </c>
      <c r="AD16" s="181">
        <v>1252.125</v>
      </c>
      <c r="AE16" s="181">
        <v>1544.5</v>
      </c>
      <c r="AF16" s="180">
        <v>18551.403282326799</v>
      </c>
      <c r="AG16" s="181">
        <v>7596.375</v>
      </c>
      <c r="AH16" s="181">
        <v>154.375</v>
      </c>
      <c r="AI16" s="181">
        <v>2835.375</v>
      </c>
      <c r="AJ16" s="181">
        <v>1656</v>
      </c>
      <c r="AK16" s="181">
        <v>343</v>
      </c>
      <c r="AL16" s="181">
        <v>225.25</v>
      </c>
      <c r="AM16" s="181">
        <v>5741.0282823267798</v>
      </c>
      <c r="AN16" s="180">
        <v>878.375</v>
      </c>
      <c r="AO16" s="180">
        <v>3202.75</v>
      </c>
      <c r="AP16" s="181">
        <v>2309</v>
      </c>
      <c r="AQ16" s="181">
        <v>89.75</v>
      </c>
      <c r="AR16" s="181">
        <v>457.625</v>
      </c>
      <c r="AS16" s="181">
        <v>346.375</v>
      </c>
      <c r="AT16" s="180">
        <v>433.125</v>
      </c>
      <c r="AU16" s="180">
        <v>61.25</v>
      </c>
      <c r="AV16" s="180">
        <v>100</v>
      </c>
      <c r="AW16" s="181">
        <v>26</v>
      </c>
      <c r="AX16" s="181">
        <v>74</v>
      </c>
      <c r="AY16" s="180">
        <v>251.125</v>
      </c>
      <c r="AZ16" s="180">
        <v>289</v>
      </c>
      <c r="BA16" s="180">
        <v>259.875</v>
      </c>
      <c r="BB16" s="180">
        <v>8.125</v>
      </c>
      <c r="BC16" s="180">
        <v>2.625</v>
      </c>
      <c r="BD16" s="180">
        <v>7240</v>
      </c>
      <c r="BE16" s="180">
        <v>179.125</v>
      </c>
      <c r="BF16" s="180">
        <v>92.25</v>
      </c>
      <c r="BG16" s="180">
        <v>1625.625</v>
      </c>
      <c r="BH16" s="180" t="e">
        <v>#VALUE!</v>
      </c>
      <c r="BI16" s="182">
        <v>6492.377022875</v>
      </c>
      <c r="BJ16" s="183">
        <v>507.125</v>
      </c>
      <c r="BK16" s="183">
        <v>791.375</v>
      </c>
      <c r="BL16" s="183">
        <v>4657.377022875</v>
      </c>
      <c r="BM16" s="183">
        <v>18.625</v>
      </c>
      <c r="BN16" s="183">
        <v>80.375</v>
      </c>
      <c r="BO16" s="183">
        <v>6.25</v>
      </c>
      <c r="BP16" s="183">
        <v>431.25</v>
      </c>
      <c r="BQ16" s="184">
        <v>4336.375</v>
      </c>
      <c r="BR16" s="184">
        <v>1106.125</v>
      </c>
      <c r="BS16" s="184" t="e">
        <v>#VALUE!</v>
      </c>
      <c r="BT16" s="184" t="e">
        <v>#VALUE!</v>
      </c>
      <c r="BU16" s="184">
        <v>22.875</v>
      </c>
      <c r="BV16" s="184">
        <v>2542.5</v>
      </c>
      <c r="BW16" s="185">
        <v>358.125</v>
      </c>
      <c r="BX16" s="185">
        <v>7.25</v>
      </c>
      <c r="BY16" s="185" t="e">
        <v>#VALUE!</v>
      </c>
      <c r="BZ16" s="185">
        <v>145.125</v>
      </c>
      <c r="CA16" s="185">
        <v>13.875</v>
      </c>
      <c r="CB16" s="185">
        <v>1124.125</v>
      </c>
      <c r="CC16" s="186">
        <v>1213.375</v>
      </c>
      <c r="CD16" s="187">
        <v>582927.95137528901</v>
      </c>
    </row>
    <row r="17" spans="1:82" x14ac:dyDescent="0.25">
      <c r="A17" s="179" t="s">
        <v>380</v>
      </c>
      <c r="B17" s="179" t="s">
        <v>381</v>
      </c>
      <c r="C17" s="179" t="s">
        <v>382</v>
      </c>
      <c r="D17" s="179" t="s">
        <v>123</v>
      </c>
      <c r="E17" s="180">
        <v>20459.9215340972</v>
      </c>
      <c r="F17" s="181">
        <v>20442.7965340972</v>
      </c>
      <c r="G17" s="181">
        <v>7.25</v>
      </c>
      <c r="H17" s="181">
        <v>9.875</v>
      </c>
      <c r="I17" s="181">
        <v>1159.75</v>
      </c>
      <c r="J17" s="181">
        <v>1252.5</v>
      </c>
      <c r="K17" s="181">
        <v>1324.75</v>
      </c>
      <c r="L17" s="181">
        <v>2311.7711335920199</v>
      </c>
      <c r="M17" s="181">
        <v>5068.8656699203702</v>
      </c>
      <c r="N17" s="181">
        <v>4558.6499164962997</v>
      </c>
      <c r="O17" s="181">
        <v>4783.6348140884802</v>
      </c>
      <c r="P17" s="180">
        <v>2437.5</v>
      </c>
      <c r="Q17" s="181">
        <v>23.625</v>
      </c>
      <c r="R17" s="181">
        <v>79.875</v>
      </c>
      <c r="S17" s="180">
        <v>700.125</v>
      </c>
      <c r="T17" s="180">
        <v>935.875</v>
      </c>
      <c r="U17" s="180">
        <v>382.31043956043999</v>
      </c>
      <c r="V17" s="180">
        <v>3096.875</v>
      </c>
      <c r="W17" s="181">
        <v>441.375</v>
      </c>
      <c r="X17" s="181">
        <v>988.625</v>
      </c>
      <c r="Y17" s="181">
        <v>396.875</v>
      </c>
      <c r="Z17" s="181">
        <v>417</v>
      </c>
      <c r="AA17" s="181">
        <v>9.75</v>
      </c>
      <c r="AB17" s="181">
        <v>101.5</v>
      </c>
      <c r="AC17" s="181">
        <v>0</v>
      </c>
      <c r="AD17" s="181">
        <v>443.625</v>
      </c>
      <c r="AE17" s="181">
        <v>298.125</v>
      </c>
      <c r="AF17" s="180">
        <v>7702.86109453673</v>
      </c>
      <c r="AG17" s="181">
        <v>2462.875</v>
      </c>
      <c r="AH17" s="181">
        <v>133.375</v>
      </c>
      <c r="AI17" s="181">
        <v>2097</v>
      </c>
      <c r="AJ17" s="181">
        <v>273.25</v>
      </c>
      <c r="AK17" s="181">
        <v>419</v>
      </c>
      <c r="AL17" s="181">
        <v>86.625</v>
      </c>
      <c r="AM17" s="181">
        <v>2230.73609453673</v>
      </c>
      <c r="AN17" s="180">
        <v>193.625</v>
      </c>
      <c r="AO17" s="180">
        <v>709.625</v>
      </c>
      <c r="AP17" s="181">
        <v>424.125</v>
      </c>
      <c r="AQ17" s="181">
        <v>8</v>
      </c>
      <c r="AR17" s="181">
        <v>187.5</v>
      </c>
      <c r="AS17" s="181">
        <v>90</v>
      </c>
      <c r="AT17" s="180">
        <v>291.25</v>
      </c>
      <c r="AU17" s="180">
        <v>37</v>
      </c>
      <c r="AV17" s="180">
        <v>117</v>
      </c>
      <c r="AW17" s="181">
        <v>41.625</v>
      </c>
      <c r="AX17" s="181">
        <v>75.375</v>
      </c>
      <c r="AY17" s="180">
        <v>78</v>
      </c>
      <c r="AZ17" s="180">
        <v>58.125</v>
      </c>
      <c r="BA17" s="180">
        <v>231.75</v>
      </c>
      <c r="BB17" s="180">
        <v>3.125</v>
      </c>
      <c r="BC17" s="180">
        <v>1.375</v>
      </c>
      <c r="BD17" s="180">
        <v>2017.5</v>
      </c>
      <c r="BE17" s="180">
        <v>88</v>
      </c>
      <c r="BF17" s="180" t="e">
        <v>#VALUE!</v>
      </c>
      <c r="BG17" s="180">
        <v>829.25</v>
      </c>
      <c r="BH17" s="180" t="e">
        <v>#VALUE!</v>
      </c>
      <c r="BI17" s="182">
        <v>4379.7980933125</v>
      </c>
      <c r="BJ17" s="183" t="e">
        <v>#VALUE!</v>
      </c>
      <c r="BK17" s="183">
        <v>312.5</v>
      </c>
      <c r="BL17" s="183">
        <v>1812.0480933125</v>
      </c>
      <c r="BM17" s="183">
        <v>54.25</v>
      </c>
      <c r="BN17" s="183">
        <v>12</v>
      </c>
      <c r="BO17" s="183">
        <v>430.625</v>
      </c>
      <c r="BP17" s="183">
        <v>621.625</v>
      </c>
      <c r="BQ17" s="184">
        <v>1375</v>
      </c>
      <c r="BR17" s="184">
        <v>129.625</v>
      </c>
      <c r="BS17" s="184" t="e">
        <v>#VALUE!</v>
      </c>
      <c r="BT17" s="184" t="e">
        <v>#VALUE!</v>
      </c>
      <c r="BU17" s="184">
        <v>0</v>
      </c>
      <c r="BV17" s="184">
        <v>787.5</v>
      </c>
      <c r="BW17" s="185" t="e">
        <v>#VALUE!</v>
      </c>
      <c r="BX17" s="185">
        <v>0</v>
      </c>
      <c r="BY17" s="185">
        <v>66.25</v>
      </c>
      <c r="BZ17" s="185">
        <v>64.5</v>
      </c>
      <c r="CA17" s="185">
        <v>8.875</v>
      </c>
      <c r="CB17" s="185">
        <v>395.5</v>
      </c>
      <c r="CC17" s="186">
        <v>781.625</v>
      </c>
      <c r="CD17" s="187">
        <v>189485.06962114599</v>
      </c>
    </row>
    <row r="18" spans="1:82" x14ac:dyDescent="0.25">
      <c r="A18" s="179" t="s">
        <v>383</v>
      </c>
      <c r="B18" s="179" t="s">
        <v>384</v>
      </c>
      <c r="C18" s="179" t="s">
        <v>359</v>
      </c>
      <c r="D18" s="179" t="s">
        <v>55</v>
      </c>
      <c r="E18" s="180">
        <v>5562.6182526227703</v>
      </c>
      <c r="F18" s="181">
        <v>5501.4383579867499</v>
      </c>
      <c r="G18" s="181">
        <v>1.25</v>
      </c>
      <c r="H18" s="181">
        <v>59.929894636015298</v>
      </c>
      <c r="I18" s="181">
        <v>273</v>
      </c>
      <c r="J18" s="181">
        <v>307.461922318559</v>
      </c>
      <c r="K18" s="181">
        <v>400</v>
      </c>
      <c r="L18" s="181">
        <v>693.30489463601498</v>
      </c>
      <c r="M18" s="181">
        <v>1919.34884597633</v>
      </c>
      <c r="N18" s="181">
        <v>1302.5937551054001</v>
      </c>
      <c r="O18" s="181">
        <v>666.90883458646601</v>
      </c>
      <c r="P18" s="180">
        <v>386</v>
      </c>
      <c r="Q18" s="181">
        <v>4</v>
      </c>
      <c r="R18" s="181">
        <v>55.875</v>
      </c>
      <c r="S18" s="180">
        <v>90.5</v>
      </c>
      <c r="T18" s="180">
        <v>140.375</v>
      </c>
      <c r="U18" s="180">
        <v>73.429894636015305</v>
      </c>
      <c r="V18" s="180">
        <v>1605.625</v>
      </c>
      <c r="W18" s="181">
        <v>561.875</v>
      </c>
      <c r="X18" s="181">
        <v>145.25</v>
      </c>
      <c r="Y18" s="181">
        <v>312</v>
      </c>
      <c r="Z18" s="181">
        <v>258.5</v>
      </c>
      <c r="AA18" s="181">
        <v>0</v>
      </c>
      <c r="AB18" s="181">
        <v>99.25</v>
      </c>
      <c r="AC18" s="181">
        <v>10.5</v>
      </c>
      <c r="AD18" s="181">
        <v>55</v>
      </c>
      <c r="AE18" s="181">
        <v>163.25</v>
      </c>
      <c r="AF18" s="180">
        <v>2276.1883579867499</v>
      </c>
      <c r="AG18" s="181">
        <v>602.125</v>
      </c>
      <c r="AH18" s="181">
        <v>12.875</v>
      </c>
      <c r="AI18" s="181">
        <v>384.25</v>
      </c>
      <c r="AJ18" s="181">
        <v>32.5</v>
      </c>
      <c r="AK18" s="181">
        <v>13</v>
      </c>
      <c r="AL18" s="181">
        <v>50.875</v>
      </c>
      <c r="AM18" s="181">
        <v>1180.5633579867499</v>
      </c>
      <c r="AN18" s="180">
        <v>55.875</v>
      </c>
      <c r="AO18" s="180">
        <v>51.25</v>
      </c>
      <c r="AP18" s="181">
        <v>41.625</v>
      </c>
      <c r="AQ18" s="181">
        <v>0.125</v>
      </c>
      <c r="AR18" s="181">
        <v>4.5</v>
      </c>
      <c r="AS18" s="181">
        <v>5</v>
      </c>
      <c r="AT18" s="180">
        <v>105.625</v>
      </c>
      <c r="AU18" s="180">
        <v>8.75</v>
      </c>
      <c r="AV18" s="180">
        <v>25.75</v>
      </c>
      <c r="AW18" s="181">
        <v>1</v>
      </c>
      <c r="AX18" s="181">
        <v>24.75</v>
      </c>
      <c r="AY18" s="180">
        <v>6</v>
      </c>
      <c r="AZ18" s="180">
        <v>62.75</v>
      </c>
      <c r="BA18" s="180">
        <v>21.5</v>
      </c>
      <c r="BB18" s="180">
        <v>1</v>
      </c>
      <c r="BC18" s="180">
        <v>1.375</v>
      </c>
      <c r="BD18" s="180">
        <v>340.5</v>
      </c>
      <c r="BE18" s="180">
        <v>1.125</v>
      </c>
      <c r="BF18" s="180" t="e">
        <v>#VALUE!</v>
      </c>
      <c r="BG18" s="180">
        <v>138.5</v>
      </c>
      <c r="BH18" s="180" t="e">
        <v>#VALUE!</v>
      </c>
      <c r="BI18" s="182">
        <v>1044.1892471249998</v>
      </c>
      <c r="BJ18" s="183" t="e">
        <v>#VALUE!</v>
      </c>
      <c r="BK18" s="183">
        <v>36.375</v>
      </c>
      <c r="BL18" s="183">
        <v>561.06424712499995</v>
      </c>
      <c r="BM18" s="183" t="e">
        <v>#VALUE!</v>
      </c>
      <c r="BN18" s="183">
        <v>6</v>
      </c>
      <c r="BO18" s="183" t="e">
        <v>#VALUE!</v>
      </c>
      <c r="BP18" s="183">
        <v>27.5</v>
      </c>
      <c r="BQ18" s="184">
        <v>346</v>
      </c>
      <c r="BR18" s="184">
        <v>14.5</v>
      </c>
      <c r="BS18" s="184" t="e">
        <v>#VALUE!</v>
      </c>
      <c r="BT18" s="184" t="e">
        <v>#VALUE!</v>
      </c>
      <c r="BU18" s="184" t="e">
        <v>#VALUE!</v>
      </c>
      <c r="BV18" s="184">
        <v>83.5</v>
      </c>
      <c r="BW18" s="185" t="e">
        <v>#VALUE!</v>
      </c>
      <c r="BX18" s="185" t="e">
        <v>#VALUE!</v>
      </c>
      <c r="BY18" s="185" t="e">
        <v>#VALUE!</v>
      </c>
      <c r="BZ18" s="185" t="e">
        <v>#VALUE!</v>
      </c>
      <c r="CA18" s="185" t="e">
        <v>#VALUE!</v>
      </c>
      <c r="CB18" s="185">
        <v>55.875</v>
      </c>
      <c r="CC18" s="186">
        <v>56.75</v>
      </c>
      <c r="CD18" s="187">
        <v>32812.705920457796</v>
      </c>
    </row>
    <row r="19" spans="1:82" x14ac:dyDescent="0.25">
      <c r="A19" s="179" t="s">
        <v>385</v>
      </c>
      <c r="B19" s="179" t="s">
        <v>386</v>
      </c>
      <c r="C19" s="179" t="s">
        <v>387</v>
      </c>
      <c r="D19" s="179" t="s">
        <v>124</v>
      </c>
      <c r="E19" s="180">
        <v>9058.3707455993099</v>
      </c>
      <c r="F19" s="181">
        <v>8969.7457455993099</v>
      </c>
      <c r="G19" s="181">
        <v>22.25</v>
      </c>
      <c r="H19" s="181">
        <v>66.375</v>
      </c>
      <c r="I19" s="181">
        <v>471.25</v>
      </c>
      <c r="J19" s="181">
        <v>422.875</v>
      </c>
      <c r="K19" s="181">
        <v>679.38049632352897</v>
      </c>
      <c r="L19" s="181">
        <v>1110.6960180623969</v>
      </c>
      <c r="M19" s="181">
        <v>3579.5373987436301</v>
      </c>
      <c r="N19" s="181">
        <v>1777.2376257456599</v>
      </c>
      <c r="O19" s="181">
        <v>1017.3942067240901</v>
      </c>
      <c r="P19" s="180">
        <v>652.25</v>
      </c>
      <c r="Q19" s="181">
        <v>26.625</v>
      </c>
      <c r="R19" s="181">
        <v>8.625</v>
      </c>
      <c r="S19" s="180">
        <v>312.125</v>
      </c>
      <c r="T19" s="180">
        <v>303</v>
      </c>
      <c r="U19" s="180">
        <v>341.95467791981901</v>
      </c>
      <c r="V19" s="180">
        <v>1503.375</v>
      </c>
      <c r="W19" s="181">
        <v>447.125</v>
      </c>
      <c r="X19" s="181">
        <v>401.375</v>
      </c>
      <c r="Y19" s="181">
        <v>25.875</v>
      </c>
      <c r="Z19" s="181">
        <v>402.375</v>
      </c>
      <c r="AA19" s="181" t="e">
        <v>#VALUE!</v>
      </c>
      <c r="AB19" s="181">
        <v>44.375</v>
      </c>
      <c r="AC19" s="181">
        <v>0</v>
      </c>
      <c r="AD19" s="181">
        <v>140</v>
      </c>
      <c r="AE19" s="181">
        <v>42.25</v>
      </c>
      <c r="AF19" s="180">
        <v>3697.29106767949</v>
      </c>
      <c r="AG19" s="181">
        <v>1754.125</v>
      </c>
      <c r="AH19" s="181">
        <v>27</v>
      </c>
      <c r="AI19" s="181">
        <v>843.375</v>
      </c>
      <c r="AJ19" s="181">
        <v>22.125</v>
      </c>
      <c r="AK19" s="181">
        <v>188.625</v>
      </c>
      <c r="AL19" s="181">
        <v>81.75</v>
      </c>
      <c r="AM19" s="181">
        <v>780.29106767948895</v>
      </c>
      <c r="AN19" s="180">
        <v>217.375</v>
      </c>
      <c r="AO19" s="180">
        <v>272.5</v>
      </c>
      <c r="AP19" s="181">
        <v>183.625</v>
      </c>
      <c r="AQ19" s="181">
        <v>4.875</v>
      </c>
      <c r="AR19" s="181">
        <v>68.625</v>
      </c>
      <c r="AS19" s="181">
        <v>15.375</v>
      </c>
      <c r="AT19" s="180">
        <v>26.125</v>
      </c>
      <c r="AU19" s="180">
        <v>17.625</v>
      </c>
      <c r="AV19" s="180">
        <v>37.875</v>
      </c>
      <c r="AW19" s="181">
        <v>7.75</v>
      </c>
      <c r="AX19" s="181">
        <v>30.125</v>
      </c>
      <c r="AY19" s="180">
        <v>28.125</v>
      </c>
      <c r="AZ19" s="180">
        <v>125.75</v>
      </c>
      <c r="BA19" s="180">
        <v>42.875</v>
      </c>
      <c r="BB19" s="180">
        <v>0</v>
      </c>
      <c r="BC19" s="180">
        <v>0</v>
      </c>
      <c r="BD19" s="180">
        <v>820.875</v>
      </c>
      <c r="BE19" s="180">
        <v>0.5</v>
      </c>
      <c r="BF19" s="180" t="e">
        <v>#VALUE!</v>
      </c>
      <c r="BG19" s="180">
        <v>362</v>
      </c>
      <c r="BH19" s="180" t="e">
        <v>#VALUE!</v>
      </c>
      <c r="BI19" s="182">
        <v>2610.5237554374999</v>
      </c>
      <c r="BJ19" s="183">
        <v>880.125</v>
      </c>
      <c r="BK19" s="183">
        <v>208.5</v>
      </c>
      <c r="BL19" s="183">
        <v>1130.8987554374999</v>
      </c>
      <c r="BM19" s="183">
        <v>242.125</v>
      </c>
      <c r="BN19" s="183">
        <v>5.5</v>
      </c>
      <c r="BO19" s="183">
        <v>0</v>
      </c>
      <c r="BP19" s="183">
        <v>143.375</v>
      </c>
      <c r="BQ19" s="184">
        <v>1086.625</v>
      </c>
      <c r="BR19" s="184">
        <v>50.25</v>
      </c>
      <c r="BS19" s="184" t="e">
        <v>#VALUE!</v>
      </c>
      <c r="BT19" s="184">
        <v>64.125</v>
      </c>
      <c r="BU19" s="184" t="e">
        <v>#VALUE!</v>
      </c>
      <c r="BV19" s="184">
        <v>765.875</v>
      </c>
      <c r="BW19" s="185">
        <v>0</v>
      </c>
      <c r="BX19" s="185">
        <v>219.25</v>
      </c>
      <c r="BY19" s="185" t="e">
        <v>#VALUE!</v>
      </c>
      <c r="BZ19" s="185">
        <v>164</v>
      </c>
      <c r="CA19" s="185" t="e">
        <v>#VALUE!</v>
      </c>
      <c r="CB19" s="185">
        <v>306.25</v>
      </c>
      <c r="CC19" s="186">
        <v>132.875</v>
      </c>
      <c r="CD19" s="187">
        <v>91517.320051617004</v>
      </c>
    </row>
    <row r="20" spans="1:82" x14ac:dyDescent="0.25">
      <c r="A20" s="179" t="s">
        <v>388</v>
      </c>
      <c r="B20" s="179" t="s">
        <v>389</v>
      </c>
      <c r="C20" s="179" t="s">
        <v>387</v>
      </c>
      <c r="D20" s="179" t="s">
        <v>124</v>
      </c>
      <c r="E20" s="180">
        <v>15028.184080491499</v>
      </c>
      <c r="F20" s="181">
        <v>14601.7806988679</v>
      </c>
      <c r="G20" s="181">
        <v>93.375</v>
      </c>
      <c r="H20" s="181">
        <v>333.02838162356198</v>
      </c>
      <c r="I20" s="181">
        <v>1052.375</v>
      </c>
      <c r="J20" s="181">
        <v>867.875</v>
      </c>
      <c r="K20" s="181">
        <v>981.625</v>
      </c>
      <c r="L20" s="181">
        <v>2203.2918957025199</v>
      </c>
      <c r="M20" s="181">
        <v>4086.61810293804</v>
      </c>
      <c r="N20" s="181">
        <v>3272.7368478083799</v>
      </c>
      <c r="O20" s="181">
        <v>2563.6622340425502</v>
      </c>
      <c r="P20" s="180">
        <v>1345.375</v>
      </c>
      <c r="Q20" s="181">
        <v>61.625</v>
      </c>
      <c r="R20" s="181">
        <v>121.75</v>
      </c>
      <c r="S20" s="180">
        <v>430.875</v>
      </c>
      <c r="T20" s="180">
        <v>639</v>
      </c>
      <c r="U20" s="180">
        <v>806.88656998280101</v>
      </c>
      <c r="V20" s="180">
        <v>3081.25</v>
      </c>
      <c r="W20" s="181">
        <v>242.625</v>
      </c>
      <c r="X20" s="181">
        <v>761.875</v>
      </c>
      <c r="Y20" s="181">
        <v>241.125</v>
      </c>
      <c r="Z20" s="181">
        <v>588.625</v>
      </c>
      <c r="AA20" s="181" t="e">
        <v>#VALUE!</v>
      </c>
      <c r="AB20" s="181">
        <v>212.5</v>
      </c>
      <c r="AC20" s="181">
        <v>17.5</v>
      </c>
      <c r="AD20" s="181">
        <v>302.875</v>
      </c>
      <c r="AE20" s="181">
        <v>714.125</v>
      </c>
      <c r="AF20" s="180">
        <v>4601.5475105086898</v>
      </c>
      <c r="AG20" s="181">
        <v>1301.375</v>
      </c>
      <c r="AH20" s="181">
        <v>240</v>
      </c>
      <c r="AI20" s="181">
        <v>800.875</v>
      </c>
      <c r="AJ20" s="181">
        <v>378.875</v>
      </c>
      <c r="AK20" s="181">
        <v>71.625</v>
      </c>
      <c r="AL20" s="181">
        <v>84.375</v>
      </c>
      <c r="AM20" s="181">
        <v>1724.42251050869</v>
      </c>
      <c r="AN20" s="180">
        <v>270.875</v>
      </c>
      <c r="AO20" s="180">
        <v>612.25</v>
      </c>
      <c r="AP20" s="181">
        <v>389.5</v>
      </c>
      <c r="AQ20" s="181">
        <v>11.75</v>
      </c>
      <c r="AR20" s="181">
        <v>168.75</v>
      </c>
      <c r="AS20" s="181">
        <v>42.25</v>
      </c>
      <c r="AT20" s="180">
        <v>436.25</v>
      </c>
      <c r="AU20" s="180">
        <v>36.875</v>
      </c>
      <c r="AV20" s="180">
        <v>179.125</v>
      </c>
      <c r="AW20" s="181">
        <v>14.875</v>
      </c>
      <c r="AX20" s="181">
        <v>164.25</v>
      </c>
      <c r="AY20" s="180">
        <v>58.875</v>
      </c>
      <c r="AZ20" s="180">
        <v>317.875</v>
      </c>
      <c r="BA20" s="180">
        <v>70.25</v>
      </c>
      <c r="BB20" s="180">
        <v>1</v>
      </c>
      <c r="BC20" s="180">
        <v>1.75</v>
      </c>
      <c r="BD20" s="180">
        <v>1170</v>
      </c>
      <c r="BE20" s="180">
        <v>12.5</v>
      </c>
      <c r="BF20" s="180">
        <v>193</v>
      </c>
      <c r="BG20" s="180">
        <v>425.75</v>
      </c>
      <c r="BH20" s="180" t="e">
        <v>#VALUE!</v>
      </c>
      <c r="BI20" s="182">
        <v>4904.5609212812496</v>
      </c>
      <c r="BJ20" s="183">
        <v>823.625</v>
      </c>
      <c r="BK20" s="183">
        <v>235.625</v>
      </c>
      <c r="BL20" s="183">
        <v>1834.5609212812499</v>
      </c>
      <c r="BM20" s="183">
        <v>1582.125</v>
      </c>
      <c r="BN20" s="183">
        <v>53.5</v>
      </c>
      <c r="BO20" s="183">
        <v>38.25</v>
      </c>
      <c r="BP20" s="183">
        <v>336.875</v>
      </c>
      <c r="BQ20" s="184">
        <v>1402.875</v>
      </c>
      <c r="BR20" s="184">
        <v>268.25</v>
      </c>
      <c r="BS20" s="184" t="e">
        <v>#VALUE!</v>
      </c>
      <c r="BT20" s="184" t="e">
        <v>#VALUE!</v>
      </c>
      <c r="BU20" s="184">
        <v>27</v>
      </c>
      <c r="BV20" s="184">
        <v>712.375</v>
      </c>
      <c r="BW20" s="185" t="e">
        <v>#VALUE!</v>
      </c>
      <c r="BX20" s="185">
        <v>76.25</v>
      </c>
      <c r="BY20" s="185" t="e">
        <v>#VALUE!</v>
      </c>
      <c r="BZ20" s="185" t="e">
        <v>#VALUE!</v>
      </c>
      <c r="CA20" s="185" t="e">
        <v>#VALUE!</v>
      </c>
      <c r="CB20" s="185">
        <v>370.125</v>
      </c>
      <c r="CC20" s="186">
        <v>307.75942910881798</v>
      </c>
      <c r="CD20" s="187">
        <v>146283.97614567701</v>
      </c>
    </row>
    <row r="21" spans="1:82" x14ac:dyDescent="0.25">
      <c r="A21" s="179" t="s">
        <v>390</v>
      </c>
      <c r="B21" s="179" t="s">
        <v>391</v>
      </c>
      <c r="C21" s="179" t="s">
        <v>392</v>
      </c>
      <c r="D21" s="179" t="s">
        <v>118</v>
      </c>
      <c r="E21" s="180">
        <v>7651.32189154554</v>
      </c>
      <c r="F21" s="181">
        <v>7276.7610327736602</v>
      </c>
      <c r="G21" s="181">
        <v>23.625</v>
      </c>
      <c r="H21" s="181">
        <v>350.93585877187769</v>
      </c>
      <c r="I21" s="181">
        <v>472</v>
      </c>
      <c r="J21" s="181">
        <v>421.875</v>
      </c>
      <c r="K21" s="181">
        <v>543.875</v>
      </c>
      <c r="L21" s="181">
        <v>982.856071428571</v>
      </c>
      <c r="M21" s="181">
        <v>1920.7461308120201</v>
      </c>
      <c r="N21" s="181">
        <v>1493.4505917420499</v>
      </c>
      <c r="O21" s="181">
        <v>1816.5190975629</v>
      </c>
      <c r="P21" s="180">
        <v>541.375</v>
      </c>
      <c r="Q21" s="181">
        <v>7</v>
      </c>
      <c r="R21" s="181">
        <v>30.375</v>
      </c>
      <c r="S21" s="180">
        <v>190.25</v>
      </c>
      <c r="T21" s="180">
        <v>342.625</v>
      </c>
      <c r="U21" s="180">
        <v>542.98330639735002</v>
      </c>
      <c r="V21" s="180">
        <v>1111.375</v>
      </c>
      <c r="W21" s="181">
        <v>211.75</v>
      </c>
      <c r="X21" s="181">
        <v>250</v>
      </c>
      <c r="Y21" s="181">
        <v>192.625</v>
      </c>
      <c r="Z21" s="181">
        <v>190.375</v>
      </c>
      <c r="AA21" s="181" t="e">
        <v>#VALUE!</v>
      </c>
      <c r="AB21" s="181">
        <v>109.375</v>
      </c>
      <c r="AC21" s="181">
        <v>29.875</v>
      </c>
      <c r="AD21" s="181">
        <v>21.125</v>
      </c>
      <c r="AE21" s="181">
        <v>120.625</v>
      </c>
      <c r="AF21" s="180">
        <v>3318.5885851481898</v>
      </c>
      <c r="AG21" s="181">
        <v>1114.625</v>
      </c>
      <c r="AH21" s="181">
        <v>178.625</v>
      </c>
      <c r="AI21" s="181">
        <v>790.625</v>
      </c>
      <c r="AJ21" s="181">
        <v>88.375</v>
      </c>
      <c r="AK21" s="181">
        <v>177.75</v>
      </c>
      <c r="AL21" s="181">
        <v>16.75</v>
      </c>
      <c r="AM21" s="181">
        <v>951.83858514818996</v>
      </c>
      <c r="AN21" s="180">
        <v>18.375</v>
      </c>
      <c r="AO21" s="180">
        <v>120.75</v>
      </c>
      <c r="AP21" s="181">
        <v>75.625</v>
      </c>
      <c r="AQ21" s="181">
        <v>6.75</v>
      </c>
      <c r="AR21" s="181">
        <v>27.375</v>
      </c>
      <c r="AS21" s="181">
        <v>11</v>
      </c>
      <c r="AT21" s="180">
        <v>85.25</v>
      </c>
      <c r="AU21" s="180">
        <v>84.5</v>
      </c>
      <c r="AV21" s="180">
        <v>48</v>
      </c>
      <c r="AW21" s="181">
        <v>6.75</v>
      </c>
      <c r="AX21" s="181">
        <v>41.25</v>
      </c>
      <c r="AY21" s="180">
        <v>2.5</v>
      </c>
      <c r="AZ21" s="180">
        <v>29.5</v>
      </c>
      <c r="BA21" s="180">
        <v>60.625</v>
      </c>
      <c r="BB21" s="180">
        <v>0.625</v>
      </c>
      <c r="BC21" s="180">
        <v>0</v>
      </c>
      <c r="BD21" s="180">
        <v>558.625</v>
      </c>
      <c r="BE21" s="180">
        <v>0</v>
      </c>
      <c r="BF21" s="180">
        <v>25.125</v>
      </c>
      <c r="BG21" s="180">
        <v>351.375</v>
      </c>
      <c r="BH21" s="180" t="e">
        <v>#VALUE!</v>
      </c>
      <c r="BI21" s="182">
        <v>1694.6688786562499</v>
      </c>
      <c r="BJ21" s="183" t="e">
        <v>#VALUE!</v>
      </c>
      <c r="BK21" s="183">
        <v>9.625</v>
      </c>
      <c r="BL21" s="183">
        <v>849.91887865624994</v>
      </c>
      <c r="BM21" s="183">
        <v>137.75</v>
      </c>
      <c r="BN21" s="183">
        <v>2</v>
      </c>
      <c r="BO21" s="183" t="e">
        <v>#VALUE!</v>
      </c>
      <c r="BP21" s="183">
        <v>16.5</v>
      </c>
      <c r="BQ21" s="184">
        <v>558.125</v>
      </c>
      <c r="BR21" s="184">
        <v>46.75</v>
      </c>
      <c r="BS21" s="184" t="e">
        <v>#VALUE!</v>
      </c>
      <c r="BT21" s="184" t="e">
        <v>#VALUE!</v>
      </c>
      <c r="BU21" s="184" t="e">
        <v>#VALUE!</v>
      </c>
      <c r="BV21" s="184">
        <v>285.25</v>
      </c>
      <c r="BW21" s="185" t="e">
        <v>#VALUE!</v>
      </c>
      <c r="BX21" s="185" t="e">
        <v>#VALUE!</v>
      </c>
      <c r="BY21" s="185" t="e">
        <v>#VALUE!</v>
      </c>
      <c r="BZ21" s="185">
        <v>0</v>
      </c>
      <c r="CA21" s="185" t="e">
        <v>#VALUE!</v>
      </c>
      <c r="CB21" s="185">
        <v>242.625</v>
      </c>
      <c r="CC21" s="186">
        <v>166.625</v>
      </c>
      <c r="CD21" s="187">
        <v>75077.7171699256</v>
      </c>
    </row>
    <row r="22" spans="1:82" x14ac:dyDescent="0.25">
      <c r="A22" s="179" t="s">
        <v>393</v>
      </c>
      <c r="B22" s="179" t="s">
        <v>394</v>
      </c>
      <c r="C22" s="179" t="s">
        <v>395</v>
      </c>
      <c r="D22" s="179" t="s">
        <v>124</v>
      </c>
      <c r="E22" s="180">
        <v>6906.3868648239804</v>
      </c>
      <c r="F22" s="181">
        <v>6862.7618648239804</v>
      </c>
      <c r="G22" s="181">
        <v>24.375</v>
      </c>
      <c r="H22" s="181">
        <v>19.25</v>
      </c>
      <c r="I22" s="181">
        <v>410.375</v>
      </c>
      <c r="J22" s="181">
        <v>414</v>
      </c>
      <c r="K22" s="181">
        <v>420.375</v>
      </c>
      <c r="L22" s="181">
        <v>955.625</v>
      </c>
      <c r="M22" s="181">
        <v>1606.0579212454199</v>
      </c>
      <c r="N22" s="181">
        <v>1416.45394357856</v>
      </c>
      <c r="O22" s="181">
        <v>1683.5</v>
      </c>
      <c r="P22" s="180">
        <v>543.375</v>
      </c>
      <c r="Q22" s="181">
        <v>0.875</v>
      </c>
      <c r="R22" s="181">
        <v>39.875</v>
      </c>
      <c r="S22" s="180">
        <v>631.875</v>
      </c>
      <c r="T22" s="180">
        <v>319.625</v>
      </c>
      <c r="U22" s="180">
        <v>250.75</v>
      </c>
      <c r="V22" s="180">
        <v>1352.5</v>
      </c>
      <c r="W22" s="181">
        <v>389.875</v>
      </c>
      <c r="X22" s="181">
        <v>279.875</v>
      </c>
      <c r="Y22" s="181">
        <v>65.625</v>
      </c>
      <c r="Z22" s="181">
        <v>257.75</v>
      </c>
      <c r="AA22" s="181">
        <v>0</v>
      </c>
      <c r="AB22" s="181">
        <v>69.875</v>
      </c>
      <c r="AC22" s="181">
        <v>109.75</v>
      </c>
      <c r="AD22" s="181">
        <v>141.25</v>
      </c>
      <c r="AE22" s="181">
        <v>38.5</v>
      </c>
      <c r="AF22" s="180">
        <v>2446.51186482398</v>
      </c>
      <c r="AG22" s="181">
        <v>1096.75</v>
      </c>
      <c r="AH22" s="181">
        <v>68.75</v>
      </c>
      <c r="AI22" s="181">
        <v>613.375</v>
      </c>
      <c r="AJ22" s="181">
        <v>47.5</v>
      </c>
      <c r="AK22" s="181">
        <v>30.25</v>
      </c>
      <c r="AL22" s="181">
        <v>102.5</v>
      </c>
      <c r="AM22" s="181">
        <v>487.38686482398299</v>
      </c>
      <c r="AN22" s="180">
        <v>54.875</v>
      </c>
      <c r="AO22" s="180">
        <v>180.375</v>
      </c>
      <c r="AP22" s="181">
        <v>101.125</v>
      </c>
      <c r="AQ22" s="181">
        <v>1</v>
      </c>
      <c r="AR22" s="181">
        <v>44.625</v>
      </c>
      <c r="AS22" s="181">
        <v>33.625</v>
      </c>
      <c r="AT22" s="180">
        <v>130.375</v>
      </c>
      <c r="AU22" s="180">
        <v>1</v>
      </c>
      <c r="AV22" s="180">
        <v>108.625</v>
      </c>
      <c r="AW22" s="181">
        <v>69.5</v>
      </c>
      <c r="AX22" s="181">
        <v>39.125</v>
      </c>
      <c r="AY22" s="180">
        <v>11</v>
      </c>
      <c r="AZ22" s="180">
        <v>16.125</v>
      </c>
      <c r="BA22" s="180">
        <v>27</v>
      </c>
      <c r="BB22" s="180">
        <v>2</v>
      </c>
      <c r="BC22" s="180">
        <v>4.875</v>
      </c>
      <c r="BD22" s="180">
        <v>331.5</v>
      </c>
      <c r="BE22" s="180">
        <v>0</v>
      </c>
      <c r="BF22" s="180">
        <v>143.375</v>
      </c>
      <c r="BG22" s="180">
        <v>233.5</v>
      </c>
      <c r="BH22" s="180" t="e">
        <v>#VALUE!</v>
      </c>
      <c r="BI22" s="182">
        <v>1521.9033533125</v>
      </c>
      <c r="BJ22" s="183">
        <v>741.75</v>
      </c>
      <c r="BK22" s="183">
        <v>62.5</v>
      </c>
      <c r="BL22" s="183">
        <v>630.02835331250003</v>
      </c>
      <c r="BM22" s="183">
        <v>46.875</v>
      </c>
      <c r="BN22" s="183">
        <v>28.625</v>
      </c>
      <c r="BO22" s="183" t="e">
        <v>#VALUE!</v>
      </c>
      <c r="BP22" s="183">
        <v>12.125</v>
      </c>
      <c r="BQ22" s="184">
        <v>433.5</v>
      </c>
      <c r="BR22" s="184">
        <v>35.25</v>
      </c>
      <c r="BS22" s="184" t="e">
        <v>#VALUE!</v>
      </c>
      <c r="BT22" s="184" t="e">
        <v>#VALUE!</v>
      </c>
      <c r="BU22" s="184" t="e">
        <v>#VALUE!</v>
      </c>
      <c r="BV22" s="184">
        <v>90.25</v>
      </c>
      <c r="BW22" s="185" t="e">
        <v>#VALUE!</v>
      </c>
      <c r="BX22" s="185" t="e">
        <v>#VALUE!</v>
      </c>
      <c r="BY22" s="185" t="e">
        <v>#VALUE!</v>
      </c>
      <c r="BZ22" s="185" t="e">
        <v>#VALUE!</v>
      </c>
      <c r="CA22" s="185" t="e">
        <v>#VALUE!</v>
      </c>
      <c r="CB22" s="185">
        <v>81.375</v>
      </c>
      <c r="CC22" s="186">
        <v>832.10618279569906</v>
      </c>
      <c r="CD22" s="187">
        <v>61662.077467657597</v>
      </c>
    </row>
    <row r="23" spans="1:82" x14ac:dyDescent="0.25">
      <c r="A23" s="179" t="s">
        <v>396</v>
      </c>
      <c r="B23" s="179" t="s">
        <v>119</v>
      </c>
      <c r="C23" s="179" t="s">
        <v>119</v>
      </c>
      <c r="D23" s="179" t="s">
        <v>119</v>
      </c>
      <c r="E23" s="180">
        <v>7381.2473802033401</v>
      </c>
      <c r="F23" s="181">
        <v>7323.4973802033401</v>
      </c>
      <c r="G23" s="181">
        <v>57.75</v>
      </c>
      <c r="H23" s="181" t="e">
        <v>#VALUE!</v>
      </c>
      <c r="I23" s="181">
        <v>637.625</v>
      </c>
      <c r="J23" s="181">
        <v>513</v>
      </c>
      <c r="K23" s="181">
        <v>732.125</v>
      </c>
      <c r="L23" s="181">
        <v>1214</v>
      </c>
      <c r="M23" s="181">
        <v>1810.27702447211</v>
      </c>
      <c r="N23" s="181">
        <v>1327.25</v>
      </c>
      <c r="O23" s="181">
        <v>1146.970355731225</v>
      </c>
      <c r="P23" s="180">
        <v>366.375</v>
      </c>
      <c r="Q23" s="181">
        <v>19</v>
      </c>
      <c r="R23" s="181">
        <v>25.75</v>
      </c>
      <c r="S23" s="180">
        <v>171.875</v>
      </c>
      <c r="T23" s="180">
        <v>417.625</v>
      </c>
      <c r="U23" s="180">
        <v>70.5</v>
      </c>
      <c r="V23" s="180">
        <v>1033.375</v>
      </c>
      <c r="W23" s="181">
        <v>268.375</v>
      </c>
      <c r="X23" s="181">
        <v>222.75</v>
      </c>
      <c r="Y23" s="181">
        <v>106.375</v>
      </c>
      <c r="Z23" s="181">
        <v>61.75</v>
      </c>
      <c r="AA23" s="181" t="e">
        <v>#VALUE!</v>
      </c>
      <c r="AB23" s="181">
        <v>86.125</v>
      </c>
      <c r="AC23" s="181">
        <v>15.25</v>
      </c>
      <c r="AD23" s="181">
        <v>50.625</v>
      </c>
      <c r="AE23" s="181">
        <v>222.125</v>
      </c>
      <c r="AF23" s="180">
        <v>3658.3723802033401</v>
      </c>
      <c r="AG23" s="181">
        <v>2357.75</v>
      </c>
      <c r="AH23" s="181">
        <v>150.625</v>
      </c>
      <c r="AI23" s="181">
        <v>273.25</v>
      </c>
      <c r="AJ23" s="181">
        <v>148.25</v>
      </c>
      <c r="AK23" s="181">
        <v>184.625</v>
      </c>
      <c r="AL23" s="181">
        <v>13.75</v>
      </c>
      <c r="AM23" s="181">
        <v>530.122380203337</v>
      </c>
      <c r="AN23" s="180">
        <v>57.75</v>
      </c>
      <c r="AO23" s="180">
        <v>204.625</v>
      </c>
      <c r="AP23" s="181">
        <v>144.125</v>
      </c>
      <c r="AQ23" s="181">
        <v>3.5</v>
      </c>
      <c r="AR23" s="181">
        <v>40</v>
      </c>
      <c r="AS23" s="181">
        <v>17</v>
      </c>
      <c r="AT23" s="180">
        <v>49.25</v>
      </c>
      <c r="AU23" s="180">
        <v>41.625</v>
      </c>
      <c r="AV23" s="180">
        <v>37.625</v>
      </c>
      <c r="AW23" s="181">
        <v>6.875</v>
      </c>
      <c r="AX23" s="181">
        <v>30.75</v>
      </c>
      <c r="AY23" s="180">
        <v>26.625</v>
      </c>
      <c r="AZ23" s="180">
        <v>189.5</v>
      </c>
      <c r="BA23" s="180">
        <v>12.125</v>
      </c>
      <c r="BB23" s="180">
        <v>0</v>
      </c>
      <c r="BC23" s="180">
        <v>0.125</v>
      </c>
      <c r="BD23" s="180">
        <v>791.5</v>
      </c>
      <c r="BE23" s="180">
        <v>24.75</v>
      </c>
      <c r="BF23" s="180">
        <v>18.625</v>
      </c>
      <c r="BG23" s="180">
        <v>178.125</v>
      </c>
      <c r="BH23" s="180" t="e">
        <v>#VALUE!</v>
      </c>
      <c r="BI23" s="182">
        <v>898.22863531250005</v>
      </c>
      <c r="BJ23" s="183" t="e">
        <v>#VALUE!</v>
      </c>
      <c r="BK23" s="183">
        <v>36.875</v>
      </c>
      <c r="BL23" s="183">
        <v>576.72863531250005</v>
      </c>
      <c r="BM23" s="183" t="e">
        <v>#VALUE!</v>
      </c>
      <c r="BN23" s="183" t="e">
        <v>#VALUE!</v>
      </c>
      <c r="BO23" s="183">
        <v>0</v>
      </c>
      <c r="BP23" s="183">
        <v>43.25</v>
      </c>
      <c r="BQ23" s="184">
        <v>565.875</v>
      </c>
      <c r="BR23" s="184">
        <v>56</v>
      </c>
      <c r="BS23" s="184" t="e">
        <v>#VALUE!</v>
      </c>
      <c r="BT23" s="184" t="e">
        <v>#VALUE!</v>
      </c>
      <c r="BU23" s="184" t="e">
        <v>#VALUE!</v>
      </c>
      <c r="BV23" s="184">
        <v>366.125</v>
      </c>
      <c r="BW23" s="185">
        <v>16.25</v>
      </c>
      <c r="BX23" s="185" t="e">
        <v>#VALUE!</v>
      </c>
      <c r="BY23" s="185" t="e">
        <v>#VALUE!</v>
      </c>
      <c r="BZ23" s="185">
        <v>0</v>
      </c>
      <c r="CA23" s="185" t="e">
        <v>#VALUE!</v>
      </c>
      <c r="CB23" s="185">
        <v>156.5</v>
      </c>
      <c r="CC23" s="186">
        <v>1</v>
      </c>
      <c r="CD23" s="187">
        <v>80062.686798811003</v>
      </c>
    </row>
    <row r="24" spans="1:82" x14ac:dyDescent="0.25">
      <c r="A24" s="179" t="s">
        <v>397</v>
      </c>
      <c r="B24" s="179" t="s">
        <v>398</v>
      </c>
      <c r="C24" s="179" t="s">
        <v>399</v>
      </c>
      <c r="D24" s="179" t="s">
        <v>116</v>
      </c>
      <c r="E24" s="180">
        <v>14278.4126440816</v>
      </c>
      <c r="F24" s="181">
        <v>14160.4361941147</v>
      </c>
      <c r="G24" s="181">
        <v>10.125</v>
      </c>
      <c r="H24" s="181">
        <v>107.85144996691599</v>
      </c>
      <c r="I24" s="181">
        <v>868.25</v>
      </c>
      <c r="J24" s="181">
        <v>879.25</v>
      </c>
      <c r="K24" s="181">
        <v>951</v>
      </c>
      <c r="L24" s="181">
        <v>1453.9270833333301</v>
      </c>
      <c r="M24" s="181">
        <v>3536.7880017633101</v>
      </c>
      <c r="N24" s="181">
        <v>2652.2523625209501</v>
      </c>
      <c r="O24" s="181">
        <v>3936.9451964640298</v>
      </c>
      <c r="P24" s="180">
        <v>2209.75</v>
      </c>
      <c r="Q24" s="181">
        <v>8.25</v>
      </c>
      <c r="R24" s="181">
        <v>81.75</v>
      </c>
      <c r="S24" s="180">
        <v>1087.625</v>
      </c>
      <c r="T24" s="180">
        <v>544.75</v>
      </c>
      <c r="U24" s="180">
        <v>371.75656492023398</v>
      </c>
      <c r="V24" s="180">
        <v>3042.75</v>
      </c>
      <c r="W24" s="181">
        <v>581.25</v>
      </c>
      <c r="X24" s="181">
        <v>468.125</v>
      </c>
      <c r="Y24" s="181">
        <v>268.5</v>
      </c>
      <c r="Z24" s="181">
        <v>583.75</v>
      </c>
      <c r="AA24" s="181">
        <v>45.875</v>
      </c>
      <c r="AB24" s="181">
        <v>211.5</v>
      </c>
      <c r="AC24" s="181">
        <v>15</v>
      </c>
      <c r="AD24" s="181">
        <v>559.25</v>
      </c>
      <c r="AE24" s="181">
        <v>319.875</v>
      </c>
      <c r="AF24" s="180">
        <v>3902.5310791614002</v>
      </c>
      <c r="AG24" s="181">
        <v>1384.6601530789001</v>
      </c>
      <c r="AH24" s="181">
        <v>68.875</v>
      </c>
      <c r="AI24" s="181">
        <v>879.375</v>
      </c>
      <c r="AJ24" s="181">
        <v>126.875</v>
      </c>
      <c r="AK24" s="181">
        <v>307</v>
      </c>
      <c r="AL24" s="181">
        <v>28.875</v>
      </c>
      <c r="AM24" s="181">
        <v>1106.8709260825001</v>
      </c>
      <c r="AN24" s="180">
        <v>73.5</v>
      </c>
      <c r="AO24" s="180">
        <v>432.625</v>
      </c>
      <c r="AP24" s="181">
        <v>303.25</v>
      </c>
      <c r="AQ24" s="181">
        <v>4</v>
      </c>
      <c r="AR24" s="181">
        <v>98.625</v>
      </c>
      <c r="AS24" s="181">
        <v>26.75</v>
      </c>
      <c r="AT24" s="180">
        <v>377.5</v>
      </c>
      <c r="AU24" s="180">
        <v>33.375</v>
      </c>
      <c r="AV24" s="180">
        <v>109</v>
      </c>
      <c r="AW24" s="181">
        <v>14.25</v>
      </c>
      <c r="AX24" s="181">
        <v>94.75</v>
      </c>
      <c r="AY24" s="180">
        <v>26.75</v>
      </c>
      <c r="AZ24" s="180">
        <v>65.5</v>
      </c>
      <c r="BA24" s="180">
        <v>70</v>
      </c>
      <c r="BB24" s="180">
        <v>1.125</v>
      </c>
      <c r="BC24" s="180">
        <v>0</v>
      </c>
      <c r="BD24" s="180">
        <v>1261.25</v>
      </c>
      <c r="BE24" s="180">
        <v>28.875</v>
      </c>
      <c r="BF24" s="180">
        <v>54</v>
      </c>
      <c r="BG24" s="180">
        <v>465.875</v>
      </c>
      <c r="BH24" s="180" t="e">
        <v>#VALUE!</v>
      </c>
      <c r="BI24" s="182">
        <v>3122.7181521875</v>
      </c>
      <c r="BJ24" s="183">
        <v>571.375</v>
      </c>
      <c r="BK24" s="183">
        <v>155.125</v>
      </c>
      <c r="BL24" s="183">
        <v>2151.5931521875</v>
      </c>
      <c r="BM24" s="183" t="e">
        <v>#VALUE!</v>
      </c>
      <c r="BN24" s="183">
        <v>5.75</v>
      </c>
      <c r="BO24" s="183">
        <v>33.75</v>
      </c>
      <c r="BP24" s="183">
        <v>205.125</v>
      </c>
      <c r="BQ24" s="184">
        <v>4061.0247305728899</v>
      </c>
      <c r="BR24" s="184">
        <v>167.875</v>
      </c>
      <c r="BS24" s="184" t="e">
        <v>#VALUE!</v>
      </c>
      <c r="BT24" s="184" t="e">
        <v>#VALUE!</v>
      </c>
      <c r="BU24" s="184" t="e">
        <v>#VALUE!</v>
      </c>
      <c r="BV24" s="184">
        <v>3267.8997305728899</v>
      </c>
      <c r="BW24" s="185" t="e">
        <v>#VALUE!</v>
      </c>
      <c r="BX24" s="185">
        <v>901.5</v>
      </c>
      <c r="BY24" s="185">
        <v>542.375</v>
      </c>
      <c r="BZ24" s="185">
        <v>520.875</v>
      </c>
      <c r="CA24" s="185">
        <v>165.875</v>
      </c>
      <c r="CB24" s="185">
        <v>306.125</v>
      </c>
      <c r="CC24" s="186">
        <v>291.875</v>
      </c>
      <c r="CD24" s="187">
        <v>163905.255515736</v>
      </c>
    </row>
    <row r="25" spans="1:82" x14ac:dyDescent="0.25">
      <c r="A25" s="179" t="s">
        <v>400</v>
      </c>
      <c r="B25" s="179" t="s">
        <v>401</v>
      </c>
      <c r="C25" s="179" t="s">
        <v>117</v>
      </c>
      <c r="D25" s="179" t="s">
        <v>117</v>
      </c>
      <c r="E25" s="180">
        <v>16832.4734213554</v>
      </c>
      <c r="F25" s="181">
        <v>16587.5370711053</v>
      </c>
      <c r="G25" s="181">
        <v>0</v>
      </c>
      <c r="H25" s="181">
        <v>244.93635025002899</v>
      </c>
      <c r="I25" s="181">
        <v>1105.25</v>
      </c>
      <c r="J25" s="181">
        <v>1146</v>
      </c>
      <c r="K25" s="181">
        <v>888.125</v>
      </c>
      <c r="L25" s="181">
        <v>1624.7499242424201</v>
      </c>
      <c r="M25" s="181">
        <v>3561.6270786211799</v>
      </c>
      <c r="N25" s="181">
        <v>4422.1756900266901</v>
      </c>
      <c r="O25" s="181">
        <v>4084.5457284650802</v>
      </c>
      <c r="P25" s="180">
        <v>2144.25</v>
      </c>
      <c r="Q25" s="181">
        <v>15.5</v>
      </c>
      <c r="R25" s="181">
        <v>134.125</v>
      </c>
      <c r="S25" s="180">
        <v>2174.25</v>
      </c>
      <c r="T25" s="180">
        <v>677.625</v>
      </c>
      <c r="U25" s="180">
        <v>648.68635025002902</v>
      </c>
      <c r="V25" s="180">
        <v>2814.125</v>
      </c>
      <c r="W25" s="181">
        <v>580.125</v>
      </c>
      <c r="X25" s="181">
        <v>464.625</v>
      </c>
      <c r="Y25" s="181">
        <v>485.625</v>
      </c>
      <c r="Z25" s="181">
        <v>532.75</v>
      </c>
      <c r="AA25" s="181" t="e">
        <v>#VALUE!</v>
      </c>
      <c r="AB25" s="181">
        <v>224.875</v>
      </c>
      <c r="AC25" s="181">
        <v>73.25</v>
      </c>
      <c r="AD25" s="181">
        <v>184.625</v>
      </c>
      <c r="AE25" s="181">
        <v>268.25</v>
      </c>
      <c r="AF25" s="180">
        <v>4233.0370711053401</v>
      </c>
      <c r="AG25" s="181">
        <v>1925.375</v>
      </c>
      <c r="AH25" s="181">
        <v>211.125</v>
      </c>
      <c r="AI25" s="181">
        <v>1260.875</v>
      </c>
      <c r="AJ25" s="181">
        <v>72.375</v>
      </c>
      <c r="AK25" s="181">
        <v>65.375</v>
      </c>
      <c r="AL25" s="181">
        <v>9.75</v>
      </c>
      <c r="AM25" s="181">
        <v>688.16207110534106</v>
      </c>
      <c r="AN25" s="180">
        <v>121.375</v>
      </c>
      <c r="AO25" s="180">
        <v>466.25</v>
      </c>
      <c r="AP25" s="181">
        <v>258.125</v>
      </c>
      <c r="AQ25" s="181">
        <v>16.875</v>
      </c>
      <c r="AR25" s="181">
        <v>156.625</v>
      </c>
      <c r="AS25" s="181">
        <v>34.625</v>
      </c>
      <c r="AT25" s="180">
        <v>369.375</v>
      </c>
      <c r="AU25" s="180">
        <v>2</v>
      </c>
      <c r="AV25" s="180">
        <v>97.125</v>
      </c>
      <c r="AW25" s="181">
        <v>16.25</v>
      </c>
      <c r="AX25" s="181">
        <v>80.875</v>
      </c>
      <c r="AY25" s="180">
        <v>103.25</v>
      </c>
      <c r="AZ25" s="180">
        <v>304.375</v>
      </c>
      <c r="BA25" s="180">
        <v>120.25</v>
      </c>
      <c r="BB25" s="180">
        <v>0</v>
      </c>
      <c r="BC25" s="180">
        <v>3</v>
      </c>
      <c r="BD25" s="180">
        <v>1187.375</v>
      </c>
      <c r="BE25" s="180">
        <v>4</v>
      </c>
      <c r="BF25" s="180">
        <v>60.75</v>
      </c>
      <c r="BG25" s="180">
        <v>523</v>
      </c>
      <c r="BH25" s="180" t="e">
        <v>#VALUE!</v>
      </c>
      <c r="BI25" s="182">
        <v>7508.7100445937494</v>
      </c>
      <c r="BJ25" s="183" t="e">
        <v>#VALUE!</v>
      </c>
      <c r="BK25" s="183">
        <v>393.875</v>
      </c>
      <c r="BL25" s="183">
        <v>2258.2100445937494</v>
      </c>
      <c r="BM25" s="183">
        <v>28.875</v>
      </c>
      <c r="BN25" s="183">
        <v>43.5</v>
      </c>
      <c r="BO25" s="183">
        <v>385.625</v>
      </c>
      <c r="BP25" s="183">
        <v>422.5</v>
      </c>
      <c r="BQ25" s="184">
        <v>1485</v>
      </c>
      <c r="BR25" s="184">
        <v>126.25</v>
      </c>
      <c r="BS25" s="184">
        <v>337.125</v>
      </c>
      <c r="BT25" s="184" t="e">
        <v>#VALUE!</v>
      </c>
      <c r="BU25" s="184" t="e">
        <v>#VALUE!</v>
      </c>
      <c r="BV25" s="184">
        <v>670</v>
      </c>
      <c r="BW25" s="185">
        <v>106.75</v>
      </c>
      <c r="BX25" s="185" t="e">
        <v>#VALUE!</v>
      </c>
      <c r="BY25" s="185" t="e">
        <v>#VALUE!</v>
      </c>
      <c r="BZ25" s="185">
        <v>216.125</v>
      </c>
      <c r="CA25" s="185">
        <v>0</v>
      </c>
      <c r="CB25" s="185">
        <v>256.125</v>
      </c>
      <c r="CC25" s="186">
        <v>891.375</v>
      </c>
      <c r="CD25" s="187">
        <v>143223.86993795598</v>
      </c>
    </row>
    <row r="26" spans="1:82" x14ac:dyDescent="0.25">
      <c r="A26" s="179" t="s">
        <v>402</v>
      </c>
      <c r="B26" s="179" t="s">
        <v>403</v>
      </c>
      <c r="C26" s="179" t="s">
        <v>395</v>
      </c>
      <c r="D26" s="179" t="s">
        <v>124</v>
      </c>
      <c r="E26" s="180">
        <v>3558.9083201581002</v>
      </c>
      <c r="F26" s="181">
        <v>3456.5333201581002</v>
      </c>
      <c r="G26" s="181">
        <v>102.375</v>
      </c>
      <c r="H26" s="181">
        <v>0</v>
      </c>
      <c r="I26" s="181">
        <v>224.375</v>
      </c>
      <c r="J26" s="181">
        <v>222.5</v>
      </c>
      <c r="K26" s="181">
        <v>209</v>
      </c>
      <c r="L26" s="181">
        <v>499</v>
      </c>
      <c r="M26" s="181">
        <v>933.40832015810304</v>
      </c>
      <c r="N26" s="181">
        <v>1023.875</v>
      </c>
      <c r="O26" s="181">
        <v>446.75</v>
      </c>
      <c r="P26" s="180">
        <v>53.875</v>
      </c>
      <c r="Q26" s="181">
        <v>1.875</v>
      </c>
      <c r="R26" s="181">
        <v>13.625</v>
      </c>
      <c r="S26" s="180">
        <v>181.75</v>
      </c>
      <c r="T26" s="180">
        <v>66.75</v>
      </c>
      <c r="U26" s="180">
        <v>46.625</v>
      </c>
      <c r="V26" s="180">
        <v>979.625</v>
      </c>
      <c r="W26" s="181">
        <v>158.625</v>
      </c>
      <c r="X26" s="181">
        <v>323</v>
      </c>
      <c r="Y26" s="181">
        <v>212.375</v>
      </c>
      <c r="Z26" s="181">
        <v>227.75</v>
      </c>
      <c r="AA26" s="181" t="e">
        <v>#VALUE!</v>
      </c>
      <c r="AB26" s="181" t="e">
        <v>#VALUE!</v>
      </c>
      <c r="AC26" s="181" t="e">
        <v>#VALUE!</v>
      </c>
      <c r="AD26" s="181">
        <v>12.625</v>
      </c>
      <c r="AE26" s="181">
        <v>47.125</v>
      </c>
      <c r="AF26" s="180">
        <v>1449.2833201581</v>
      </c>
      <c r="AG26" s="181">
        <v>842.75</v>
      </c>
      <c r="AH26" s="181">
        <v>4</v>
      </c>
      <c r="AI26" s="181">
        <v>293</v>
      </c>
      <c r="AJ26" s="181">
        <v>30.75</v>
      </c>
      <c r="AK26" s="181">
        <v>104.25</v>
      </c>
      <c r="AL26" s="181">
        <v>52.625</v>
      </c>
      <c r="AM26" s="181">
        <v>121.908320158103</v>
      </c>
      <c r="AN26" s="180">
        <v>30.25</v>
      </c>
      <c r="AO26" s="180">
        <v>92.5</v>
      </c>
      <c r="AP26" s="181">
        <v>33.75</v>
      </c>
      <c r="AQ26" s="181">
        <v>0</v>
      </c>
      <c r="AR26" s="181">
        <v>37.125</v>
      </c>
      <c r="AS26" s="181">
        <v>21.625</v>
      </c>
      <c r="AT26" s="180">
        <v>95.5</v>
      </c>
      <c r="AU26" s="180">
        <v>0.25</v>
      </c>
      <c r="AV26" s="180">
        <v>60.625</v>
      </c>
      <c r="AW26" s="181">
        <v>21.5</v>
      </c>
      <c r="AX26" s="181">
        <v>39.125</v>
      </c>
      <c r="AY26" s="180">
        <v>2.5</v>
      </c>
      <c r="AZ26" s="180">
        <v>19</v>
      </c>
      <c r="BA26" s="180">
        <v>0</v>
      </c>
      <c r="BB26" s="180">
        <v>1</v>
      </c>
      <c r="BC26" s="180">
        <v>2.875</v>
      </c>
      <c r="BD26" s="180">
        <v>221.875</v>
      </c>
      <c r="BE26" s="180">
        <v>0</v>
      </c>
      <c r="BF26" s="180" t="e">
        <v>#VALUE!</v>
      </c>
      <c r="BG26" s="180">
        <v>121.125</v>
      </c>
      <c r="BH26" s="180" t="e">
        <v>#VALUE!</v>
      </c>
      <c r="BI26" s="182">
        <v>625.96288006250006</v>
      </c>
      <c r="BJ26" s="183" t="e">
        <v>#VALUE!</v>
      </c>
      <c r="BK26" s="183">
        <v>21</v>
      </c>
      <c r="BL26" s="183">
        <v>338.58788006250001</v>
      </c>
      <c r="BM26" s="183">
        <v>0</v>
      </c>
      <c r="BN26" s="183">
        <v>0</v>
      </c>
      <c r="BO26" s="183" t="e">
        <v>#VALUE!</v>
      </c>
      <c r="BP26" s="183">
        <v>40.125</v>
      </c>
      <c r="BQ26" s="184">
        <v>627.625</v>
      </c>
      <c r="BR26" s="184">
        <v>11.875</v>
      </c>
      <c r="BS26" s="184" t="e">
        <v>#VALUE!</v>
      </c>
      <c r="BT26" s="184" t="e">
        <v>#VALUE!</v>
      </c>
      <c r="BU26" s="184" t="e">
        <v>#VALUE!</v>
      </c>
      <c r="BV26" s="184">
        <v>423.625</v>
      </c>
      <c r="BW26" s="185">
        <v>342.625</v>
      </c>
      <c r="BX26" s="185" t="e">
        <v>#VALUE!</v>
      </c>
      <c r="BY26" s="185" t="e">
        <v>#VALUE!</v>
      </c>
      <c r="BZ26" s="185" t="e">
        <v>#VALUE!</v>
      </c>
      <c r="CA26" s="185" t="e">
        <v>#VALUE!</v>
      </c>
      <c r="CB26" s="185">
        <v>51.125</v>
      </c>
      <c r="CC26" s="186">
        <v>410.5</v>
      </c>
      <c r="CD26" s="187">
        <v>22391.8430725336</v>
      </c>
    </row>
    <row r="27" spans="1:82" x14ac:dyDescent="0.25">
      <c r="A27" s="179" t="s">
        <v>153</v>
      </c>
      <c r="B27" s="179" t="s">
        <v>404</v>
      </c>
      <c r="C27" s="179" t="s">
        <v>405</v>
      </c>
      <c r="D27" s="179" t="s">
        <v>124</v>
      </c>
      <c r="E27" s="180">
        <v>8649.6886065344297</v>
      </c>
      <c r="F27" s="181">
        <v>8501.3373497966713</v>
      </c>
      <c r="G27" s="181">
        <v>38.703711524024001</v>
      </c>
      <c r="H27" s="181">
        <v>109.647545213738</v>
      </c>
      <c r="I27" s="181">
        <v>656.25</v>
      </c>
      <c r="J27" s="181">
        <v>523.14007516038805</v>
      </c>
      <c r="K27" s="181">
        <v>698.25049407114602</v>
      </c>
      <c r="L27" s="181">
        <v>1086.28308997868</v>
      </c>
      <c r="M27" s="181">
        <v>2395.4285452889899</v>
      </c>
      <c r="N27" s="181">
        <v>1678.6293796827199</v>
      </c>
      <c r="O27" s="181">
        <v>1611.70702235251</v>
      </c>
      <c r="P27" s="180">
        <v>783.375</v>
      </c>
      <c r="Q27" s="181">
        <v>20.375</v>
      </c>
      <c r="R27" s="181">
        <v>36.625</v>
      </c>
      <c r="S27" s="180">
        <v>196.125</v>
      </c>
      <c r="T27" s="180">
        <v>306.25</v>
      </c>
      <c r="U27" s="180">
        <v>390.48301197266102</v>
      </c>
      <c r="V27" s="180">
        <v>1947.125</v>
      </c>
      <c r="W27" s="181">
        <v>363.25</v>
      </c>
      <c r="X27" s="181">
        <v>237.375</v>
      </c>
      <c r="Y27" s="181">
        <v>241</v>
      </c>
      <c r="Z27" s="181">
        <v>313.125</v>
      </c>
      <c r="AA27" s="181" t="e">
        <v>#VALUE!</v>
      </c>
      <c r="AB27" s="181">
        <v>12.375</v>
      </c>
      <c r="AC27" s="181">
        <v>89.5</v>
      </c>
      <c r="AD27" s="181">
        <v>532.5</v>
      </c>
      <c r="AE27" s="181">
        <v>158</v>
      </c>
      <c r="AF27" s="180">
        <v>3318.4555945617699</v>
      </c>
      <c r="AG27" s="181">
        <v>852.75</v>
      </c>
      <c r="AH27" s="181">
        <v>34.375</v>
      </c>
      <c r="AI27" s="181">
        <v>871.5</v>
      </c>
      <c r="AJ27" s="181">
        <v>94.875</v>
      </c>
      <c r="AK27" s="181">
        <v>191.125</v>
      </c>
      <c r="AL27" s="181">
        <v>11.75</v>
      </c>
      <c r="AM27" s="181">
        <v>1262.0805945617701</v>
      </c>
      <c r="AN27" s="180">
        <v>193.5</v>
      </c>
      <c r="AO27" s="180">
        <v>263.75</v>
      </c>
      <c r="AP27" s="181">
        <v>166.125</v>
      </c>
      <c r="AQ27" s="181">
        <v>4.625</v>
      </c>
      <c r="AR27" s="181">
        <v>55.125</v>
      </c>
      <c r="AS27" s="181">
        <v>37.875</v>
      </c>
      <c r="AT27" s="180">
        <v>67.125</v>
      </c>
      <c r="AU27" s="180">
        <v>185.75</v>
      </c>
      <c r="AV27" s="180">
        <v>52.25</v>
      </c>
      <c r="AW27" s="181">
        <v>4.125</v>
      </c>
      <c r="AX27" s="181">
        <v>48.125</v>
      </c>
      <c r="AY27" s="180">
        <v>33.625</v>
      </c>
      <c r="AZ27" s="180">
        <v>107</v>
      </c>
      <c r="BA27" s="180">
        <v>31.875</v>
      </c>
      <c r="BB27" s="180">
        <v>1.75</v>
      </c>
      <c r="BC27" s="180">
        <v>6</v>
      </c>
      <c r="BD27" s="180">
        <v>345.625</v>
      </c>
      <c r="BE27" s="180">
        <v>17.25</v>
      </c>
      <c r="BF27" s="180" t="e">
        <v>#VALUE!</v>
      </c>
      <c r="BG27" s="180">
        <v>276.375</v>
      </c>
      <c r="BH27" s="180" t="e">
        <v>#VALUE!</v>
      </c>
      <c r="BI27" s="182">
        <v>2403.4407337187499</v>
      </c>
      <c r="BJ27" s="183">
        <v>874.125</v>
      </c>
      <c r="BK27" s="183">
        <v>88.75</v>
      </c>
      <c r="BL27" s="183">
        <v>1094.8157337187499</v>
      </c>
      <c r="BM27" s="183">
        <v>187.125</v>
      </c>
      <c r="BN27" s="183">
        <v>105.625</v>
      </c>
      <c r="BO27" s="183" t="e">
        <v>#VALUE!</v>
      </c>
      <c r="BP27" s="183">
        <v>53</v>
      </c>
      <c r="BQ27" s="184">
        <v>658.25</v>
      </c>
      <c r="BR27" s="184">
        <v>40.625</v>
      </c>
      <c r="BS27" s="184" t="e">
        <v>#VALUE!</v>
      </c>
      <c r="BT27" s="184" t="e">
        <v>#VALUE!</v>
      </c>
      <c r="BU27" s="184" t="e">
        <v>#VALUE!</v>
      </c>
      <c r="BV27" s="184">
        <v>176.125</v>
      </c>
      <c r="BW27" s="185" t="e">
        <v>#VALUE!</v>
      </c>
      <c r="BX27" s="185" t="e">
        <v>#VALUE!</v>
      </c>
      <c r="BY27" s="185" t="e">
        <v>#VALUE!</v>
      </c>
      <c r="BZ27" s="185" t="e">
        <v>#VALUE!</v>
      </c>
      <c r="CA27" s="185" t="e">
        <v>#VALUE!</v>
      </c>
      <c r="CB27" s="185">
        <v>162.5</v>
      </c>
      <c r="CC27" s="186">
        <v>1391.375</v>
      </c>
      <c r="CD27" s="187">
        <v>93456.536023408204</v>
      </c>
    </row>
    <row r="28" spans="1:82" x14ac:dyDescent="0.25">
      <c r="A28" s="179" t="s">
        <v>406</v>
      </c>
      <c r="B28" s="179" t="s">
        <v>407</v>
      </c>
      <c r="C28" s="179" t="s">
        <v>408</v>
      </c>
      <c r="D28" s="179" t="s">
        <v>116</v>
      </c>
      <c r="E28" s="180">
        <v>18548.596591629299</v>
      </c>
      <c r="F28" s="181">
        <v>15688.321591629299</v>
      </c>
      <c r="G28" s="181">
        <v>228.75</v>
      </c>
      <c r="H28" s="181">
        <v>2631.5250000000001</v>
      </c>
      <c r="I28" s="181">
        <v>874.625</v>
      </c>
      <c r="J28" s="181">
        <v>1104</v>
      </c>
      <c r="K28" s="181">
        <v>1201.6049636095099</v>
      </c>
      <c r="L28" s="181">
        <v>2353.57120606849</v>
      </c>
      <c r="M28" s="181">
        <v>4554.5075629937201</v>
      </c>
      <c r="N28" s="181">
        <v>1896.2920256242201</v>
      </c>
      <c r="O28" s="181">
        <v>6563.9958333333298</v>
      </c>
      <c r="P28" s="180">
        <v>1851.125</v>
      </c>
      <c r="Q28" s="181">
        <v>14</v>
      </c>
      <c r="R28" s="181">
        <v>167.625</v>
      </c>
      <c r="S28" s="180">
        <v>556.25</v>
      </c>
      <c r="T28" s="180">
        <v>835.875</v>
      </c>
      <c r="U28" s="180">
        <v>2573.2458333333302</v>
      </c>
      <c r="V28" s="180">
        <v>2676.625</v>
      </c>
      <c r="W28" s="181">
        <v>276.625</v>
      </c>
      <c r="X28" s="181">
        <v>998.5</v>
      </c>
      <c r="Y28" s="181">
        <v>133.75</v>
      </c>
      <c r="Z28" s="181">
        <v>701.375</v>
      </c>
      <c r="AA28" s="181">
        <v>28.375</v>
      </c>
      <c r="AB28" s="181">
        <v>79.875</v>
      </c>
      <c r="AC28" s="181">
        <v>0</v>
      </c>
      <c r="AD28" s="181">
        <v>302.375</v>
      </c>
      <c r="AE28" s="181">
        <v>169</v>
      </c>
      <c r="AF28" s="180">
        <v>5531.9757582959301</v>
      </c>
      <c r="AG28" s="181">
        <v>2209.875</v>
      </c>
      <c r="AH28" s="181">
        <v>200.5</v>
      </c>
      <c r="AI28" s="181">
        <v>1488.5</v>
      </c>
      <c r="AJ28" s="181">
        <v>169.75</v>
      </c>
      <c r="AK28" s="181">
        <v>228</v>
      </c>
      <c r="AL28" s="181">
        <v>154.125</v>
      </c>
      <c r="AM28" s="181">
        <v>1081.2257582959301</v>
      </c>
      <c r="AN28" s="180">
        <v>117.875</v>
      </c>
      <c r="AO28" s="180">
        <v>874.75</v>
      </c>
      <c r="AP28" s="181">
        <v>320</v>
      </c>
      <c r="AQ28" s="181">
        <v>0.125</v>
      </c>
      <c r="AR28" s="181">
        <v>533.375</v>
      </c>
      <c r="AS28" s="181">
        <v>21.25</v>
      </c>
      <c r="AT28" s="180">
        <v>277.875</v>
      </c>
      <c r="AU28" s="180">
        <v>37.625</v>
      </c>
      <c r="AV28" s="180">
        <v>115.25</v>
      </c>
      <c r="AW28" s="181">
        <v>19.375</v>
      </c>
      <c r="AX28" s="181">
        <v>95.875</v>
      </c>
      <c r="AY28" s="180">
        <v>87.875</v>
      </c>
      <c r="AZ28" s="180">
        <v>176.875</v>
      </c>
      <c r="BA28" s="180">
        <v>96</v>
      </c>
      <c r="BB28" s="180">
        <v>2</v>
      </c>
      <c r="BC28" s="180">
        <v>0</v>
      </c>
      <c r="BD28" s="180">
        <v>1350.5</v>
      </c>
      <c r="BE28" s="180">
        <v>33.25</v>
      </c>
      <c r="BF28" s="180">
        <v>99.125</v>
      </c>
      <c r="BG28" s="180">
        <v>1047.625</v>
      </c>
      <c r="BH28" s="180" t="e">
        <v>#VALUE!</v>
      </c>
      <c r="BI28" s="182">
        <v>3229.6840975</v>
      </c>
      <c r="BJ28" s="183" t="e">
        <v>#VALUE!</v>
      </c>
      <c r="BK28" s="183">
        <v>75.625</v>
      </c>
      <c r="BL28" s="183">
        <v>2070.0590975</v>
      </c>
      <c r="BM28" s="183">
        <v>9</v>
      </c>
      <c r="BN28" s="183">
        <v>12.375</v>
      </c>
      <c r="BO28" s="183">
        <v>134.375</v>
      </c>
      <c r="BP28" s="183">
        <v>52.625</v>
      </c>
      <c r="BQ28" s="184">
        <v>1817.9318181818201</v>
      </c>
      <c r="BR28" s="184">
        <v>73.125</v>
      </c>
      <c r="BS28" s="184" t="e">
        <v>#VALUE!</v>
      </c>
      <c r="BT28" s="184" t="e">
        <v>#VALUE!</v>
      </c>
      <c r="BU28" s="184" t="e">
        <v>#VALUE!</v>
      </c>
      <c r="BV28" s="184">
        <v>1380.4318181818201</v>
      </c>
      <c r="BW28" s="185">
        <v>474.25</v>
      </c>
      <c r="BX28" s="185" t="e">
        <v>#VALUE!</v>
      </c>
      <c r="BY28" s="185" t="e">
        <v>#VALUE!</v>
      </c>
      <c r="BZ28" s="185">
        <v>434.375</v>
      </c>
      <c r="CA28" s="185" t="e">
        <v>#VALUE!</v>
      </c>
      <c r="CB28" s="185">
        <v>334.25</v>
      </c>
      <c r="CC28" s="186">
        <v>275.25</v>
      </c>
      <c r="CD28" s="187">
        <v>148764.05578700599</v>
      </c>
    </row>
    <row r="29" spans="1:82" x14ac:dyDescent="0.25">
      <c r="A29" s="179" t="s">
        <v>409</v>
      </c>
      <c r="B29" s="179" t="s">
        <v>410</v>
      </c>
      <c r="C29" s="179" t="s">
        <v>355</v>
      </c>
      <c r="D29" s="179" t="s">
        <v>55</v>
      </c>
      <c r="E29" s="180">
        <v>15225.5223589875</v>
      </c>
      <c r="F29" s="181">
        <v>15037.7710431981</v>
      </c>
      <c r="G29" s="181">
        <v>84.625</v>
      </c>
      <c r="H29" s="181">
        <v>103.12631578947401</v>
      </c>
      <c r="I29" s="181">
        <v>1206.2558528428101</v>
      </c>
      <c r="J29" s="181">
        <v>1056</v>
      </c>
      <c r="K29" s="181">
        <v>873.25</v>
      </c>
      <c r="L29" s="181">
        <v>2039.75</v>
      </c>
      <c r="M29" s="181">
        <v>4742.9584815530397</v>
      </c>
      <c r="N29" s="181">
        <v>2971.3067088022299</v>
      </c>
      <c r="O29" s="181">
        <v>2336.00131578947</v>
      </c>
      <c r="P29" s="180">
        <v>1538</v>
      </c>
      <c r="Q29" s="181">
        <v>4.75</v>
      </c>
      <c r="R29" s="181">
        <v>136.125</v>
      </c>
      <c r="S29" s="180">
        <v>1511.5</v>
      </c>
      <c r="T29" s="180">
        <v>484.25</v>
      </c>
      <c r="U29" s="180">
        <v>512.01467451119402</v>
      </c>
      <c r="V29" s="180">
        <v>3238.5</v>
      </c>
      <c r="W29" s="181">
        <v>539.625</v>
      </c>
      <c r="X29" s="181">
        <v>414.625</v>
      </c>
      <c r="Y29" s="181">
        <v>170.375</v>
      </c>
      <c r="Z29" s="181">
        <v>872.875</v>
      </c>
      <c r="AA29" s="181">
        <v>37.625</v>
      </c>
      <c r="AB29" s="181">
        <v>307.625</v>
      </c>
      <c r="AC29" s="181">
        <v>258</v>
      </c>
      <c r="AD29" s="181">
        <v>358.375</v>
      </c>
      <c r="AE29" s="181">
        <v>285.625</v>
      </c>
      <c r="AF29" s="180">
        <v>4139.3826844763498</v>
      </c>
      <c r="AG29" s="181">
        <v>1321.375</v>
      </c>
      <c r="AH29" s="181">
        <v>44.75</v>
      </c>
      <c r="AI29" s="181">
        <v>1109.5</v>
      </c>
      <c r="AJ29" s="181">
        <v>294.75</v>
      </c>
      <c r="AK29" s="181">
        <v>252.75</v>
      </c>
      <c r="AL29" s="181">
        <v>203.75</v>
      </c>
      <c r="AM29" s="181">
        <v>912.50768447635096</v>
      </c>
      <c r="AN29" s="180">
        <v>79.5</v>
      </c>
      <c r="AO29" s="180">
        <v>492.125</v>
      </c>
      <c r="AP29" s="181">
        <v>361.5</v>
      </c>
      <c r="AQ29" s="181">
        <v>11.125</v>
      </c>
      <c r="AR29" s="181">
        <v>67.75</v>
      </c>
      <c r="AS29" s="181">
        <v>51.75</v>
      </c>
      <c r="AT29" s="180">
        <v>187.375</v>
      </c>
      <c r="AU29" s="180">
        <v>133</v>
      </c>
      <c r="AV29" s="180">
        <v>84.625</v>
      </c>
      <c r="AW29" s="181">
        <v>30.25</v>
      </c>
      <c r="AX29" s="181">
        <v>54.375</v>
      </c>
      <c r="AY29" s="180">
        <v>41.625</v>
      </c>
      <c r="AZ29" s="180">
        <v>63.375</v>
      </c>
      <c r="BA29" s="180">
        <v>109.75</v>
      </c>
      <c r="BB29" s="180">
        <v>2.625</v>
      </c>
      <c r="BC29" s="180">
        <v>3</v>
      </c>
      <c r="BD29" s="180">
        <v>1739.75</v>
      </c>
      <c r="BE29" s="180">
        <v>20</v>
      </c>
      <c r="BF29" s="180">
        <v>166.375</v>
      </c>
      <c r="BG29" s="180">
        <v>512.875</v>
      </c>
      <c r="BH29" s="180" t="e">
        <v>#VALUE!</v>
      </c>
      <c r="BI29" s="182">
        <v>3225.8639497812501</v>
      </c>
      <c r="BJ29" s="183">
        <v>1237.125</v>
      </c>
      <c r="BK29" s="183">
        <v>401.5</v>
      </c>
      <c r="BL29" s="183">
        <v>1161.3639497812501</v>
      </c>
      <c r="BM29" s="183">
        <v>10.75</v>
      </c>
      <c r="BN29" s="183">
        <v>0</v>
      </c>
      <c r="BO29" s="183">
        <v>0</v>
      </c>
      <c r="BP29" s="183">
        <v>415.125</v>
      </c>
      <c r="BQ29" s="184">
        <v>2652.25</v>
      </c>
      <c r="BR29" s="184">
        <v>218.5</v>
      </c>
      <c r="BS29" s="184" t="e">
        <v>#VALUE!</v>
      </c>
      <c r="BT29" s="184" t="e">
        <v>#VALUE!</v>
      </c>
      <c r="BU29" s="184" t="e">
        <v>#VALUE!</v>
      </c>
      <c r="BV29" s="184">
        <v>2053</v>
      </c>
      <c r="BW29" s="185" t="e">
        <v>#VALUE!</v>
      </c>
      <c r="BX29" s="185">
        <v>624.25</v>
      </c>
      <c r="BY29" s="185">
        <v>279.5</v>
      </c>
      <c r="BZ29" s="185">
        <v>382.625</v>
      </c>
      <c r="CA29" s="185">
        <v>0</v>
      </c>
      <c r="CB29" s="185">
        <v>250.25</v>
      </c>
      <c r="CC29" s="186">
        <v>394.86785714285702</v>
      </c>
      <c r="CD29" s="187">
        <v>156911.150536209</v>
      </c>
    </row>
    <row r="30" spans="1:82" x14ac:dyDescent="0.25">
      <c r="A30" s="179" t="s">
        <v>151</v>
      </c>
      <c r="B30" s="179" t="s">
        <v>411</v>
      </c>
      <c r="C30" s="179" t="s">
        <v>412</v>
      </c>
      <c r="D30" s="179" t="s">
        <v>123</v>
      </c>
      <c r="E30" s="180">
        <v>12380.552359023601</v>
      </c>
      <c r="F30" s="181">
        <v>12076.5750862963</v>
      </c>
      <c r="G30" s="181">
        <v>19.875</v>
      </c>
      <c r="H30" s="181">
        <v>284.10227272727298</v>
      </c>
      <c r="I30" s="181">
        <v>679.25</v>
      </c>
      <c r="J30" s="181">
        <v>560.380972222222</v>
      </c>
      <c r="K30" s="181">
        <v>703.58159800222404</v>
      </c>
      <c r="L30" s="181">
        <v>1458.5790043290001</v>
      </c>
      <c r="M30" s="181">
        <v>2593.9274752093002</v>
      </c>
      <c r="N30" s="181">
        <v>2227</v>
      </c>
      <c r="O30" s="181">
        <v>4157.83330926084</v>
      </c>
      <c r="P30" s="180">
        <v>941.875</v>
      </c>
      <c r="Q30" s="181">
        <v>8.875</v>
      </c>
      <c r="R30" s="181">
        <v>100.625</v>
      </c>
      <c r="S30" s="180">
        <v>290.75</v>
      </c>
      <c r="T30" s="180">
        <v>577</v>
      </c>
      <c r="U30" s="180">
        <v>2223.8684513243602</v>
      </c>
      <c r="V30" s="180">
        <v>2533.25</v>
      </c>
      <c r="W30" s="181">
        <v>110.875</v>
      </c>
      <c r="X30" s="181">
        <v>578.75</v>
      </c>
      <c r="Y30" s="181">
        <v>457.25</v>
      </c>
      <c r="Z30" s="181">
        <v>899.5</v>
      </c>
      <c r="AA30" s="181">
        <v>30.125</v>
      </c>
      <c r="AB30" s="181">
        <v>7</v>
      </c>
      <c r="AC30" s="181">
        <v>28.125</v>
      </c>
      <c r="AD30" s="181">
        <v>294.375</v>
      </c>
      <c r="AE30" s="181">
        <v>127.25</v>
      </c>
      <c r="AF30" s="180">
        <v>3383.1839076992301</v>
      </c>
      <c r="AG30" s="181">
        <v>903.5</v>
      </c>
      <c r="AH30" s="181">
        <v>17.125</v>
      </c>
      <c r="AI30" s="181">
        <v>1701.5</v>
      </c>
      <c r="AJ30" s="181">
        <v>76.125</v>
      </c>
      <c r="AK30" s="181">
        <v>247.75</v>
      </c>
      <c r="AL30" s="181">
        <v>30.25</v>
      </c>
      <c r="AM30" s="181">
        <v>406.93390769922797</v>
      </c>
      <c r="AN30" s="180">
        <v>107.875</v>
      </c>
      <c r="AO30" s="180">
        <v>279.125</v>
      </c>
      <c r="AP30" s="181">
        <v>236.25</v>
      </c>
      <c r="AQ30" s="181">
        <v>5.375</v>
      </c>
      <c r="AR30" s="181">
        <v>24.375</v>
      </c>
      <c r="AS30" s="181">
        <v>13.125</v>
      </c>
      <c r="AT30" s="180">
        <v>46.5</v>
      </c>
      <c r="AU30" s="180">
        <v>8.375</v>
      </c>
      <c r="AV30" s="180">
        <v>15.125</v>
      </c>
      <c r="AW30" s="181">
        <v>0.375</v>
      </c>
      <c r="AX30" s="181">
        <v>14.75</v>
      </c>
      <c r="AY30" s="180">
        <v>38.875</v>
      </c>
      <c r="AZ30" s="180">
        <v>241.75</v>
      </c>
      <c r="BA30" s="180">
        <v>49.375</v>
      </c>
      <c r="BB30" s="180">
        <v>0</v>
      </c>
      <c r="BC30" s="180">
        <v>0</v>
      </c>
      <c r="BD30" s="180">
        <v>919.75</v>
      </c>
      <c r="BE30" s="180">
        <v>1.25</v>
      </c>
      <c r="BF30" s="180" t="e">
        <v>#VALUE!</v>
      </c>
      <c r="BG30" s="180">
        <v>563.125</v>
      </c>
      <c r="BH30" s="180" t="e">
        <v>#VALUE!</v>
      </c>
      <c r="BI30" s="182">
        <v>1876.73686540625</v>
      </c>
      <c r="BJ30" s="183" t="e">
        <v>#VALUE!</v>
      </c>
      <c r="BK30" s="183">
        <v>36.25</v>
      </c>
      <c r="BL30" s="183">
        <v>1036.73686540625</v>
      </c>
      <c r="BM30" s="183">
        <v>28.375</v>
      </c>
      <c r="BN30" s="183">
        <v>21</v>
      </c>
      <c r="BO30" s="183">
        <v>234</v>
      </c>
      <c r="BP30" s="183">
        <v>61.25</v>
      </c>
      <c r="BQ30" s="184">
        <v>590.25</v>
      </c>
      <c r="BR30" s="184">
        <v>79.125</v>
      </c>
      <c r="BS30" s="184" t="e">
        <v>#VALUE!</v>
      </c>
      <c r="BT30" s="184" t="e">
        <v>#VALUE!</v>
      </c>
      <c r="BU30" s="184">
        <v>0</v>
      </c>
      <c r="BV30" s="184">
        <v>194.25</v>
      </c>
      <c r="BW30" s="185" t="e">
        <v>#VALUE!</v>
      </c>
      <c r="BX30" s="185" t="e">
        <v>#VALUE!</v>
      </c>
      <c r="BY30" s="185" t="e">
        <v>#VALUE!</v>
      </c>
      <c r="BZ30" s="185" t="e">
        <v>#VALUE!</v>
      </c>
      <c r="CA30" s="185" t="e">
        <v>#VALUE!</v>
      </c>
      <c r="CB30" s="185">
        <v>95.25</v>
      </c>
      <c r="CC30" s="186">
        <v>772.5</v>
      </c>
      <c r="CD30" s="187">
        <v>134640.114982322</v>
      </c>
    </row>
    <row r="31" spans="1:82" x14ac:dyDescent="0.25">
      <c r="A31" s="179" t="s">
        <v>158</v>
      </c>
      <c r="B31" s="179" t="s">
        <v>413</v>
      </c>
      <c r="C31" s="179" t="s">
        <v>392</v>
      </c>
      <c r="D31" s="179" t="s">
        <v>118</v>
      </c>
      <c r="E31" s="180">
        <v>7844.5934932318496</v>
      </c>
      <c r="F31" s="181">
        <v>7515.5069462307802</v>
      </c>
      <c r="G31" s="181">
        <v>141.97265811218801</v>
      </c>
      <c r="H31" s="181">
        <v>187.11388888888899</v>
      </c>
      <c r="I31" s="181">
        <v>532.125</v>
      </c>
      <c r="J31" s="181">
        <v>456.125</v>
      </c>
      <c r="K31" s="181">
        <v>478.41190228690198</v>
      </c>
      <c r="L31" s="181">
        <v>975.41022727272696</v>
      </c>
      <c r="M31" s="181">
        <v>2408.84388051107</v>
      </c>
      <c r="N31" s="181">
        <v>1547.08522727273</v>
      </c>
      <c r="O31" s="181">
        <v>1446.5922558884299</v>
      </c>
      <c r="P31" s="180">
        <v>767.125</v>
      </c>
      <c r="Q31" s="181">
        <v>22</v>
      </c>
      <c r="R31" s="181">
        <v>6.625</v>
      </c>
      <c r="S31" s="180">
        <v>161.25</v>
      </c>
      <c r="T31" s="180">
        <v>404.75</v>
      </c>
      <c r="U31" s="180">
        <v>307.44911616161602</v>
      </c>
      <c r="V31" s="180">
        <v>1212.25</v>
      </c>
      <c r="W31" s="181">
        <v>184.375</v>
      </c>
      <c r="X31" s="181">
        <v>158.125</v>
      </c>
      <c r="Y31" s="181">
        <v>213.625</v>
      </c>
      <c r="Z31" s="181">
        <v>340.5</v>
      </c>
      <c r="AA31" s="181" t="e">
        <v>#VALUE!</v>
      </c>
      <c r="AB31" s="181">
        <v>0</v>
      </c>
      <c r="AC31" s="181">
        <v>31.125</v>
      </c>
      <c r="AD31" s="181">
        <v>165.875</v>
      </c>
      <c r="AE31" s="181">
        <v>118.625</v>
      </c>
      <c r="AF31" s="180">
        <v>3389.5193770702399</v>
      </c>
      <c r="AG31" s="181">
        <v>973.5</v>
      </c>
      <c r="AH31" s="181">
        <v>6.875</v>
      </c>
      <c r="AI31" s="181">
        <v>525</v>
      </c>
      <c r="AJ31" s="181">
        <v>17.5</v>
      </c>
      <c r="AK31" s="181">
        <v>259.375</v>
      </c>
      <c r="AL31" s="181">
        <v>147.75</v>
      </c>
      <c r="AM31" s="181">
        <v>1459.5193770702399</v>
      </c>
      <c r="AN31" s="180">
        <v>66.625</v>
      </c>
      <c r="AO31" s="180">
        <v>206.125</v>
      </c>
      <c r="AP31" s="181">
        <v>160.875</v>
      </c>
      <c r="AQ31" s="181">
        <v>7.875</v>
      </c>
      <c r="AR31" s="181">
        <v>23.75</v>
      </c>
      <c r="AS31" s="181">
        <v>13.625</v>
      </c>
      <c r="AT31" s="180">
        <v>33.375</v>
      </c>
      <c r="AU31" s="180">
        <v>13.625</v>
      </c>
      <c r="AV31" s="180">
        <v>16.75</v>
      </c>
      <c r="AW31" s="181">
        <v>3.5</v>
      </c>
      <c r="AX31" s="181">
        <v>13.25</v>
      </c>
      <c r="AY31" s="180">
        <v>13.375</v>
      </c>
      <c r="AZ31" s="180">
        <v>23.5</v>
      </c>
      <c r="BA31" s="180">
        <v>79</v>
      </c>
      <c r="BB31" s="180">
        <v>1.125</v>
      </c>
      <c r="BC31" s="180">
        <v>0</v>
      </c>
      <c r="BD31" s="180">
        <v>592.25</v>
      </c>
      <c r="BE31" s="180">
        <v>0</v>
      </c>
      <c r="BF31" s="180">
        <v>45.375</v>
      </c>
      <c r="BG31" s="180">
        <v>320.875</v>
      </c>
      <c r="BH31" s="180" t="e">
        <v>#VALUE!</v>
      </c>
      <c r="BI31" s="182">
        <v>2519.5565480983178</v>
      </c>
      <c r="BJ31" s="183">
        <v>941.375</v>
      </c>
      <c r="BK31" s="183">
        <v>164.36008244206801</v>
      </c>
      <c r="BL31" s="183">
        <v>1371.07146565625</v>
      </c>
      <c r="BM31" s="183">
        <v>4.25</v>
      </c>
      <c r="BN31" s="183">
        <v>1</v>
      </c>
      <c r="BO31" s="183" t="e">
        <v>#VALUE!</v>
      </c>
      <c r="BP31" s="183">
        <v>37.5</v>
      </c>
      <c r="BQ31" s="184">
        <v>641</v>
      </c>
      <c r="BR31" s="184">
        <v>68.375</v>
      </c>
      <c r="BS31" s="184" t="e">
        <v>#VALUE!</v>
      </c>
      <c r="BT31" s="184" t="e">
        <v>#VALUE!</v>
      </c>
      <c r="BU31" s="184" t="e">
        <v>#VALUE!</v>
      </c>
      <c r="BV31" s="184">
        <v>211.25</v>
      </c>
      <c r="BW31" s="185">
        <v>39.5</v>
      </c>
      <c r="BX31" s="185" t="e">
        <v>#VALUE!</v>
      </c>
      <c r="BY31" s="185" t="e">
        <v>#VALUE!</v>
      </c>
      <c r="BZ31" s="185" t="e">
        <v>#VALUE!</v>
      </c>
      <c r="CA31" s="185" t="e">
        <v>#VALUE!</v>
      </c>
      <c r="CB31" s="185">
        <v>147.5</v>
      </c>
      <c r="CC31" s="186">
        <v>1457.5</v>
      </c>
      <c r="CD31" s="187">
        <v>101822.43755161759</v>
      </c>
    </row>
    <row r="32" spans="1:82" x14ac:dyDescent="0.25">
      <c r="A32" s="179" t="s">
        <v>414</v>
      </c>
      <c r="B32" s="179" t="s">
        <v>415</v>
      </c>
      <c r="C32" s="179" t="s">
        <v>117</v>
      </c>
      <c r="D32" s="179" t="s">
        <v>117</v>
      </c>
      <c r="E32" s="180">
        <v>26302.4539299836</v>
      </c>
      <c r="F32" s="181">
        <v>26244.5554924836</v>
      </c>
      <c r="G32" s="181">
        <v>1.25</v>
      </c>
      <c r="H32" s="181">
        <v>56.6484375</v>
      </c>
      <c r="I32" s="181">
        <v>1247.375</v>
      </c>
      <c r="J32" s="181">
        <v>1729.5</v>
      </c>
      <c r="K32" s="181">
        <v>1843.2443981481499</v>
      </c>
      <c r="L32" s="181">
        <v>3304.7878368493102</v>
      </c>
      <c r="M32" s="181">
        <v>6895.5885055548197</v>
      </c>
      <c r="N32" s="181">
        <v>6756.5831894313496</v>
      </c>
      <c r="O32" s="181">
        <v>4525.375</v>
      </c>
      <c r="P32" s="180">
        <v>3961.75</v>
      </c>
      <c r="Q32" s="181">
        <v>25.75</v>
      </c>
      <c r="R32" s="181">
        <v>274.125</v>
      </c>
      <c r="S32" s="180">
        <v>894.5</v>
      </c>
      <c r="T32" s="180">
        <v>810.625</v>
      </c>
      <c r="U32" s="180">
        <v>573.81734139702905</v>
      </c>
      <c r="V32" s="180">
        <v>4753.125</v>
      </c>
      <c r="W32" s="181">
        <v>1361.75</v>
      </c>
      <c r="X32" s="181">
        <v>796.75</v>
      </c>
      <c r="Y32" s="181">
        <v>574.5</v>
      </c>
      <c r="Z32" s="181">
        <v>1178.5</v>
      </c>
      <c r="AA32" s="181" t="e">
        <v>#VALUE!</v>
      </c>
      <c r="AB32" s="181">
        <v>238.875</v>
      </c>
      <c r="AC32" s="181">
        <v>40</v>
      </c>
      <c r="AD32" s="181">
        <v>297.125</v>
      </c>
      <c r="AE32" s="181">
        <v>265.625</v>
      </c>
      <c r="AF32" s="180">
        <v>8799.0115885865998</v>
      </c>
      <c r="AG32" s="181">
        <v>4207.375</v>
      </c>
      <c r="AH32" s="181">
        <v>121.625</v>
      </c>
      <c r="AI32" s="181">
        <v>2257.625</v>
      </c>
      <c r="AJ32" s="181">
        <v>562.375</v>
      </c>
      <c r="AK32" s="181">
        <v>163.5</v>
      </c>
      <c r="AL32" s="181">
        <v>255.375</v>
      </c>
      <c r="AM32" s="181">
        <v>1231.1365885866001</v>
      </c>
      <c r="AN32" s="180">
        <v>629.375</v>
      </c>
      <c r="AO32" s="180">
        <v>730.625</v>
      </c>
      <c r="AP32" s="181">
        <v>403.375</v>
      </c>
      <c r="AQ32" s="181">
        <v>11</v>
      </c>
      <c r="AR32" s="181">
        <v>212.375</v>
      </c>
      <c r="AS32" s="181">
        <v>103.875</v>
      </c>
      <c r="AT32" s="180">
        <v>534.5</v>
      </c>
      <c r="AU32" s="180">
        <v>81.375</v>
      </c>
      <c r="AV32" s="180">
        <v>109.375</v>
      </c>
      <c r="AW32" s="181">
        <v>28.5</v>
      </c>
      <c r="AX32" s="181">
        <v>80.875</v>
      </c>
      <c r="AY32" s="180">
        <v>59.75</v>
      </c>
      <c r="AZ32" s="180">
        <v>230.875</v>
      </c>
      <c r="BA32" s="180">
        <v>151.75</v>
      </c>
      <c r="BB32" s="180">
        <v>8.75</v>
      </c>
      <c r="BC32" s="180">
        <v>6.75</v>
      </c>
      <c r="BD32" s="180">
        <v>1676.625</v>
      </c>
      <c r="BE32" s="180">
        <v>146.125</v>
      </c>
      <c r="BF32" s="180">
        <v>123.125</v>
      </c>
      <c r="BG32" s="180">
        <v>1368.625</v>
      </c>
      <c r="BH32" s="180" t="e">
        <v>#VALUE!</v>
      </c>
      <c r="BI32" s="182">
        <v>8700.5174276871585</v>
      </c>
      <c r="BJ32" s="183" t="e">
        <v>#VALUE!</v>
      </c>
      <c r="BK32" s="183">
        <v>722.125</v>
      </c>
      <c r="BL32" s="183">
        <v>4859.3122699062496</v>
      </c>
      <c r="BM32" s="183">
        <v>85.125</v>
      </c>
      <c r="BN32" s="183">
        <v>91.75</v>
      </c>
      <c r="BO32" s="183">
        <v>0</v>
      </c>
      <c r="BP32" s="183">
        <v>582.08015778090703</v>
      </c>
      <c r="BQ32" s="184">
        <v>2435.625</v>
      </c>
      <c r="BR32" s="184">
        <v>153.75</v>
      </c>
      <c r="BS32" s="184" t="e">
        <v>#VALUE!</v>
      </c>
      <c r="BT32" s="184">
        <v>581.75</v>
      </c>
      <c r="BU32" s="184">
        <v>0</v>
      </c>
      <c r="BV32" s="184">
        <v>1340.875</v>
      </c>
      <c r="BW32" s="185" t="e">
        <v>#VALUE!</v>
      </c>
      <c r="BX32" s="185">
        <v>152.75</v>
      </c>
      <c r="BY32" s="185">
        <v>105.5</v>
      </c>
      <c r="BZ32" s="185">
        <v>69</v>
      </c>
      <c r="CA32" s="185">
        <v>53.75</v>
      </c>
      <c r="CB32" s="185">
        <v>406</v>
      </c>
      <c r="CC32" s="186">
        <v>1699.25</v>
      </c>
      <c r="CD32" s="187">
        <v>230743.04939474</v>
      </c>
    </row>
    <row r="33" spans="1:82" x14ac:dyDescent="0.25">
      <c r="A33" s="179" t="s">
        <v>416</v>
      </c>
      <c r="B33" s="179" t="s">
        <v>417</v>
      </c>
      <c r="C33" s="179" t="s">
        <v>375</v>
      </c>
      <c r="D33" s="179" t="s">
        <v>125</v>
      </c>
      <c r="E33" s="180">
        <v>18485.2020872803</v>
      </c>
      <c r="F33" s="181">
        <v>18411.2020872803</v>
      </c>
      <c r="G33" s="181">
        <v>57</v>
      </c>
      <c r="H33" s="181">
        <v>17</v>
      </c>
      <c r="I33" s="181">
        <v>1420.75</v>
      </c>
      <c r="J33" s="181">
        <v>1026.625</v>
      </c>
      <c r="K33" s="181">
        <v>1116.25</v>
      </c>
      <c r="L33" s="181">
        <v>2303.5634439359301</v>
      </c>
      <c r="M33" s="181">
        <v>4427.9666189449199</v>
      </c>
      <c r="N33" s="181">
        <v>4191.6720243994496</v>
      </c>
      <c r="O33" s="181">
        <v>3998.375</v>
      </c>
      <c r="P33" s="180">
        <v>1629.75</v>
      </c>
      <c r="Q33" s="181">
        <v>22.375</v>
      </c>
      <c r="R33" s="181">
        <v>85.375</v>
      </c>
      <c r="S33" s="180">
        <v>1081.25</v>
      </c>
      <c r="T33" s="180">
        <v>659.875</v>
      </c>
      <c r="U33" s="180">
        <v>276.16988764731002</v>
      </c>
      <c r="V33" s="180">
        <v>3647.375</v>
      </c>
      <c r="W33" s="181">
        <v>901.5</v>
      </c>
      <c r="X33" s="181">
        <v>728.125</v>
      </c>
      <c r="Y33" s="181">
        <v>279.625</v>
      </c>
      <c r="Z33" s="181">
        <v>567.875</v>
      </c>
      <c r="AA33" s="181">
        <v>0</v>
      </c>
      <c r="AB33" s="181">
        <v>136.625</v>
      </c>
      <c r="AC33" s="181">
        <v>11.625</v>
      </c>
      <c r="AD33" s="181">
        <v>733.125</v>
      </c>
      <c r="AE33" s="181">
        <v>288.875</v>
      </c>
      <c r="AF33" s="180">
        <v>6923.1571996329903</v>
      </c>
      <c r="AG33" s="181">
        <v>3626.625</v>
      </c>
      <c r="AH33" s="181">
        <v>317.75</v>
      </c>
      <c r="AI33" s="181">
        <v>1249.5</v>
      </c>
      <c r="AJ33" s="181">
        <v>486</v>
      </c>
      <c r="AK33" s="181">
        <v>193.375</v>
      </c>
      <c r="AL33" s="181">
        <v>48.25</v>
      </c>
      <c r="AM33" s="181">
        <v>1001.65719963299</v>
      </c>
      <c r="AN33" s="180">
        <v>136.25</v>
      </c>
      <c r="AO33" s="180">
        <v>774.125</v>
      </c>
      <c r="AP33" s="181">
        <v>643.5</v>
      </c>
      <c r="AQ33" s="181">
        <v>20.125</v>
      </c>
      <c r="AR33" s="181">
        <v>63.5</v>
      </c>
      <c r="AS33" s="181">
        <v>47</v>
      </c>
      <c r="AT33" s="180">
        <v>161.875</v>
      </c>
      <c r="AU33" s="180">
        <v>30.375</v>
      </c>
      <c r="AV33" s="180">
        <v>133.5</v>
      </c>
      <c r="AW33" s="181">
        <v>31.875</v>
      </c>
      <c r="AX33" s="181">
        <v>101.625</v>
      </c>
      <c r="AY33" s="180">
        <v>43.875</v>
      </c>
      <c r="AZ33" s="180">
        <v>168.625</v>
      </c>
      <c r="BA33" s="180">
        <v>88.625</v>
      </c>
      <c r="BB33" s="180">
        <v>1.5</v>
      </c>
      <c r="BC33" s="180">
        <v>2</v>
      </c>
      <c r="BD33" s="180">
        <v>2027.125</v>
      </c>
      <c r="BE33" s="180">
        <v>48.75</v>
      </c>
      <c r="BF33" s="180">
        <v>75.875</v>
      </c>
      <c r="BG33" s="180">
        <v>375.75</v>
      </c>
      <c r="BH33" s="180" t="e">
        <v>#VALUE!</v>
      </c>
      <c r="BI33" s="182">
        <v>3488.9856085937499</v>
      </c>
      <c r="BJ33" s="183">
        <v>1181.875</v>
      </c>
      <c r="BK33" s="183">
        <v>135.875</v>
      </c>
      <c r="BL33" s="183">
        <v>2009.4856085937499</v>
      </c>
      <c r="BM33" s="183">
        <v>25.25</v>
      </c>
      <c r="BN33" s="183">
        <v>9.125</v>
      </c>
      <c r="BO33" s="183" t="e">
        <v>#VALUE!</v>
      </c>
      <c r="BP33" s="183">
        <v>127.375</v>
      </c>
      <c r="BQ33" s="184">
        <v>1433</v>
      </c>
      <c r="BR33" s="184">
        <v>101.875</v>
      </c>
      <c r="BS33" s="184" t="e">
        <v>#VALUE!</v>
      </c>
      <c r="BT33" s="184">
        <v>91.25</v>
      </c>
      <c r="BU33" s="184">
        <v>12.25</v>
      </c>
      <c r="BV33" s="184">
        <v>925.375</v>
      </c>
      <c r="BW33" s="185">
        <v>4.25</v>
      </c>
      <c r="BX33" s="185">
        <v>131.875</v>
      </c>
      <c r="BY33" s="185" t="e">
        <v>#VALUE!</v>
      </c>
      <c r="BZ33" s="185">
        <v>120.25</v>
      </c>
      <c r="CA33" s="185" t="e">
        <v>#VALUE!</v>
      </c>
      <c r="CB33" s="185">
        <v>313.125</v>
      </c>
      <c r="CC33" s="186">
        <v>445.125</v>
      </c>
      <c r="CD33" s="187">
        <v>158166.86514213699</v>
      </c>
    </row>
    <row r="34" spans="1:82" x14ac:dyDescent="0.25">
      <c r="A34" s="179" t="s">
        <v>418</v>
      </c>
      <c r="B34" s="179" t="s">
        <v>419</v>
      </c>
      <c r="C34" s="179" t="s">
        <v>371</v>
      </c>
      <c r="D34" s="179" t="s">
        <v>125</v>
      </c>
      <c r="E34" s="180">
        <v>35762.720996447002</v>
      </c>
      <c r="F34" s="181">
        <v>35142.950104295996</v>
      </c>
      <c r="G34" s="181">
        <v>32</v>
      </c>
      <c r="H34" s="181">
        <v>587.770892150995</v>
      </c>
      <c r="I34" s="181">
        <v>2349.75</v>
      </c>
      <c r="J34" s="181">
        <v>2200.2687500000002</v>
      </c>
      <c r="K34" s="181">
        <v>2548.4802631579</v>
      </c>
      <c r="L34" s="181">
        <v>3851.1596320346298</v>
      </c>
      <c r="M34" s="181">
        <v>7662.4826994432597</v>
      </c>
      <c r="N34" s="181">
        <v>8278.3609704925293</v>
      </c>
      <c r="O34" s="181">
        <v>8872.21868131868</v>
      </c>
      <c r="P34" s="180">
        <v>4060.875</v>
      </c>
      <c r="Q34" s="181">
        <v>33.125</v>
      </c>
      <c r="R34" s="181">
        <v>279.625</v>
      </c>
      <c r="S34" s="180">
        <v>1891.75</v>
      </c>
      <c r="T34" s="180">
        <v>1548.875</v>
      </c>
      <c r="U34" s="180">
        <v>1075.4424290935401</v>
      </c>
      <c r="V34" s="180">
        <v>7970.375</v>
      </c>
      <c r="W34" s="181">
        <v>1546.875</v>
      </c>
      <c r="X34" s="181">
        <v>2555.75</v>
      </c>
      <c r="Y34" s="181">
        <v>714.625</v>
      </c>
      <c r="Z34" s="181">
        <v>1369.75</v>
      </c>
      <c r="AA34" s="181">
        <v>46.625</v>
      </c>
      <c r="AB34" s="181">
        <v>347.5</v>
      </c>
      <c r="AC34" s="181">
        <v>309.625</v>
      </c>
      <c r="AD34" s="181">
        <v>617</v>
      </c>
      <c r="AE34" s="181">
        <v>474.375</v>
      </c>
      <c r="AF34" s="180">
        <v>9059.4035673534509</v>
      </c>
      <c r="AG34" s="181">
        <v>3439.375</v>
      </c>
      <c r="AH34" s="181">
        <v>57.75</v>
      </c>
      <c r="AI34" s="181">
        <v>1856.125</v>
      </c>
      <c r="AJ34" s="181">
        <v>1416.25</v>
      </c>
      <c r="AK34" s="181">
        <v>111</v>
      </c>
      <c r="AL34" s="181">
        <v>134.25</v>
      </c>
      <c r="AM34" s="181">
        <v>2044.6535673534499</v>
      </c>
      <c r="AN34" s="180">
        <v>879.875</v>
      </c>
      <c r="AO34" s="180">
        <v>1914.25</v>
      </c>
      <c r="AP34" s="181">
        <v>1465.125</v>
      </c>
      <c r="AQ34" s="181">
        <v>48.375</v>
      </c>
      <c r="AR34" s="181">
        <v>267.875</v>
      </c>
      <c r="AS34" s="181">
        <v>132.875</v>
      </c>
      <c r="AT34" s="180">
        <v>187.25</v>
      </c>
      <c r="AU34" s="180">
        <v>41.875</v>
      </c>
      <c r="AV34" s="180">
        <v>35.625</v>
      </c>
      <c r="AW34" s="181">
        <v>15.5</v>
      </c>
      <c r="AX34" s="181">
        <v>20.125</v>
      </c>
      <c r="AY34" s="180">
        <v>98.375</v>
      </c>
      <c r="AZ34" s="180">
        <v>144.625</v>
      </c>
      <c r="BA34" s="180">
        <v>162.625</v>
      </c>
      <c r="BB34" s="180">
        <v>1</v>
      </c>
      <c r="BC34" s="180">
        <v>0</v>
      </c>
      <c r="BD34" s="180">
        <v>5182</v>
      </c>
      <c r="BE34" s="180">
        <v>110.25</v>
      </c>
      <c r="BF34" s="180">
        <v>24.375</v>
      </c>
      <c r="BG34" s="180">
        <v>1204.75</v>
      </c>
      <c r="BH34" s="180" t="e">
        <v>#VALUE!</v>
      </c>
      <c r="BI34" s="182">
        <v>4625.21230490168</v>
      </c>
      <c r="BJ34" s="183">
        <v>573.75</v>
      </c>
      <c r="BK34" s="183">
        <v>391.125</v>
      </c>
      <c r="BL34" s="183">
        <v>2893.6083250000001</v>
      </c>
      <c r="BM34" s="183">
        <v>28</v>
      </c>
      <c r="BN34" s="183">
        <v>11.5</v>
      </c>
      <c r="BO34" s="183">
        <v>3</v>
      </c>
      <c r="BP34" s="183">
        <v>724.22897990167701</v>
      </c>
      <c r="BQ34" s="184">
        <v>2750.375</v>
      </c>
      <c r="BR34" s="184">
        <v>536</v>
      </c>
      <c r="BS34" s="184" t="e">
        <v>#VALUE!</v>
      </c>
      <c r="BT34" s="184" t="e">
        <v>#VALUE!</v>
      </c>
      <c r="BU34" s="184">
        <v>0</v>
      </c>
      <c r="BV34" s="184">
        <v>1655</v>
      </c>
      <c r="BW34" s="185">
        <v>40.75</v>
      </c>
      <c r="BX34" s="185" t="e">
        <v>#VALUE!</v>
      </c>
      <c r="BY34" s="185" t="e">
        <v>#VALUE!</v>
      </c>
      <c r="BZ34" s="185">
        <v>0</v>
      </c>
      <c r="CA34" s="185" t="e">
        <v>#VALUE!</v>
      </c>
      <c r="CB34" s="185">
        <v>924.125</v>
      </c>
      <c r="CC34" s="186">
        <v>640.375</v>
      </c>
      <c r="CD34" s="187">
        <v>412729.94347035902</v>
      </c>
    </row>
    <row r="35" spans="1:82" x14ac:dyDescent="0.25">
      <c r="A35" s="179" t="s">
        <v>156</v>
      </c>
      <c r="B35" s="179" t="s">
        <v>420</v>
      </c>
      <c r="C35" s="179" t="s">
        <v>371</v>
      </c>
      <c r="D35" s="179" t="s">
        <v>125</v>
      </c>
      <c r="E35" s="180">
        <v>4849.3321220160497</v>
      </c>
      <c r="F35" s="181">
        <v>4705.7134108359296</v>
      </c>
      <c r="G35" s="181">
        <v>0</v>
      </c>
      <c r="H35" s="181">
        <v>143.618711180124</v>
      </c>
      <c r="I35" s="181">
        <v>389.25</v>
      </c>
      <c r="J35" s="181">
        <v>388.625</v>
      </c>
      <c r="K35" s="181">
        <v>350.375</v>
      </c>
      <c r="L35" s="181">
        <v>637.58295454545498</v>
      </c>
      <c r="M35" s="181">
        <v>1377.7646954209099</v>
      </c>
      <c r="N35" s="181">
        <v>871.73447204968897</v>
      </c>
      <c r="O35" s="181">
        <v>834</v>
      </c>
      <c r="P35" s="180">
        <v>375.25</v>
      </c>
      <c r="Q35" s="181">
        <v>6.375</v>
      </c>
      <c r="R35" s="181">
        <v>70.125</v>
      </c>
      <c r="S35" s="180">
        <v>117.375</v>
      </c>
      <c r="T35" s="180">
        <v>123</v>
      </c>
      <c r="U35" s="180">
        <v>176.368711180124</v>
      </c>
      <c r="V35" s="180">
        <v>1250.625</v>
      </c>
      <c r="W35" s="181">
        <v>254.25</v>
      </c>
      <c r="X35" s="181">
        <v>318.625</v>
      </c>
      <c r="Y35" s="181">
        <v>23.75</v>
      </c>
      <c r="Z35" s="181">
        <v>383.25</v>
      </c>
      <c r="AA35" s="181">
        <v>5.625</v>
      </c>
      <c r="AB35" s="181">
        <v>47.625</v>
      </c>
      <c r="AC35" s="181">
        <v>63</v>
      </c>
      <c r="AD35" s="181">
        <v>89.75</v>
      </c>
      <c r="AE35" s="181">
        <v>144.25</v>
      </c>
      <c r="AF35" s="180">
        <v>1500.7134108359301</v>
      </c>
      <c r="AG35" s="181">
        <v>634.375</v>
      </c>
      <c r="AH35" s="181">
        <v>0</v>
      </c>
      <c r="AI35" s="181">
        <v>244.875</v>
      </c>
      <c r="AJ35" s="181">
        <v>57.75</v>
      </c>
      <c r="AK35" s="181">
        <v>45.375</v>
      </c>
      <c r="AL35" s="181">
        <v>9.125</v>
      </c>
      <c r="AM35" s="181">
        <v>509.21341083592699</v>
      </c>
      <c r="AN35" s="180">
        <v>23</v>
      </c>
      <c r="AO35" s="180">
        <v>190</v>
      </c>
      <c r="AP35" s="181">
        <v>127.625</v>
      </c>
      <c r="AQ35" s="181">
        <v>4.5</v>
      </c>
      <c r="AR35" s="181">
        <v>13.125</v>
      </c>
      <c r="AS35" s="181">
        <v>44.75</v>
      </c>
      <c r="AT35" s="180">
        <v>19.625</v>
      </c>
      <c r="AU35" s="180">
        <v>4.625</v>
      </c>
      <c r="AV35" s="180">
        <v>49.375</v>
      </c>
      <c r="AW35" s="181">
        <v>3</v>
      </c>
      <c r="AX35" s="181">
        <v>46.375</v>
      </c>
      <c r="AY35" s="180">
        <v>0</v>
      </c>
      <c r="AZ35" s="180">
        <v>88.625</v>
      </c>
      <c r="BA35" s="180">
        <v>29.625</v>
      </c>
      <c r="BB35" s="180">
        <v>1</v>
      </c>
      <c r="BC35" s="180">
        <v>0</v>
      </c>
      <c r="BD35" s="180">
        <v>487.5</v>
      </c>
      <c r="BE35" s="180">
        <v>0</v>
      </c>
      <c r="BF35" s="180">
        <v>20.5</v>
      </c>
      <c r="BG35" s="180">
        <v>99.625</v>
      </c>
      <c r="BH35" s="180" t="e">
        <v>#VALUE!</v>
      </c>
      <c r="BI35" s="182">
        <v>1719.64616534375</v>
      </c>
      <c r="BJ35" s="183" t="e">
        <v>#VALUE!</v>
      </c>
      <c r="BK35" s="183">
        <v>96.875</v>
      </c>
      <c r="BL35" s="183">
        <v>548.52116534375</v>
      </c>
      <c r="BM35" s="183" t="e">
        <v>#VALUE!</v>
      </c>
      <c r="BN35" s="183">
        <v>0</v>
      </c>
      <c r="BO35" s="183" t="e">
        <v>#VALUE!</v>
      </c>
      <c r="BP35" s="183">
        <v>26.875</v>
      </c>
      <c r="BQ35" s="184">
        <v>381.875</v>
      </c>
      <c r="BR35" s="184">
        <v>15.25</v>
      </c>
      <c r="BS35" s="184" t="e">
        <v>#VALUE!</v>
      </c>
      <c r="BT35" s="184" t="e">
        <v>#VALUE!</v>
      </c>
      <c r="BU35" s="184" t="e">
        <v>#VALUE!</v>
      </c>
      <c r="BV35" s="184">
        <v>50</v>
      </c>
      <c r="BW35" s="185" t="e">
        <v>#VALUE!</v>
      </c>
      <c r="BX35" s="185" t="e">
        <v>#VALUE!</v>
      </c>
      <c r="BY35" s="185" t="e">
        <v>#VALUE!</v>
      </c>
      <c r="BZ35" s="185" t="e">
        <v>#VALUE!</v>
      </c>
      <c r="CA35" s="185" t="e">
        <v>#VALUE!</v>
      </c>
      <c r="CB35" s="185">
        <v>50</v>
      </c>
      <c r="CC35" s="186">
        <v>36.125</v>
      </c>
      <c r="CD35" s="187">
        <v>43077.078994944699</v>
      </c>
    </row>
    <row r="36" spans="1:82" x14ac:dyDescent="0.25">
      <c r="A36" s="179" t="s">
        <v>421</v>
      </c>
      <c r="B36" s="179" t="s">
        <v>422</v>
      </c>
      <c r="C36" s="179" t="s">
        <v>405</v>
      </c>
      <c r="D36" s="179" t="s">
        <v>124</v>
      </c>
      <c r="E36" s="180">
        <v>38972.259441656402</v>
      </c>
      <c r="F36" s="181">
        <v>38512.504441656398</v>
      </c>
      <c r="G36" s="181">
        <v>282.25</v>
      </c>
      <c r="H36" s="181">
        <v>177.505</v>
      </c>
      <c r="I36" s="181">
        <v>2634.5685576923102</v>
      </c>
      <c r="J36" s="181">
        <v>2081.5517241379303</v>
      </c>
      <c r="K36" s="181">
        <v>2482.8413616625298</v>
      </c>
      <c r="L36" s="181">
        <v>4658.0271587396701</v>
      </c>
      <c r="M36" s="181">
        <v>8375.7504225175198</v>
      </c>
      <c r="N36" s="181">
        <v>10039.07239489417</v>
      </c>
      <c r="O36" s="181">
        <v>8700.4478220123092</v>
      </c>
      <c r="P36" s="180">
        <v>4257.75</v>
      </c>
      <c r="Q36" s="181">
        <v>188</v>
      </c>
      <c r="R36" s="181">
        <v>351.5</v>
      </c>
      <c r="S36" s="180">
        <v>2802.875</v>
      </c>
      <c r="T36" s="180">
        <v>2253</v>
      </c>
      <c r="U36" s="180">
        <v>991.21958255468496</v>
      </c>
      <c r="V36" s="180">
        <v>7252.75</v>
      </c>
      <c r="W36" s="181">
        <v>1576.375</v>
      </c>
      <c r="X36" s="181">
        <v>1910.625</v>
      </c>
      <c r="Y36" s="181">
        <v>647.75</v>
      </c>
      <c r="Z36" s="181">
        <v>847.125</v>
      </c>
      <c r="AA36" s="181">
        <v>0</v>
      </c>
      <c r="AB36" s="181">
        <v>290.5</v>
      </c>
      <c r="AC36" s="181">
        <v>121.5</v>
      </c>
      <c r="AD36" s="181">
        <v>1491.375</v>
      </c>
      <c r="AE36" s="181">
        <v>367.5</v>
      </c>
      <c r="AF36" s="180">
        <v>12822.0398591017</v>
      </c>
      <c r="AG36" s="181">
        <v>3327.375</v>
      </c>
      <c r="AH36" s="181">
        <v>455.5</v>
      </c>
      <c r="AI36" s="181">
        <v>2829.75</v>
      </c>
      <c r="AJ36" s="181">
        <v>1124.625</v>
      </c>
      <c r="AK36" s="181">
        <v>400.125</v>
      </c>
      <c r="AL36" s="181">
        <v>200</v>
      </c>
      <c r="AM36" s="181">
        <v>4484.6648591017502</v>
      </c>
      <c r="AN36" s="180">
        <v>638.125</v>
      </c>
      <c r="AO36" s="180">
        <v>1640.875</v>
      </c>
      <c r="AP36" s="181">
        <v>1300.375</v>
      </c>
      <c r="AQ36" s="181">
        <v>54</v>
      </c>
      <c r="AR36" s="181">
        <v>156.75</v>
      </c>
      <c r="AS36" s="181">
        <v>129.75</v>
      </c>
      <c r="AT36" s="180">
        <v>330</v>
      </c>
      <c r="AU36" s="180">
        <v>236.25</v>
      </c>
      <c r="AV36" s="180">
        <v>184.5</v>
      </c>
      <c r="AW36" s="181">
        <v>28.5</v>
      </c>
      <c r="AX36" s="181">
        <v>156</v>
      </c>
      <c r="AY36" s="180">
        <v>98.875</v>
      </c>
      <c r="AZ36" s="180">
        <v>391.5</v>
      </c>
      <c r="BA36" s="180">
        <v>148.25</v>
      </c>
      <c r="BB36" s="180">
        <v>7.125</v>
      </c>
      <c r="BC36" s="180">
        <v>8.75</v>
      </c>
      <c r="BD36" s="180">
        <v>2995.125</v>
      </c>
      <c r="BE36" s="180">
        <v>250.625</v>
      </c>
      <c r="BF36" s="180">
        <v>101.5</v>
      </c>
      <c r="BG36" s="180">
        <v>1211.5</v>
      </c>
      <c r="BH36" s="180" t="e">
        <v>#VALUE!</v>
      </c>
      <c r="BI36" s="182">
        <v>6629.1077076242</v>
      </c>
      <c r="BJ36" s="183">
        <v>1147.75</v>
      </c>
      <c r="BK36" s="183">
        <v>176.71794871794901</v>
      </c>
      <c r="BL36" s="183">
        <v>4290.1397589062499</v>
      </c>
      <c r="BM36" s="183">
        <v>1.625</v>
      </c>
      <c r="BN36" s="183">
        <v>33.375</v>
      </c>
      <c r="BO36" s="183">
        <v>120.25</v>
      </c>
      <c r="BP36" s="183">
        <v>859.25</v>
      </c>
      <c r="BQ36" s="184">
        <v>4235.375</v>
      </c>
      <c r="BR36" s="184">
        <v>378.875</v>
      </c>
      <c r="BS36" s="184" t="e">
        <v>#VALUE!</v>
      </c>
      <c r="BT36" s="184" t="e">
        <v>#VALUE!</v>
      </c>
      <c r="BU36" s="184">
        <v>702.625</v>
      </c>
      <c r="BV36" s="184">
        <v>2382.25</v>
      </c>
      <c r="BW36" s="185">
        <v>618.125</v>
      </c>
      <c r="BX36" s="185">
        <v>117.875</v>
      </c>
      <c r="BY36" s="185" t="e">
        <v>#VALUE!</v>
      </c>
      <c r="BZ36" s="185">
        <v>84</v>
      </c>
      <c r="CA36" s="185">
        <v>0</v>
      </c>
      <c r="CB36" s="185">
        <v>1236.375</v>
      </c>
      <c r="CC36" s="186">
        <v>1474.75</v>
      </c>
      <c r="CD36" s="187">
        <v>442847.77488046099</v>
      </c>
    </row>
    <row r="37" spans="1:82" x14ac:dyDescent="0.25">
      <c r="A37" s="179" t="s">
        <v>423</v>
      </c>
      <c r="B37" s="179" t="s">
        <v>424</v>
      </c>
      <c r="C37" s="179" t="s">
        <v>375</v>
      </c>
      <c r="D37" s="179" t="s">
        <v>125</v>
      </c>
      <c r="E37" s="180">
        <v>29431.554633435298</v>
      </c>
      <c r="F37" s="181">
        <v>28578.292862953898</v>
      </c>
      <c r="G37" s="181">
        <v>383.70008216969802</v>
      </c>
      <c r="H37" s="181">
        <v>469.56168831168799</v>
      </c>
      <c r="I37" s="181">
        <v>2513.625</v>
      </c>
      <c r="J37" s="181">
        <v>1821.375</v>
      </c>
      <c r="K37" s="181">
        <v>1986.4821428571399</v>
      </c>
      <c r="L37" s="181">
        <v>3225.4718903609801</v>
      </c>
      <c r="M37" s="181">
        <v>5547.9930507548197</v>
      </c>
      <c r="N37" s="181">
        <v>6322.0779218380803</v>
      </c>
      <c r="O37" s="181">
        <v>8014.5296276242398</v>
      </c>
      <c r="P37" s="180">
        <v>2767.75</v>
      </c>
      <c r="Q37" s="181">
        <v>51.5</v>
      </c>
      <c r="R37" s="181">
        <v>195.5</v>
      </c>
      <c r="S37" s="180">
        <v>1246.5</v>
      </c>
      <c r="T37" s="180">
        <v>1490.75</v>
      </c>
      <c r="U37" s="180">
        <v>881.56863275613296</v>
      </c>
      <c r="V37" s="180">
        <v>5177.125</v>
      </c>
      <c r="W37" s="181">
        <v>782.375</v>
      </c>
      <c r="X37" s="181">
        <v>951.5</v>
      </c>
      <c r="Y37" s="181">
        <v>823.625</v>
      </c>
      <c r="Z37" s="181">
        <v>1039.5</v>
      </c>
      <c r="AA37" s="181">
        <v>29.375</v>
      </c>
      <c r="AB37" s="181">
        <v>269.125</v>
      </c>
      <c r="AC37" s="181">
        <v>192.875</v>
      </c>
      <c r="AD37" s="181">
        <v>585.625</v>
      </c>
      <c r="AE37" s="181">
        <v>503.125</v>
      </c>
      <c r="AF37" s="180">
        <v>10987.36100067914</v>
      </c>
      <c r="AG37" s="181">
        <v>6411</v>
      </c>
      <c r="AH37" s="181">
        <v>165.25</v>
      </c>
      <c r="AI37" s="181">
        <v>1620.25</v>
      </c>
      <c r="AJ37" s="181">
        <v>625.5</v>
      </c>
      <c r="AK37" s="181">
        <v>200.875</v>
      </c>
      <c r="AL37" s="181">
        <v>155.125</v>
      </c>
      <c r="AM37" s="181">
        <v>1809.36100067914</v>
      </c>
      <c r="AN37" s="180">
        <v>150.625</v>
      </c>
      <c r="AO37" s="180">
        <v>1794.75</v>
      </c>
      <c r="AP37" s="181">
        <v>1420</v>
      </c>
      <c r="AQ37" s="181">
        <v>37.125</v>
      </c>
      <c r="AR37" s="181">
        <v>244</v>
      </c>
      <c r="AS37" s="181">
        <v>93.625</v>
      </c>
      <c r="AT37" s="180">
        <v>326.375</v>
      </c>
      <c r="AU37" s="180">
        <v>44.25</v>
      </c>
      <c r="AV37" s="180">
        <v>85.5</v>
      </c>
      <c r="AW37" s="181">
        <v>12.375</v>
      </c>
      <c r="AX37" s="181">
        <v>73.125</v>
      </c>
      <c r="AY37" s="180">
        <v>59.5</v>
      </c>
      <c r="AZ37" s="180">
        <v>116.25</v>
      </c>
      <c r="BA37" s="180">
        <v>169.625</v>
      </c>
      <c r="BB37" s="180">
        <v>2</v>
      </c>
      <c r="BC37" s="180">
        <v>4</v>
      </c>
      <c r="BD37" s="180">
        <v>3140</v>
      </c>
      <c r="BE37" s="180">
        <v>64.5</v>
      </c>
      <c r="BF37" s="180">
        <v>19.875</v>
      </c>
      <c r="BG37" s="180">
        <v>780.5</v>
      </c>
      <c r="BH37" s="180" t="e">
        <v>#VALUE!</v>
      </c>
      <c r="BI37" s="182">
        <v>5941.6782274687503</v>
      </c>
      <c r="BJ37" s="183">
        <v>1494.25</v>
      </c>
      <c r="BK37" s="183">
        <v>137.875</v>
      </c>
      <c r="BL37" s="183">
        <v>3051.6782274687498</v>
      </c>
      <c r="BM37" s="183">
        <v>62.375</v>
      </c>
      <c r="BN37" s="183">
        <v>13.875</v>
      </c>
      <c r="BO37" s="183">
        <v>7.375</v>
      </c>
      <c r="BP37" s="183">
        <v>1174.25</v>
      </c>
      <c r="BQ37" s="184">
        <v>4546.625</v>
      </c>
      <c r="BR37" s="184">
        <v>569.75</v>
      </c>
      <c r="BS37" s="184" t="e">
        <v>#VALUE!</v>
      </c>
      <c r="BT37" s="184">
        <v>552.375</v>
      </c>
      <c r="BU37" s="184">
        <v>411.25</v>
      </c>
      <c r="BV37" s="184">
        <v>2677.125</v>
      </c>
      <c r="BW37" s="185">
        <v>804.75</v>
      </c>
      <c r="BX37" s="185" t="e">
        <v>#VALUE!</v>
      </c>
      <c r="BY37" s="185" t="e">
        <v>#VALUE!</v>
      </c>
      <c r="BZ37" s="185">
        <v>444</v>
      </c>
      <c r="CA37" s="185">
        <v>216.125</v>
      </c>
      <c r="CB37" s="185">
        <v>738.875</v>
      </c>
      <c r="CC37" s="186">
        <v>167.375</v>
      </c>
      <c r="CD37" s="187">
        <v>265512.74178527703</v>
      </c>
    </row>
    <row r="38" spans="1:82" x14ac:dyDescent="0.25">
      <c r="A38" s="179" t="s">
        <v>425</v>
      </c>
      <c r="B38" s="179" t="s">
        <v>426</v>
      </c>
      <c r="C38" s="179" t="s">
        <v>117</v>
      </c>
      <c r="D38" s="179" t="s">
        <v>117</v>
      </c>
      <c r="E38" s="180">
        <v>32129.6898617599</v>
      </c>
      <c r="F38" s="181">
        <v>31712.1434261266</v>
      </c>
      <c r="G38" s="181">
        <v>24.375</v>
      </c>
      <c r="H38" s="181">
        <v>393.17143563332002</v>
      </c>
      <c r="I38" s="181">
        <v>1850.375</v>
      </c>
      <c r="J38" s="181">
        <v>2037.7291666666699</v>
      </c>
      <c r="K38" s="181">
        <v>2294.0416666666702</v>
      </c>
      <c r="L38" s="181">
        <v>3731.70905291397</v>
      </c>
      <c r="M38" s="181">
        <v>8885.9173461671908</v>
      </c>
      <c r="N38" s="181">
        <v>6973.2926293454302</v>
      </c>
      <c r="O38" s="181">
        <v>6356.625</v>
      </c>
      <c r="P38" s="180">
        <v>5604</v>
      </c>
      <c r="Q38" s="181">
        <v>40.125</v>
      </c>
      <c r="R38" s="181">
        <v>318.5</v>
      </c>
      <c r="S38" s="180">
        <v>1445.375</v>
      </c>
      <c r="T38" s="180">
        <v>1593.25</v>
      </c>
      <c r="U38" s="180">
        <v>1028.7439572815279</v>
      </c>
      <c r="V38" s="180">
        <v>5743.625</v>
      </c>
      <c r="W38" s="181">
        <v>1766.25</v>
      </c>
      <c r="X38" s="181">
        <v>996</v>
      </c>
      <c r="Y38" s="181">
        <v>608</v>
      </c>
      <c r="Z38" s="181">
        <v>681.625</v>
      </c>
      <c r="AA38" s="181" t="e">
        <v>#VALUE!</v>
      </c>
      <c r="AB38" s="181">
        <v>767.375</v>
      </c>
      <c r="AC38" s="181">
        <v>216.75</v>
      </c>
      <c r="AD38" s="181">
        <v>298.5</v>
      </c>
      <c r="AE38" s="181">
        <v>434.375</v>
      </c>
      <c r="AF38" s="180">
        <v>8628.6959044783907</v>
      </c>
      <c r="AG38" s="181">
        <v>2856.125</v>
      </c>
      <c r="AH38" s="181">
        <v>71.75</v>
      </c>
      <c r="AI38" s="181">
        <v>2519</v>
      </c>
      <c r="AJ38" s="181">
        <v>449.5</v>
      </c>
      <c r="AK38" s="181">
        <v>460.375</v>
      </c>
      <c r="AL38" s="181">
        <v>281.5</v>
      </c>
      <c r="AM38" s="181">
        <v>1990.44590447839</v>
      </c>
      <c r="AN38" s="180">
        <v>320.125</v>
      </c>
      <c r="AO38" s="180">
        <v>1171.25</v>
      </c>
      <c r="AP38" s="181">
        <v>765.25</v>
      </c>
      <c r="AQ38" s="181">
        <v>27.375</v>
      </c>
      <c r="AR38" s="181">
        <v>278.75</v>
      </c>
      <c r="AS38" s="181">
        <v>99.875</v>
      </c>
      <c r="AT38" s="180">
        <v>305</v>
      </c>
      <c r="AU38" s="180">
        <v>44.75</v>
      </c>
      <c r="AV38" s="180">
        <v>127.25</v>
      </c>
      <c r="AW38" s="181">
        <v>7.375</v>
      </c>
      <c r="AX38" s="181">
        <v>119.875</v>
      </c>
      <c r="AY38" s="180">
        <v>222.625</v>
      </c>
      <c r="AZ38" s="180">
        <v>202.25</v>
      </c>
      <c r="BA38" s="180">
        <v>262.625</v>
      </c>
      <c r="BB38" s="180">
        <v>198.75</v>
      </c>
      <c r="BC38" s="180">
        <v>4.625</v>
      </c>
      <c r="BD38" s="180">
        <v>2954.625</v>
      </c>
      <c r="BE38" s="180">
        <v>113.875</v>
      </c>
      <c r="BF38" s="180">
        <v>33</v>
      </c>
      <c r="BG38" s="180">
        <v>1482.25</v>
      </c>
      <c r="BH38" s="180" t="e">
        <v>#VALUE!</v>
      </c>
      <c r="BI38" s="182">
        <v>7591.8950770624997</v>
      </c>
      <c r="BJ38" s="183">
        <v>2288.375</v>
      </c>
      <c r="BK38" s="183">
        <v>463.5</v>
      </c>
      <c r="BL38" s="183">
        <v>4214.2700770624997</v>
      </c>
      <c r="BM38" s="183">
        <v>95.25</v>
      </c>
      <c r="BN38" s="183">
        <v>88.25</v>
      </c>
      <c r="BO38" s="183">
        <v>5.75</v>
      </c>
      <c r="BP38" s="183">
        <v>436.5</v>
      </c>
      <c r="BQ38" s="184">
        <v>2752.25</v>
      </c>
      <c r="BR38" s="184">
        <v>374.75</v>
      </c>
      <c r="BS38" s="184" t="e">
        <v>#VALUE!</v>
      </c>
      <c r="BT38" s="184" t="e">
        <v>#VALUE!</v>
      </c>
      <c r="BU38" s="184">
        <v>0</v>
      </c>
      <c r="BV38" s="184">
        <v>1594.5</v>
      </c>
      <c r="BW38" s="185">
        <v>468.875</v>
      </c>
      <c r="BX38" s="185">
        <v>0</v>
      </c>
      <c r="BY38" s="185" t="e">
        <v>#VALUE!</v>
      </c>
      <c r="BZ38" s="185">
        <v>47.25</v>
      </c>
      <c r="CA38" s="185" t="e">
        <v>#VALUE!</v>
      </c>
      <c r="CB38" s="185">
        <v>824.375</v>
      </c>
      <c r="CC38" s="186">
        <v>1207.375</v>
      </c>
      <c r="CD38" s="187">
        <v>303735.39277695102</v>
      </c>
    </row>
    <row r="39" spans="1:82" x14ac:dyDescent="0.25">
      <c r="A39" s="179" t="s">
        <v>427</v>
      </c>
      <c r="B39" s="179" t="s">
        <v>428</v>
      </c>
      <c r="C39" s="179" t="s">
        <v>392</v>
      </c>
      <c r="D39" s="179" t="s">
        <v>118</v>
      </c>
      <c r="E39" s="180">
        <v>7127.3017358762499</v>
      </c>
      <c r="F39" s="181">
        <v>6789.8112415512796</v>
      </c>
      <c r="G39" s="181">
        <v>160.25</v>
      </c>
      <c r="H39" s="181">
        <v>177.24049432497</v>
      </c>
      <c r="I39" s="181">
        <v>438.625</v>
      </c>
      <c r="J39" s="181">
        <v>476.125</v>
      </c>
      <c r="K39" s="181">
        <v>615.875</v>
      </c>
      <c r="L39" s="181">
        <v>1169.25</v>
      </c>
      <c r="M39" s="181">
        <v>2084.60798587625</v>
      </c>
      <c r="N39" s="181">
        <v>1068.1937499999999</v>
      </c>
      <c r="O39" s="181">
        <v>1274.625</v>
      </c>
      <c r="P39" s="180">
        <v>393.5</v>
      </c>
      <c r="Q39" s="181">
        <v>8.625</v>
      </c>
      <c r="R39" s="181">
        <v>35.25</v>
      </c>
      <c r="S39" s="180">
        <v>115</v>
      </c>
      <c r="T39" s="180">
        <v>249.625</v>
      </c>
      <c r="U39" s="180">
        <v>740.56524851814504</v>
      </c>
      <c r="V39" s="180">
        <v>1576.375</v>
      </c>
      <c r="W39" s="181">
        <v>379.75</v>
      </c>
      <c r="X39" s="181">
        <v>337.375</v>
      </c>
      <c r="Y39" s="181">
        <v>242.375</v>
      </c>
      <c r="Z39" s="181">
        <v>146.875</v>
      </c>
      <c r="AA39" s="181" t="e">
        <v>#VALUE!</v>
      </c>
      <c r="AB39" s="181">
        <v>142.375</v>
      </c>
      <c r="AC39" s="181">
        <v>79.125</v>
      </c>
      <c r="AD39" s="181">
        <v>113</v>
      </c>
      <c r="AE39" s="181">
        <v>135.5</v>
      </c>
      <c r="AF39" s="180">
        <v>2176.6114873581</v>
      </c>
      <c r="AG39" s="181">
        <v>1286.625</v>
      </c>
      <c r="AH39" s="181">
        <v>10.375</v>
      </c>
      <c r="AI39" s="181">
        <v>494.75</v>
      </c>
      <c r="AJ39" s="181">
        <v>28.25</v>
      </c>
      <c r="AK39" s="181">
        <v>185.875</v>
      </c>
      <c r="AL39" s="181">
        <v>23.75</v>
      </c>
      <c r="AM39" s="181">
        <v>146.98648735810099</v>
      </c>
      <c r="AN39" s="180">
        <v>80.875</v>
      </c>
      <c r="AO39" s="180">
        <v>129.875</v>
      </c>
      <c r="AP39" s="181">
        <v>119.25</v>
      </c>
      <c r="AQ39" s="181">
        <v>1.5</v>
      </c>
      <c r="AR39" s="181">
        <v>3.125</v>
      </c>
      <c r="AS39" s="181">
        <v>6</v>
      </c>
      <c r="AT39" s="180">
        <v>15.375</v>
      </c>
      <c r="AU39" s="180">
        <v>76.375</v>
      </c>
      <c r="AV39" s="180">
        <v>43.625</v>
      </c>
      <c r="AW39" s="181">
        <v>4.875</v>
      </c>
      <c r="AX39" s="181">
        <v>38.75</v>
      </c>
      <c r="AY39" s="180">
        <v>8.5</v>
      </c>
      <c r="AZ39" s="180">
        <v>20.125</v>
      </c>
      <c r="BA39" s="180">
        <v>22.625</v>
      </c>
      <c r="BB39" s="180">
        <v>1</v>
      </c>
      <c r="BC39" s="180">
        <v>0</v>
      </c>
      <c r="BD39" s="180">
        <v>1078.5</v>
      </c>
      <c r="BE39" s="180" t="e">
        <v>#VALUE!</v>
      </c>
      <c r="BF39" s="180" t="e">
        <v>#VALUE!</v>
      </c>
      <c r="BG39" s="180">
        <v>220.625</v>
      </c>
      <c r="BH39" s="180" t="e">
        <v>#VALUE!</v>
      </c>
      <c r="BI39" s="182">
        <v>1105.37636396875</v>
      </c>
      <c r="BJ39" s="183" t="e">
        <v>#VALUE!</v>
      </c>
      <c r="BK39" s="183">
        <v>90.875</v>
      </c>
      <c r="BL39" s="183">
        <v>643.12636396874996</v>
      </c>
      <c r="BM39" s="183">
        <v>77.25</v>
      </c>
      <c r="BN39" s="183">
        <v>29.625</v>
      </c>
      <c r="BO39" s="183" t="e">
        <v>#VALUE!</v>
      </c>
      <c r="BP39" s="183">
        <v>36.25</v>
      </c>
      <c r="BQ39" s="184">
        <v>422.625</v>
      </c>
      <c r="BR39" s="184">
        <v>70</v>
      </c>
      <c r="BS39" s="184" t="e">
        <v>#VALUE!</v>
      </c>
      <c r="BT39" s="184" t="e">
        <v>#VALUE!</v>
      </c>
      <c r="BU39" s="184" t="e">
        <v>#VALUE!</v>
      </c>
      <c r="BV39" s="184">
        <v>132.125</v>
      </c>
      <c r="BW39" s="185" t="e">
        <v>#VALUE!</v>
      </c>
      <c r="BX39" s="185" t="e">
        <v>#VALUE!</v>
      </c>
      <c r="BY39" s="185" t="e">
        <v>#VALUE!</v>
      </c>
      <c r="BZ39" s="185" t="e">
        <v>#VALUE!</v>
      </c>
      <c r="CA39" s="185" t="e">
        <v>#VALUE!</v>
      </c>
      <c r="CB39" s="185">
        <v>71.625</v>
      </c>
      <c r="CC39" s="186" t="e">
        <v>#VALUE!</v>
      </c>
      <c r="CD39" s="187">
        <v>55887.416621863798</v>
      </c>
    </row>
    <row r="40" spans="1:82" x14ac:dyDescent="0.25">
      <c r="A40" s="179" t="s">
        <v>429</v>
      </c>
      <c r="B40" s="179" t="s">
        <v>430</v>
      </c>
      <c r="C40" s="179" t="s">
        <v>392</v>
      </c>
      <c r="D40" s="179" t="s">
        <v>118</v>
      </c>
      <c r="E40" s="180">
        <v>16543.588772186202</v>
      </c>
      <c r="F40" s="181">
        <v>15372.2447160641</v>
      </c>
      <c r="G40" s="181">
        <v>120.173043240285</v>
      </c>
      <c r="H40" s="181">
        <v>1051.17101288187</v>
      </c>
      <c r="I40" s="181">
        <v>1058.5</v>
      </c>
      <c r="J40" s="181">
        <v>961.75</v>
      </c>
      <c r="K40" s="181">
        <v>1207.27219202899</v>
      </c>
      <c r="L40" s="181">
        <v>2175.9156250000001</v>
      </c>
      <c r="M40" s="181">
        <v>3716.5487898359302</v>
      </c>
      <c r="N40" s="181">
        <v>3729.04453399771</v>
      </c>
      <c r="O40" s="181">
        <v>3694.5576313236002</v>
      </c>
      <c r="P40" s="180">
        <v>2157.375</v>
      </c>
      <c r="Q40" s="181">
        <v>18.875</v>
      </c>
      <c r="R40" s="181">
        <v>276.125</v>
      </c>
      <c r="S40" s="180">
        <v>775.25</v>
      </c>
      <c r="T40" s="180">
        <v>648.375</v>
      </c>
      <c r="U40" s="180">
        <v>1265.98388895876</v>
      </c>
      <c r="V40" s="180">
        <v>2829.25</v>
      </c>
      <c r="W40" s="181">
        <v>114.125</v>
      </c>
      <c r="X40" s="181">
        <v>779.625</v>
      </c>
      <c r="Y40" s="181">
        <v>324.125</v>
      </c>
      <c r="Z40" s="181">
        <v>449.5</v>
      </c>
      <c r="AA40" s="181">
        <v>0</v>
      </c>
      <c r="AB40" s="181">
        <v>218</v>
      </c>
      <c r="AC40" s="181">
        <v>85.5</v>
      </c>
      <c r="AD40" s="181">
        <v>479.375</v>
      </c>
      <c r="AE40" s="181">
        <v>379</v>
      </c>
      <c r="AF40" s="180">
        <v>5314.35488322746</v>
      </c>
      <c r="AG40" s="181">
        <v>2315.5</v>
      </c>
      <c r="AH40" s="181">
        <v>170.375</v>
      </c>
      <c r="AI40" s="181">
        <v>1187.5</v>
      </c>
      <c r="AJ40" s="181">
        <v>231.625</v>
      </c>
      <c r="AK40" s="181">
        <v>227.75</v>
      </c>
      <c r="AL40" s="181">
        <v>145.875</v>
      </c>
      <c r="AM40" s="181">
        <v>1035.72988322746</v>
      </c>
      <c r="AN40" s="180">
        <v>141</v>
      </c>
      <c r="AO40" s="180">
        <v>554.5</v>
      </c>
      <c r="AP40" s="181">
        <v>431.875</v>
      </c>
      <c r="AQ40" s="181">
        <v>10</v>
      </c>
      <c r="AR40" s="181">
        <v>52.5</v>
      </c>
      <c r="AS40" s="181">
        <v>60.125</v>
      </c>
      <c r="AT40" s="180">
        <v>164.875</v>
      </c>
      <c r="AU40" s="180">
        <v>131.25</v>
      </c>
      <c r="AV40" s="180">
        <v>43.5</v>
      </c>
      <c r="AW40" s="181">
        <v>6.125</v>
      </c>
      <c r="AX40" s="181">
        <v>37.375</v>
      </c>
      <c r="AY40" s="180">
        <v>22.75</v>
      </c>
      <c r="AZ40" s="180">
        <v>255.875</v>
      </c>
      <c r="BA40" s="180">
        <v>50</v>
      </c>
      <c r="BB40" s="180">
        <v>0</v>
      </c>
      <c r="BC40" s="180">
        <v>0</v>
      </c>
      <c r="BD40" s="180">
        <v>1403.75</v>
      </c>
      <c r="BE40" s="180">
        <v>23.625</v>
      </c>
      <c r="BF40" s="180">
        <v>194</v>
      </c>
      <c r="BG40" s="180">
        <v>539.75</v>
      </c>
      <c r="BH40" s="180" t="e">
        <v>#VALUE!</v>
      </c>
      <c r="BI40" s="182">
        <v>3867.4858538437497</v>
      </c>
      <c r="BJ40" s="183" t="e">
        <v>#VALUE!</v>
      </c>
      <c r="BK40" s="183">
        <v>57.25</v>
      </c>
      <c r="BL40" s="183">
        <v>2174.1108538437497</v>
      </c>
      <c r="BM40" s="183">
        <v>98.875</v>
      </c>
      <c r="BN40" s="183">
        <v>44.875</v>
      </c>
      <c r="BO40" s="183">
        <v>278.25</v>
      </c>
      <c r="BP40" s="183">
        <v>545.125</v>
      </c>
      <c r="BQ40" s="184">
        <v>2394.125</v>
      </c>
      <c r="BR40" s="184">
        <v>381.75</v>
      </c>
      <c r="BS40" s="184" t="e">
        <v>#VALUE!</v>
      </c>
      <c r="BT40" s="184" t="e">
        <v>#VALUE!</v>
      </c>
      <c r="BU40" s="184" t="e">
        <v>#VALUE!</v>
      </c>
      <c r="BV40" s="184">
        <v>1648.75</v>
      </c>
      <c r="BW40" s="185">
        <v>144</v>
      </c>
      <c r="BX40" s="185" t="e">
        <v>#VALUE!</v>
      </c>
      <c r="BY40" s="185" t="e">
        <v>#VALUE!</v>
      </c>
      <c r="BZ40" s="185">
        <v>141.5</v>
      </c>
      <c r="CA40" s="185">
        <v>94.5</v>
      </c>
      <c r="CB40" s="185">
        <v>630</v>
      </c>
      <c r="CC40" s="186">
        <v>943</v>
      </c>
      <c r="CD40" s="187">
        <v>166915.26235555101</v>
      </c>
    </row>
    <row r="41" spans="1:82" x14ac:dyDescent="0.25">
      <c r="A41" s="179" t="s">
        <v>431</v>
      </c>
      <c r="B41" s="179" t="s">
        <v>432</v>
      </c>
      <c r="C41" s="179" t="s">
        <v>355</v>
      </c>
      <c r="D41" s="179" t="s">
        <v>55</v>
      </c>
      <c r="E41" s="180">
        <v>29769.231767698999</v>
      </c>
      <c r="F41" s="181">
        <v>29464.592137180302</v>
      </c>
      <c r="G41" s="181">
        <v>192.875</v>
      </c>
      <c r="H41" s="181">
        <v>111.764630518701</v>
      </c>
      <c r="I41" s="181">
        <v>2208.875</v>
      </c>
      <c r="J41" s="181">
        <v>1774.375</v>
      </c>
      <c r="K41" s="181">
        <v>2375.375</v>
      </c>
      <c r="L41" s="181">
        <v>4505.8468278219698</v>
      </c>
      <c r="M41" s="181">
        <v>8196.5125137355099</v>
      </c>
      <c r="N41" s="181">
        <v>4904.6911360773902</v>
      </c>
      <c r="O41" s="181">
        <v>5803.5562900640998</v>
      </c>
      <c r="P41" s="180">
        <v>3245.375</v>
      </c>
      <c r="Q41" s="181">
        <v>45.75</v>
      </c>
      <c r="R41" s="181">
        <v>333.375</v>
      </c>
      <c r="S41" s="180">
        <v>1645.25</v>
      </c>
      <c r="T41" s="180">
        <v>1378.125</v>
      </c>
      <c r="U41" s="180">
        <v>1280.29728799228</v>
      </c>
      <c r="V41" s="180">
        <v>4893.25</v>
      </c>
      <c r="W41" s="181">
        <v>786</v>
      </c>
      <c r="X41" s="181">
        <v>1213.25</v>
      </c>
      <c r="Y41" s="181">
        <v>161.875</v>
      </c>
      <c r="Z41" s="181">
        <v>1126.125</v>
      </c>
      <c r="AA41" s="181">
        <v>18.5</v>
      </c>
      <c r="AB41" s="181">
        <v>312</v>
      </c>
      <c r="AC41" s="181">
        <v>215.875</v>
      </c>
      <c r="AD41" s="181">
        <v>594.875</v>
      </c>
      <c r="AE41" s="181">
        <v>466.875</v>
      </c>
      <c r="AF41" s="180">
        <v>9802.6844797066897</v>
      </c>
      <c r="AG41" s="181">
        <v>4042.75</v>
      </c>
      <c r="AH41" s="181">
        <v>122.125</v>
      </c>
      <c r="AI41" s="181">
        <v>2698.125</v>
      </c>
      <c r="AJ41" s="181">
        <v>513.25</v>
      </c>
      <c r="AK41" s="181">
        <v>307.25</v>
      </c>
      <c r="AL41" s="181">
        <v>349.25</v>
      </c>
      <c r="AM41" s="181">
        <v>1769.9344797066899</v>
      </c>
      <c r="AN41" s="180">
        <v>520.375</v>
      </c>
      <c r="AO41" s="180">
        <v>1159</v>
      </c>
      <c r="AP41" s="181">
        <v>888.125</v>
      </c>
      <c r="AQ41" s="181">
        <v>16</v>
      </c>
      <c r="AR41" s="181">
        <v>160.25</v>
      </c>
      <c r="AS41" s="181">
        <v>94.625</v>
      </c>
      <c r="AT41" s="180">
        <v>408.5</v>
      </c>
      <c r="AU41" s="180">
        <v>86.125</v>
      </c>
      <c r="AV41" s="180">
        <v>126</v>
      </c>
      <c r="AW41" s="181">
        <v>28</v>
      </c>
      <c r="AX41" s="181">
        <v>98</v>
      </c>
      <c r="AY41" s="180">
        <v>52.75</v>
      </c>
      <c r="AZ41" s="180">
        <v>168</v>
      </c>
      <c r="BA41" s="180">
        <v>206.5</v>
      </c>
      <c r="BB41" s="180">
        <v>3.875</v>
      </c>
      <c r="BC41" s="180">
        <v>6.875</v>
      </c>
      <c r="BD41" s="180">
        <v>3737.625</v>
      </c>
      <c r="BE41" s="180">
        <v>110.75</v>
      </c>
      <c r="BF41" s="180">
        <v>100.75</v>
      </c>
      <c r="BG41" s="180">
        <v>714.375</v>
      </c>
      <c r="BH41" s="180" t="e">
        <v>#VALUE!</v>
      </c>
      <c r="BI41" s="182">
        <v>6113.3085304062497</v>
      </c>
      <c r="BJ41" s="183">
        <v>1016.75</v>
      </c>
      <c r="BK41" s="183">
        <v>468</v>
      </c>
      <c r="BL41" s="183">
        <v>3378.0585304062497</v>
      </c>
      <c r="BM41" s="183">
        <v>42.5</v>
      </c>
      <c r="BN41" s="183">
        <v>24</v>
      </c>
      <c r="BO41" s="183">
        <v>32.375</v>
      </c>
      <c r="BP41" s="183">
        <v>1151.625</v>
      </c>
      <c r="BQ41" s="184">
        <v>3697.875</v>
      </c>
      <c r="BR41" s="184">
        <v>345.25</v>
      </c>
      <c r="BS41" s="184" t="e">
        <v>#VALUE!</v>
      </c>
      <c r="BT41" s="184" t="e">
        <v>#VALUE!</v>
      </c>
      <c r="BU41" s="184">
        <v>0</v>
      </c>
      <c r="BV41" s="184">
        <v>3060</v>
      </c>
      <c r="BW41" s="185">
        <v>1121.875</v>
      </c>
      <c r="BX41" s="185" t="e">
        <v>#VALUE!</v>
      </c>
      <c r="BY41" s="185">
        <v>0</v>
      </c>
      <c r="BZ41" s="185">
        <v>257.75</v>
      </c>
      <c r="CA41" s="185">
        <v>5</v>
      </c>
      <c r="CB41" s="185">
        <v>704.875</v>
      </c>
      <c r="CC41" s="186">
        <v>1568.75</v>
      </c>
      <c r="CD41" s="187">
        <v>341996.57781020697</v>
      </c>
    </row>
    <row r="42" spans="1:82" x14ac:dyDescent="0.25">
      <c r="A42" s="179" t="s">
        <v>433</v>
      </c>
      <c r="B42" s="179" t="s">
        <v>434</v>
      </c>
      <c r="C42" s="179" t="s">
        <v>408</v>
      </c>
      <c r="D42" s="179" t="s">
        <v>116</v>
      </c>
      <c r="E42" s="180">
        <v>6813.3161752285596</v>
      </c>
      <c r="F42" s="181">
        <v>6732.7746732522801</v>
      </c>
      <c r="G42" s="181">
        <v>53.563241106719403</v>
      </c>
      <c r="H42" s="181">
        <v>26.978260869565201</v>
      </c>
      <c r="I42" s="181">
        <v>449.625</v>
      </c>
      <c r="J42" s="181">
        <v>376.25</v>
      </c>
      <c r="K42" s="181">
        <v>358.43824110671898</v>
      </c>
      <c r="L42" s="181">
        <v>1049.0325</v>
      </c>
      <c r="M42" s="181">
        <v>2292.02043412185</v>
      </c>
      <c r="N42" s="181">
        <v>1145.45</v>
      </c>
      <c r="O42" s="181">
        <v>1142.5</v>
      </c>
      <c r="P42" s="180">
        <v>636.125</v>
      </c>
      <c r="Q42" s="181">
        <v>7.5</v>
      </c>
      <c r="R42" s="181">
        <v>25.5</v>
      </c>
      <c r="S42" s="180">
        <v>192.625</v>
      </c>
      <c r="T42" s="180">
        <v>172</v>
      </c>
      <c r="U42" s="180">
        <v>275.67826086956501</v>
      </c>
      <c r="V42" s="180">
        <v>1309.125</v>
      </c>
      <c r="W42" s="181">
        <v>219.125</v>
      </c>
      <c r="X42" s="181">
        <v>204.625</v>
      </c>
      <c r="Y42" s="181">
        <v>164.375</v>
      </c>
      <c r="Z42" s="181">
        <v>379.5</v>
      </c>
      <c r="AA42" s="181">
        <v>83.125</v>
      </c>
      <c r="AB42" s="181">
        <v>4</v>
      </c>
      <c r="AC42" s="181">
        <v>27.5</v>
      </c>
      <c r="AD42" s="181">
        <v>187.125</v>
      </c>
      <c r="AE42" s="181">
        <v>39.75</v>
      </c>
      <c r="AF42" s="180">
        <v>2455.3879143590002</v>
      </c>
      <c r="AG42" s="181">
        <v>1334.5</v>
      </c>
      <c r="AH42" s="181">
        <v>7.375</v>
      </c>
      <c r="AI42" s="181">
        <v>642.625</v>
      </c>
      <c r="AJ42" s="181">
        <v>64.875</v>
      </c>
      <c r="AK42" s="181">
        <v>44</v>
      </c>
      <c r="AL42" s="181">
        <v>116.25</v>
      </c>
      <c r="AM42" s="181">
        <v>245.76291435899901</v>
      </c>
      <c r="AN42" s="180">
        <v>15.875</v>
      </c>
      <c r="AO42" s="180">
        <v>180.125</v>
      </c>
      <c r="AP42" s="181">
        <v>122.125</v>
      </c>
      <c r="AQ42" s="181">
        <v>0.375</v>
      </c>
      <c r="AR42" s="181">
        <v>46.75</v>
      </c>
      <c r="AS42" s="181">
        <v>10.875</v>
      </c>
      <c r="AT42" s="180">
        <v>295.125</v>
      </c>
      <c r="AU42" s="180">
        <v>8</v>
      </c>
      <c r="AV42" s="180">
        <v>51.875</v>
      </c>
      <c r="AW42" s="181">
        <v>12.375</v>
      </c>
      <c r="AX42" s="181">
        <v>39.5</v>
      </c>
      <c r="AY42" s="180">
        <v>35.75</v>
      </c>
      <c r="AZ42" s="180">
        <v>11.375</v>
      </c>
      <c r="BA42" s="180">
        <v>30.5</v>
      </c>
      <c r="BB42" s="180">
        <v>1</v>
      </c>
      <c r="BC42" s="180">
        <v>2</v>
      </c>
      <c r="BD42" s="180">
        <v>662.375</v>
      </c>
      <c r="BE42" s="180">
        <v>54.625</v>
      </c>
      <c r="BF42" s="180">
        <v>38.25</v>
      </c>
      <c r="BG42" s="180">
        <v>263.25</v>
      </c>
      <c r="BH42" s="180" t="e">
        <v>#VALUE!</v>
      </c>
      <c r="BI42" s="182">
        <v>1598.39615</v>
      </c>
      <c r="BJ42" s="183">
        <v>461</v>
      </c>
      <c r="BK42" s="183">
        <v>144.75</v>
      </c>
      <c r="BL42" s="183">
        <v>942.89615000000003</v>
      </c>
      <c r="BM42" s="183">
        <v>0</v>
      </c>
      <c r="BN42" s="183">
        <v>28.875</v>
      </c>
      <c r="BO42" s="183" t="e">
        <v>#VALUE!</v>
      </c>
      <c r="BP42" s="183">
        <v>20.875</v>
      </c>
      <c r="BQ42" s="184">
        <v>412.125</v>
      </c>
      <c r="BR42" s="184">
        <v>42</v>
      </c>
      <c r="BS42" s="184" t="e">
        <v>#VALUE!</v>
      </c>
      <c r="BT42" s="184" t="e">
        <v>#VALUE!</v>
      </c>
      <c r="BU42" s="184" t="e">
        <v>#VALUE!</v>
      </c>
      <c r="BV42" s="184">
        <v>322.75</v>
      </c>
      <c r="BW42" s="185">
        <v>0</v>
      </c>
      <c r="BX42" s="185" t="e">
        <v>#VALUE!</v>
      </c>
      <c r="BY42" s="185" t="e">
        <v>#VALUE!</v>
      </c>
      <c r="BZ42" s="185">
        <v>3.25</v>
      </c>
      <c r="CA42" s="185">
        <v>51.5</v>
      </c>
      <c r="CB42" s="185">
        <v>102</v>
      </c>
      <c r="CC42" s="186">
        <v>242.125</v>
      </c>
      <c r="CD42" s="187">
        <v>63859.975930482098</v>
      </c>
    </row>
    <row r="43" spans="1:82" x14ac:dyDescent="0.25">
      <c r="A43" s="179" t="s">
        <v>435</v>
      </c>
      <c r="B43" s="179" t="s">
        <v>436</v>
      </c>
      <c r="C43" s="179" t="s">
        <v>405</v>
      </c>
      <c r="D43" s="179" t="s">
        <v>124</v>
      </c>
      <c r="E43" s="180">
        <v>6999.8825556859501</v>
      </c>
      <c r="F43" s="181">
        <v>6885.5109479030598</v>
      </c>
      <c r="G43" s="181">
        <v>61.911290322580598</v>
      </c>
      <c r="H43" s="181">
        <v>52.460317460317498</v>
      </c>
      <c r="I43" s="181">
        <v>667.875</v>
      </c>
      <c r="J43" s="181">
        <v>584.625</v>
      </c>
      <c r="K43" s="181">
        <v>469.375</v>
      </c>
      <c r="L43" s="181">
        <v>1019.285710077196</v>
      </c>
      <c r="M43" s="181">
        <v>1965.48073796331</v>
      </c>
      <c r="N43" s="181">
        <v>1047.4603174603171</v>
      </c>
      <c r="O43" s="181">
        <v>1245.7807901851299</v>
      </c>
      <c r="P43" s="180">
        <v>663.875</v>
      </c>
      <c r="Q43" s="181">
        <v>24.75</v>
      </c>
      <c r="R43" s="181">
        <v>78.625</v>
      </c>
      <c r="S43" s="180">
        <v>575.75</v>
      </c>
      <c r="T43" s="180">
        <v>516.625</v>
      </c>
      <c r="U43" s="180">
        <v>545.38574565405202</v>
      </c>
      <c r="V43" s="180">
        <v>1360.25</v>
      </c>
      <c r="W43" s="181">
        <v>247.25</v>
      </c>
      <c r="X43" s="181">
        <v>150.5</v>
      </c>
      <c r="Y43" s="181">
        <v>69.125</v>
      </c>
      <c r="Z43" s="181">
        <v>432.375</v>
      </c>
      <c r="AA43" s="181">
        <v>45.75</v>
      </c>
      <c r="AB43" s="181">
        <v>2</v>
      </c>
      <c r="AC43" s="181">
        <v>192.875</v>
      </c>
      <c r="AD43" s="181">
        <v>99.125</v>
      </c>
      <c r="AE43" s="181">
        <v>121.25</v>
      </c>
      <c r="AF43" s="180">
        <v>2027.2468100318999</v>
      </c>
      <c r="AG43" s="181">
        <v>551.125</v>
      </c>
      <c r="AH43" s="181">
        <v>18.5</v>
      </c>
      <c r="AI43" s="181">
        <v>724.5</v>
      </c>
      <c r="AJ43" s="181">
        <v>45.5</v>
      </c>
      <c r="AK43" s="181">
        <v>68.5</v>
      </c>
      <c r="AL43" s="181">
        <v>157.125</v>
      </c>
      <c r="AM43" s="181">
        <v>461.99681003190102</v>
      </c>
      <c r="AN43" s="180">
        <v>103.375</v>
      </c>
      <c r="AO43" s="180">
        <v>193.125</v>
      </c>
      <c r="AP43" s="181">
        <v>154.125</v>
      </c>
      <c r="AQ43" s="181">
        <v>0.125</v>
      </c>
      <c r="AR43" s="181">
        <v>19.5</v>
      </c>
      <c r="AS43" s="181">
        <v>19.375</v>
      </c>
      <c r="AT43" s="180">
        <v>156</v>
      </c>
      <c r="AU43" s="180">
        <v>8.125</v>
      </c>
      <c r="AV43" s="180">
        <v>65.75</v>
      </c>
      <c r="AW43" s="181">
        <v>5.75</v>
      </c>
      <c r="AX43" s="181">
        <v>60</v>
      </c>
      <c r="AY43" s="180">
        <v>17</v>
      </c>
      <c r="AZ43" s="180">
        <v>155.875</v>
      </c>
      <c r="BA43" s="180">
        <v>38</v>
      </c>
      <c r="BB43" s="180">
        <v>4</v>
      </c>
      <c r="BC43" s="180">
        <v>2</v>
      </c>
      <c r="BD43" s="180">
        <v>340.125</v>
      </c>
      <c r="BE43" s="180">
        <v>13.25</v>
      </c>
      <c r="BF43" s="180">
        <v>26</v>
      </c>
      <c r="BG43" s="180">
        <v>134.25</v>
      </c>
      <c r="BH43" s="180" t="e">
        <v>#VALUE!</v>
      </c>
      <c r="BI43" s="182">
        <v>3144.8147681874998</v>
      </c>
      <c r="BJ43" s="183">
        <v>1112.5</v>
      </c>
      <c r="BK43" s="183">
        <v>300.125</v>
      </c>
      <c r="BL43" s="183">
        <v>1021.9397681875</v>
      </c>
      <c r="BM43" s="183" t="e">
        <v>#VALUE!</v>
      </c>
      <c r="BN43" s="183">
        <v>24.125</v>
      </c>
      <c r="BO43" s="183">
        <v>303.5</v>
      </c>
      <c r="BP43" s="183">
        <v>382.625</v>
      </c>
      <c r="BQ43" s="184">
        <v>562</v>
      </c>
      <c r="BR43" s="184">
        <v>39</v>
      </c>
      <c r="BS43" s="184" t="e">
        <v>#VALUE!</v>
      </c>
      <c r="BT43" s="184" t="e">
        <v>#VALUE!</v>
      </c>
      <c r="BU43" s="184">
        <v>2.625</v>
      </c>
      <c r="BV43" s="184">
        <v>232</v>
      </c>
      <c r="BW43" s="185" t="e">
        <v>#VALUE!</v>
      </c>
      <c r="BX43" s="185" t="e">
        <v>#VALUE!</v>
      </c>
      <c r="BY43" s="185" t="e">
        <v>#VALUE!</v>
      </c>
      <c r="BZ43" s="185" t="e">
        <v>#VALUE!</v>
      </c>
      <c r="CA43" s="185" t="e">
        <v>#VALUE!</v>
      </c>
      <c r="CB43" s="185">
        <v>161.375</v>
      </c>
      <c r="CC43" s="186">
        <v>134.875</v>
      </c>
      <c r="CD43" s="187">
        <v>93840.964886445596</v>
      </c>
    </row>
    <row r="44" spans="1:82" x14ac:dyDescent="0.25">
      <c r="A44" s="179" t="s">
        <v>437</v>
      </c>
      <c r="B44" s="179" t="s">
        <v>438</v>
      </c>
      <c r="C44" s="179" t="s">
        <v>392</v>
      </c>
      <c r="D44" s="179" t="s">
        <v>118</v>
      </c>
      <c r="E44" s="180">
        <v>8154.7757495256601</v>
      </c>
      <c r="F44" s="181">
        <v>7901.5257495256601</v>
      </c>
      <c r="G44" s="181">
        <v>70.75</v>
      </c>
      <c r="H44" s="181">
        <v>182.5</v>
      </c>
      <c r="I44" s="181">
        <v>550.125</v>
      </c>
      <c r="J44" s="181">
        <v>564.875</v>
      </c>
      <c r="K44" s="181">
        <v>570.125</v>
      </c>
      <c r="L44" s="181">
        <v>952.76136245786904</v>
      </c>
      <c r="M44" s="181">
        <v>1762.6504651980799</v>
      </c>
      <c r="N44" s="181">
        <v>1499.1139218697101</v>
      </c>
      <c r="O44" s="181">
        <v>2255.125</v>
      </c>
      <c r="P44" s="180">
        <v>815.75</v>
      </c>
      <c r="Q44" s="181">
        <v>63.375</v>
      </c>
      <c r="R44" s="181">
        <v>52.625</v>
      </c>
      <c r="S44" s="180">
        <v>122.5</v>
      </c>
      <c r="T44" s="180">
        <v>436.5</v>
      </c>
      <c r="U44" s="180">
        <v>210.25</v>
      </c>
      <c r="V44" s="180">
        <v>1296.5</v>
      </c>
      <c r="W44" s="181">
        <v>163.375</v>
      </c>
      <c r="X44" s="181">
        <v>149.25</v>
      </c>
      <c r="Y44" s="181">
        <v>259.75</v>
      </c>
      <c r="Z44" s="181">
        <v>192.375</v>
      </c>
      <c r="AA44" s="181">
        <v>15.5</v>
      </c>
      <c r="AB44" s="181">
        <v>68</v>
      </c>
      <c r="AC44" s="181">
        <v>135.375</v>
      </c>
      <c r="AD44" s="181">
        <v>229.125</v>
      </c>
      <c r="AE44" s="181">
        <v>83.75</v>
      </c>
      <c r="AF44" s="180">
        <v>3473.9007495256601</v>
      </c>
      <c r="AG44" s="181">
        <v>1764.75</v>
      </c>
      <c r="AH44" s="181">
        <v>66.875</v>
      </c>
      <c r="AI44" s="181">
        <v>1048.5</v>
      </c>
      <c r="AJ44" s="181">
        <v>18</v>
      </c>
      <c r="AK44" s="181">
        <v>63.375</v>
      </c>
      <c r="AL44" s="181">
        <v>30.125</v>
      </c>
      <c r="AM44" s="181">
        <v>482.275749525658</v>
      </c>
      <c r="AN44" s="180">
        <v>39.125</v>
      </c>
      <c r="AO44" s="180">
        <v>194.375</v>
      </c>
      <c r="AP44" s="181">
        <v>136.25</v>
      </c>
      <c r="AQ44" s="181">
        <v>4.375</v>
      </c>
      <c r="AR44" s="181">
        <v>40.125</v>
      </c>
      <c r="AS44" s="181">
        <v>13.625</v>
      </c>
      <c r="AT44" s="180">
        <v>125.125</v>
      </c>
      <c r="AU44" s="180">
        <v>39.75</v>
      </c>
      <c r="AV44" s="180">
        <v>61.625</v>
      </c>
      <c r="AW44" s="181">
        <v>3.5</v>
      </c>
      <c r="AX44" s="181">
        <v>58.125</v>
      </c>
      <c r="AY44" s="180">
        <v>32.625</v>
      </c>
      <c r="AZ44" s="180">
        <v>37.75</v>
      </c>
      <c r="BA44" s="180">
        <v>19.625</v>
      </c>
      <c r="BB44" s="180">
        <v>0</v>
      </c>
      <c r="BC44" s="180" t="e">
        <v>#VALUE!</v>
      </c>
      <c r="BD44" s="180">
        <v>651.625</v>
      </c>
      <c r="BE44" s="180">
        <v>14.125</v>
      </c>
      <c r="BF44" s="180">
        <v>89.25</v>
      </c>
      <c r="BG44" s="180">
        <v>250.875</v>
      </c>
      <c r="BH44" s="180" t="e">
        <v>#VALUE!</v>
      </c>
      <c r="BI44" s="182">
        <v>1737.12057065625</v>
      </c>
      <c r="BJ44" s="183" t="e">
        <v>#VALUE!</v>
      </c>
      <c r="BK44" s="183">
        <v>85.5</v>
      </c>
      <c r="BL44" s="183">
        <v>938.37057065624992</v>
      </c>
      <c r="BM44" s="183">
        <v>57.75</v>
      </c>
      <c r="BN44" s="183">
        <v>0</v>
      </c>
      <c r="BO44" s="183">
        <v>23.125</v>
      </c>
      <c r="BP44" s="183">
        <v>102.875</v>
      </c>
      <c r="BQ44" s="184">
        <v>809.125</v>
      </c>
      <c r="BR44" s="184">
        <v>38.625</v>
      </c>
      <c r="BS44" s="184" t="e">
        <v>#VALUE!</v>
      </c>
      <c r="BT44" s="184" t="e">
        <v>#VALUE!</v>
      </c>
      <c r="BU44" s="184" t="e">
        <v>#VALUE!</v>
      </c>
      <c r="BV44" s="184">
        <v>455.875</v>
      </c>
      <c r="BW44" s="185">
        <v>135.375</v>
      </c>
      <c r="BX44" s="185" t="e">
        <v>#VALUE!</v>
      </c>
      <c r="BY44" s="185" t="e">
        <v>#VALUE!</v>
      </c>
      <c r="BZ44" s="185">
        <v>73.25</v>
      </c>
      <c r="CA44" s="185">
        <v>0</v>
      </c>
      <c r="CB44" s="185">
        <v>112.875</v>
      </c>
      <c r="CC44" s="186">
        <v>185.625</v>
      </c>
      <c r="CD44" s="187">
        <v>89589.454274393604</v>
      </c>
    </row>
    <row r="45" spans="1:82" x14ac:dyDescent="0.25">
      <c r="A45" s="179" t="s">
        <v>439</v>
      </c>
      <c r="B45" s="179" t="s">
        <v>440</v>
      </c>
      <c r="C45" s="179" t="s">
        <v>355</v>
      </c>
      <c r="D45" s="179" t="s">
        <v>55</v>
      </c>
      <c r="E45" s="180">
        <v>23721.523434684201</v>
      </c>
      <c r="F45" s="181">
        <v>23563.271997902601</v>
      </c>
      <c r="G45" s="181">
        <v>50.5</v>
      </c>
      <c r="H45" s="181">
        <v>107.751436781609</v>
      </c>
      <c r="I45" s="181">
        <v>1261</v>
      </c>
      <c r="J45" s="181">
        <v>1484.9735273051001</v>
      </c>
      <c r="K45" s="181">
        <v>1564.2618965517199</v>
      </c>
      <c r="L45" s="181">
        <v>3125.9197024836999</v>
      </c>
      <c r="M45" s="181">
        <v>6389.6264184779302</v>
      </c>
      <c r="N45" s="181">
        <v>4806.0115868354596</v>
      </c>
      <c r="O45" s="181">
        <v>5089.7303030303001</v>
      </c>
      <c r="P45" s="180">
        <v>3040.625</v>
      </c>
      <c r="Q45" s="181">
        <v>9.125</v>
      </c>
      <c r="R45" s="181">
        <v>277.75</v>
      </c>
      <c r="S45" s="180">
        <v>1164.625</v>
      </c>
      <c r="T45" s="180">
        <v>781.375</v>
      </c>
      <c r="U45" s="180">
        <v>1270.5370865329501</v>
      </c>
      <c r="V45" s="180">
        <v>4143.375</v>
      </c>
      <c r="W45" s="181">
        <v>1128.75</v>
      </c>
      <c r="X45" s="181">
        <v>568</v>
      </c>
      <c r="Y45" s="181">
        <v>447.875</v>
      </c>
      <c r="Z45" s="181">
        <v>632</v>
      </c>
      <c r="AA45" s="181">
        <v>19</v>
      </c>
      <c r="AB45" s="181">
        <v>309.125</v>
      </c>
      <c r="AC45" s="181">
        <v>63.75</v>
      </c>
      <c r="AD45" s="181">
        <v>734.25</v>
      </c>
      <c r="AE45" s="181">
        <v>240.625</v>
      </c>
      <c r="AF45" s="180">
        <v>9259.3613481512803</v>
      </c>
      <c r="AG45" s="181">
        <v>3065.625</v>
      </c>
      <c r="AH45" s="181">
        <v>720.25</v>
      </c>
      <c r="AI45" s="181">
        <v>2050.875</v>
      </c>
      <c r="AJ45" s="181">
        <v>835.625</v>
      </c>
      <c r="AK45" s="181">
        <v>672.375</v>
      </c>
      <c r="AL45" s="181">
        <v>10.625</v>
      </c>
      <c r="AM45" s="181">
        <v>1903.98634815128</v>
      </c>
      <c r="AN45" s="180">
        <v>369.625</v>
      </c>
      <c r="AO45" s="180">
        <v>563.125</v>
      </c>
      <c r="AP45" s="181">
        <v>388.25</v>
      </c>
      <c r="AQ45" s="181">
        <v>3.625</v>
      </c>
      <c r="AR45" s="181">
        <v>106.75</v>
      </c>
      <c r="AS45" s="181">
        <v>64.5</v>
      </c>
      <c r="AT45" s="180">
        <v>212.875</v>
      </c>
      <c r="AU45" s="180">
        <v>109</v>
      </c>
      <c r="AV45" s="180">
        <v>48.25</v>
      </c>
      <c r="AW45" s="181">
        <v>18.5</v>
      </c>
      <c r="AX45" s="181">
        <v>29.75</v>
      </c>
      <c r="AY45" s="180">
        <v>11.25</v>
      </c>
      <c r="AZ45" s="180">
        <v>30.625</v>
      </c>
      <c r="BA45" s="180">
        <v>117.75</v>
      </c>
      <c r="BB45" s="180">
        <v>0</v>
      </c>
      <c r="BC45" s="180">
        <v>0.875</v>
      </c>
      <c r="BD45" s="180">
        <v>1865.375</v>
      </c>
      <c r="BE45" s="180">
        <v>69.625</v>
      </c>
      <c r="BF45" s="180">
        <v>62.375</v>
      </c>
      <c r="BG45" s="180">
        <v>479.5</v>
      </c>
      <c r="BH45" s="180" t="e">
        <v>#VALUE!</v>
      </c>
      <c r="BI45" s="182">
        <v>3175.5785122540801</v>
      </c>
      <c r="BJ45" s="183">
        <v>821</v>
      </c>
      <c r="BK45" s="183">
        <v>135.75</v>
      </c>
      <c r="BL45" s="183">
        <v>1949.6783041875001</v>
      </c>
      <c r="BM45" s="183">
        <v>19.125</v>
      </c>
      <c r="BN45" s="183">
        <v>17.625</v>
      </c>
      <c r="BO45" s="183">
        <v>1</v>
      </c>
      <c r="BP45" s="183">
        <v>231.400208066581</v>
      </c>
      <c r="BQ45" s="184">
        <v>2805.25</v>
      </c>
      <c r="BR45" s="184">
        <v>310.75</v>
      </c>
      <c r="BS45" s="184" t="e">
        <v>#VALUE!</v>
      </c>
      <c r="BT45" s="184" t="e">
        <v>#VALUE!</v>
      </c>
      <c r="BU45" s="184" t="e">
        <v>#VALUE!</v>
      </c>
      <c r="BV45" s="184">
        <v>2202.5</v>
      </c>
      <c r="BW45" s="185">
        <v>585.25</v>
      </c>
      <c r="BX45" s="185">
        <v>0</v>
      </c>
      <c r="BY45" s="185" t="e">
        <v>#VALUE!</v>
      </c>
      <c r="BZ45" s="185">
        <v>209.5</v>
      </c>
      <c r="CA45" s="185">
        <v>120</v>
      </c>
      <c r="CB45" s="185">
        <v>752.875</v>
      </c>
      <c r="CC45" s="186">
        <v>241.80617446789299</v>
      </c>
      <c r="CD45" s="187">
        <v>198207.59589196101</v>
      </c>
    </row>
    <row r="46" spans="1:82" x14ac:dyDescent="0.25">
      <c r="A46" s="179" t="s">
        <v>441</v>
      </c>
      <c r="B46" s="179" t="s">
        <v>442</v>
      </c>
      <c r="C46" s="179" t="s">
        <v>359</v>
      </c>
      <c r="D46" s="179" t="s">
        <v>55</v>
      </c>
      <c r="E46" s="180">
        <v>9017.4426743171007</v>
      </c>
      <c r="F46" s="181">
        <v>8934.1926743171007</v>
      </c>
      <c r="G46" s="181">
        <v>62.875</v>
      </c>
      <c r="H46" s="181">
        <v>20.375</v>
      </c>
      <c r="I46" s="181">
        <v>489</v>
      </c>
      <c r="J46" s="181">
        <v>527.68181818181802</v>
      </c>
      <c r="K46" s="181">
        <v>700.64359432363995</v>
      </c>
      <c r="L46" s="181">
        <v>1175.25</v>
      </c>
      <c r="M46" s="181">
        <v>2345.6269514790702</v>
      </c>
      <c r="N46" s="181">
        <v>2278.75786590288</v>
      </c>
      <c r="O46" s="181">
        <v>1500.4824444296901</v>
      </c>
      <c r="P46" s="180">
        <v>931.375</v>
      </c>
      <c r="Q46" s="181">
        <v>6</v>
      </c>
      <c r="R46" s="181">
        <v>84.625</v>
      </c>
      <c r="S46" s="180">
        <v>1284.625</v>
      </c>
      <c r="T46" s="180">
        <v>277.75</v>
      </c>
      <c r="U46" s="180">
        <v>309.99763678919703</v>
      </c>
      <c r="V46" s="180">
        <v>2261.375</v>
      </c>
      <c r="W46" s="181">
        <v>739.75</v>
      </c>
      <c r="X46" s="181">
        <v>317.625</v>
      </c>
      <c r="Y46" s="181">
        <v>377.125</v>
      </c>
      <c r="Z46" s="181">
        <v>335.5</v>
      </c>
      <c r="AA46" s="181">
        <v>0</v>
      </c>
      <c r="AB46" s="181">
        <v>164</v>
      </c>
      <c r="AC46" s="181" t="e">
        <v>#VALUE!</v>
      </c>
      <c r="AD46" s="181">
        <v>255.125</v>
      </c>
      <c r="AE46" s="181">
        <v>72.25</v>
      </c>
      <c r="AF46" s="180">
        <v>2477.5700375278998</v>
      </c>
      <c r="AG46" s="181">
        <v>973</v>
      </c>
      <c r="AH46" s="181">
        <v>25.625</v>
      </c>
      <c r="AI46" s="181">
        <v>517.25</v>
      </c>
      <c r="AJ46" s="181">
        <v>149.75</v>
      </c>
      <c r="AK46" s="181">
        <v>139.5</v>
      </c>
      <c r="AL46" s="181">
        <v>5.875</v>
      </c>
      <c r="AM46" s="181">
        <v>666.57003752790001</v>
      </c>
      <c r="AN46" s="180">
        <v>86.75</v>
      </c>
      <c r="AO46" s="180">
        <v>104</v>
      </c>
      <c r="AP46" s="181">
        <v>69.75</v>
      </c>
      <c r="AQ46" s="181">
        <v>2.125</v>
      </c>
      <c r="AR46" s="181">
        <v>18.5</v>
      </c>
      <c r="AS46" s="181">
        <v>13.625</v>
      </c>
      <c r="AT46" s="180">
        <v>315.375</v>
      </c>
      <c r="AU46" s="180">
        <v>37.875</v>
      </c>
      <c r="AV46" s="180">
        <v>53.5</v>
      </c>
      <c r="AW46" s="181">
        <v>2</v>
      </c>
      <c r="AX46" s="181">
        <v>51.5</v>
      </c>
      <c r="AY46" s="180">
        <v>3</v>
      </c>
      <c r="AZ46" s="180">
        <v>51.25</v>
      </c>
      <c r="BA46" s="180">
        <v>39.5</v>
      </c>
      <c r="BB46" s="180">
        <v>0</v>
      </c>
      <c r="BC46" s="180">
        <v>0</v>
      </c>
      <c r="BD46" s="180">
        <v>456.375</v>
      </c>
      <c r="BE46" s="180">
        <v>2.875</v>
      </c>
      <c r="BF46" s="180" t="e">
        <v>#VALUE!</v>
      </c>
      <c r="BG46" s="180">
        <v>135.625</v>
      </c>
      <c r="BH46" s="180" t="e">
        <v>#VALUE!</v>
      </c>
      <c r="BI46" s="182">
        <v>1001.06674528125</v>
      </c>
      <c r="BJ46" s="183" t="e">
        <v>#VALUE!</v>
      </c>
      <c r="BK46" s="183">
        <v>39.625</v>
      </c>
      <c r="BL46" s="183">
        <v>690.94174528124995</v>
      </c>
      <c r="BM46" s="183" t="e">
        <v>#VALUE!</v>
      </c>
      <c r="BN46" s="183">
        <v>22.625</v>
      </c>
      <c r="BO46" s="183" t="e">
        <v>#VALUE!</v>
      </c>
      <c r="BP46" s="183">
        <v>56.125</v>
      </c>
      <c r="BQ46" s="184">
        <v>309.375</v>
      </c>
      <c r="BR46" s="184">
        <v>29.125</v>
      </c>
      <c r="BS46" s="184" t="e">
        <v>#VALUE!</v>
      </c>
      <c r="BT46" s="184" t="e">
        <v>#VALUE!</v>
      </c>
      <c r="BU46" s="184" t="e">
        <v>#VALUE!</v>
      </c>
      <c r="BV46" s="184">
        <v>112.375</v>
      </c>
      <c r="BW46" s="185" t="e">
        <v>#VALUE!</v>
      </c>
      <c r="BX46" s="185">
        <v>25.75</v>
      </c>
      <c r="BY46" s="185" t="e">
        <v>#VALUE!</v>
      </c>
      <c r="BZ46" s="185">
        <v>0</v>
      </c>
      <c r="CA46" s="185" t="e">
        <v>#VALUE!</v>
      </c>
      <c r="CB46" s="185">
        <v>76.875</v>
      </c>
      <c r="CC46" s="186">
        <v>56.804347826087003</v>
      </c>
      <c r="CD46" s="187">
        <v>51018.992295064003</v>
      </c>
    </row>
    <row r="47" spans="1:82" x14ac:dyDescent="0.25">
      <c r="A47" s="179" t="s">
        <v>155</v>
      </c>
      <c r="B47" s="179" t="s">
        <v>443</v>
      </c>
      <c r="C47" s="179" t="s">
        <v>126</v>
      </c>
      <c r="D47" s="179" t="s">
        <v>126</v>
      </c>
      <c r="E47" s="180">
        <v>42593.300038069501</v>
      </c>
      <c r="F47" s="181">
        <v>41756.741789826199</v>
      </c>
      <c r="G47" s="181">
        <v>125.51337064676601</v>
      </c>
      <c r="H47" s="181">
        <v>711.04487759653705</v>
      </c>
      <c r="I47" s="181">
        <v>2757.75</v>
      </c>
      <c r="J47" s="181">
        <v>2577.375</v>
      </c>
      <c r="K47" s="181">
        <v>3022.875</v>
      </c>
      <c r="L47" s="181">
        <v>5594.2388790014302</v>
      </c>
      <c r="M47" s="181">
        <v>10180.61323919735</v>
      </c>
      <c r="N47" s="181">
        <v>8708.2519023712593</v>
      </c>
      <c r="O47" s="181">
        <v>9752.1960174994801</v>
      </c>
      <c r="P47" s="180">
        <v>6800.5</v>
      </c>
      <c r="Q47" s="181">
        <v>41.625</v>
      </c>
      <c r="R47" s="181">
        <v>366.5</v>
      </c>
      <c r="S47" s="180">
        <v>1979</v>
      </c>
      <c r="T47" s="180">
        <v>1877.75</v>
      </c>
      <c r="U47" s="180">
        <v>1366.1530069195301</v>
      </c>
      <c r="V47" s="180">
        <v>10023</v>
      </c>
      <c r="W47" s="181">
        <v>4227.625</v>
      </c>
      <c r="X47" s="181">
        <v>1566.875</v>
      </c>
      <c r="Y47" s="181">
        <v>228.5</v>
      </c>
      <c r="Z47" s="181">
        <v>1791.875</v>
      </c>
      <c r="AA47" s="181">
        <v>13.375</v>
      </c>
      <c r="AB47" s="181">
        <v>510.75</v>
      </c>
      <c r="AC47" s="181">
        <v>82.625</v>
      </c>
      <c r="AD47" s="181">
        <v>1096.625</v>
      </c>
      <c r="AE47" s="181">
        <v>504.75</v>
      </c>
      <c r="AF47" s="180">
        <v>10283.172031149999</v>
      </c>
      <c r="AG47" s="181">
        <v>3411.125</v>
      </c>
      <c r="AH47" s="181">
        <v>196.125</v>
      </c>
      <c r="AI47" s="181">
        <v>2563.75</v>
      </c>
      <c r="AJ47" s="181">
        <v>1033.75</v>
      </c>
      <c r="AK47" s="181">
        <v>268.875</v>
      </c>
      <c r="AL47" s="181">
        <v>115.875</v>
      </c>
      <c r="AM47" s="181">
        <v>2693.6720311499798</v>
      </c>
      <c r="AN47" s="180">
        <v>1822.75</v>
      </c>
      <c r="AO47" s="180">
        <v>1392.625</v>
      </c>
      <c r="AP47" s="181">
        <v>1003.25</v>
      </c>
      <c r="AQ47" s="181">
        <v>58.75</v>
      </c>
      <c r="AR47" s="181">
        <v>242</v>
      </c>
      <c r="AS47" s="181">
        <v>88.625</v>
      </c>
      <c r="AT47" s="180">
        <v>509.375</v>
      </c>
      <c r="AU47" s="180">
        <v>499.625</v>
      </c>
      <c r="AV47" s="180">
        <v>79</v>
      </c>
      <c r="AW47" s="181">
        <v>9.25</v>
      </c>
      <c r="AX47" s="181">
        <v>69.75</v>
      </c>
      <c r="AY47" s="180">
        <v>99.125</v>
      </c>
      <c r="AZ47" s="180">
        <v>387.125</v>
      </c>
      <c r="BA47" s="180">
        <v>209.625</v>
      </c>
      <c r="BB47" s="180">
        <v>4.625</v>
      </c>
      <c r="BC47" s="180">
        <v>11.5</v>
      </c>
      <c r="BD47" s="180">
        <v>3517.85</v>
      </c>
      <c r="BE47" s="180">
        <v>96.5</v>
      </c>
      <c r="BF47" s="180" t="e">
        <v>#VALUE!</v>
      </c>
      <c r="BG47" s="180">
        <v>1293.25</v>
      </c>
      <c r="BH47" s="180" t="e">
        <v>#VALUE!</v>
      </c>
      <c r="BI47" s="182">
        <v>10577.154056861411</v>
      </c>
      <c r="BJ47" s="183" t="e">
        <v>#VALUE!</v>
      </c>
      <c r="BK47" s="183">
        <v>977.25</v>
      </c>
      <c r="BL47" s="183">
        <v>4723.2790568614091</v>
      </c>
      <c r="BM47" s="183">
        <v>27.375</v>
      </c>
      <c r="BN47" s="183">
        <v>206.375</v>
      </c>
      <c r="BO47" s="183">
        <v>1193.75</v>
      </c>
      <c r="BP47" s="183">
        <v>1807.375</v>
      </c>
      <c r="BQ47" s="184">
        <v>2781.625</v>
      </c>
      <c r="BR47" s="184">
        <v>359.25</v>
      </c>
      <c r="BS47" s="184" t="e">
        <v>#VALUE!</v>
      </c>
      <c r="BT47" s="184" t="e">
        <v>#VALUE!</v>
      </c>
      <c r="BU47" s="184">
        <v>112.75</v>
      </c>
      <c r="BV47" s="184">
        <v>1679.25</v>
      </c>
      <c r="BW47" s="185">
        <v>0</v>
      </c>
      <c r="BX47" s="185">
        <v>58.375</v>
      </c>
      <c r="BY47" s="185">
        <v>0</v>
      </c>
      <c r="BZ47" s="185">
        <v>500.5</v>
      </c>
      <c r="CA47" s="185">
        <v>326.75</v>
      </c>
      <c r="CB47" s="185">
        <v>709.125</v>
      </c>
      <c r="CC47" s="186">
        <v>604.25</v>
      </c>
      <c r="CD47" s="187">
        <v>414812.64964726602</v>
      </c>
    </row>
    <row r="48" spans="1:82" x14ac:dyDescent="0.25">
      <c r="A48" s="179" t="s">
        <v>444</v>
      </c>
      <c r="B48" s="179" t="s">
        <v>445</v>
      </c>
      <c r="C48" s="179" t="s">
        <v>392</v>
      </c>
      <c r="D48" s="179" t="s">
        <v>118</v>
      </c>
      <c r="E48" s="180">
        <v>16770.065311831</v>
      </c>
      <c r="F48" s="181">
        <v>16655.940311831</v>
      </c>
      <c r="G48" s="181">
        <v>76.875</v>
      </c>
      <c r="H48" s="181">
        <v>37.25</v>
      </c>
      <c r="I48" s="181">
        <v>1030</v>
      </c>
      <c r="J48" s="181">
        <v>1103.2836538461499</v>
      </c>
      <c r="K48" s="181">
        <v>1025.75</v>
      </c>
      <c r="L48" s="181">
        <v>1940.8647995705701</v>
      </c>
      <c r="M48" s="181">
        <v>3741.0111630501401</v>
      </c>
      <c r="N48" s="181">
        <v>3800.6970514990398</v>
      </c>
      <c r="O48" s="181">
        <v>4128.4586438650604</v>
      </c>
      <c r="P48" s="180">
        <v>1811.75</v>
      </c>
      <c r="Q48" s="181">
        <v>30.375</v>
      </c>
      <c r="R48" s="181">
        <v>152.125</v>
      </c>
      <c r="S48" s="180">
        <v>844</v>
      </c>
      <c r="T48" s="180">
        <v>953</v>
      </c>
      <c r="U48" s="180">
        <v>523.05046607243503</v>
      </c>
      <c r="V48" s="180">
        <v>2896.25</v>
      </c>
      <c r="W48" s="181">
        <v>334</v>
      </c>
      <c r="X48" s="181">
        <v>804.125</v>
      </c>
      <c r="Y48" s="181">
        <v>267.25</v>
      </c>
      <c r="Z48" s="181">
        <v>958.875</v>
      </c>
      <c r="AA48" s="181">
        <v>27.75</v>
      </c>
      <c r="AB48" s="181">
        <v>165</v>
      </c>
      <c r="AC48" s="181">
        <v>43</v>
      </c>
      <c r="AD48" s="181">
        <v>110</v>
      </c>
      <c r="AE48" s="181">
        <v>201.625</v>
      </c>
      <c r="AF48" s="180">
        <v>5454.1398457585201</v>
      </c>
      <c r="AG48" s="181">
        <v>2120.5</v>
      </c>
      <c r="AH48" s="181">
        <v>29.375</v>
      </c>
      <c r="AI48" s="181">
        <v>1507</v>
      </c>
      <c r="AJ48" s="181">
        <v>50.375</v>
      </c>
      <c r="AK48" s="181">
        <v>191.125</v>
      </c>
      <c r="AL48" s="181">
        <v>55.75</v>
      </c>
      <c r="AM48" s="181">
        <v>1500.0148457585201</v>
      </c>
      <c r="AN48" s="180">
        <v>34.375</v>
      </c>
      <c r="AO48" s="180">
        <v>546.25</v>
      </c>
      <c r="AP48" s="181">
        <v>390.875</v>
      </c>
      <c r="AQ48" s="181">
        <v>7.5</v>
      </c>
      <c r="AR48" s="181">
        <v>119.875</v>
      </c>
      <c r="AS48" s="181">
        <v>28</v>
      </c>
      <c r="AT48" s="180">
        <v>157.5</v>
      </c>
      <c r="AU48" s="180">
        <v>54.5</v>
      </c>
      <c r="AV48" s="180">
        <v>66.625</v>
      </c>
      <c r="AW48" s="181">
        <v>24.25</v>
      </c>
      <c r="AX48" s="181">
        <v>42.375</v>
      </c>
      <c r="AY48" s="180">
        <v>32.125</v>
      </c>
      <c r="AZ48" s="180">
        <v>80.875</v>
      </c>
      <c r="BA48" s="180">
        <v>47.125</v>
      </c>
      <c r="BB48" s="180">
        <v>0</v>
      </c>
      <c r="BC48" s="180">
        <v>1.25</v>
      </c>
      <c r="BD48" s="180">
        <v>1300.75</v>
      </c>
      <c r="BE48" s="180">
        <v>27.75</v>
      </c>
      <c r="BF48" s="180" t="e">
        <v>#VALUE!</v>
      </c>
      <c r="BG48" s="180">
        <v>1502.875</v>
      </c>
      <c r="BH48" s="180" t="e">
        <v>#VALUE!</v>
      </c>
      <c r="BI48" s="182">
        <v>4016.72000653125</v>
      </c>
      <c r="BJ48" s="183">
        <v>1122.5</v>
      </c>
      <c r="BK48" s="183">
        <v>327.875</v>
      </c>
      <c r="BL48" s="183">
        <v>2205.84500653125</v>
      </c>
      <c r="BM48" s="183">
        <v>7.5</v>
      </c>
      <c r="BN48" s="183">
        <v>10.5</v>
      </c>
      <c r="BO48" s="183" t="e">
        <v>#VALUE!</v>
      </c>
      <c r="BP48" s="183">
        <v>342.5</v>
      </c>
      <c r="BQ48" s="184">
        <v>2476.875</v>
      </c>
      <c r="BR48" s="184">
        <v>462.25</v>
      </c>
      <c r="BS48" s="184">
        <v>179</v>
      </c>
      <c r="BT48" s="184" t="e">
        <v>#VALUE!</v>
      </c>
      <c r="BU48" s="184">
        <v>0</v>
      </c>
      <c r="BV48" s="184">
        <v>1261.625</v>
      </c>
      <c r="BW48" s="185">
        <v>52.25</v>
      </c>
      <c r="BX48" s="185" t="e">
        <v>#VALUE!</v>
      </c>
      <c r="BY48" s="185" t="e">
        <v>#VALUE!</v>
      </c>
      <c r="BZ48" s="185">
        <v>83.25</v>
      </c>
      <c r="CA48" s="185">
        <v>44.125</v>
      </c>
      <c r="CB48" s="185">
        <v>904.875</v>
      </c>
      <c r="CC48" s="186">
        <v>357.75</v>
      </c>
      <c r="CD48" s="187">
        <v>194397.906660095</v>
      </c>
    </row>
    <row r="49" spans="1:82" x14ac:dyDescent="0.25">
      <c r="A49" s="179" t="s">
        <v>446</v>
      </c>
      <c r="B49" s="179" t="s">
        <v>447</v>
      </c>
      <c r="C49" s="179" t="s">
        <v>371</v>
      </c>
      <c r="D49" s="179" t="s">
        <v>125</v>
      </c>
      <c r="E49" s="180">
        <v>5285.7492387275097</v>
      </c>
      <c r="F49" s="181">
        <v>4990.01030942325</v>
      </c>
      <c r="G49" s="181">
        <v>0</v>
      </c>
      <c r="H49" s="181">
        <v>295.73892930426302</v>
      </c>
      <c r="I49" s="181">
        <v>333.25</v>
      </c>
      <c r="J49" s="181">
        <v>300.875</v>
      </c>
      <c r="K49" s="181">
        <v>445.43458254269501</v>
      </c>
      <c r="L49" s="181">
        <v>649.52364864864899</v>
      </c>
      <c r="M49" s="181">
        <v>1470.1770782318999</v>
      </c>
      <c r="N49" s="181">
        <v>961.48892930426302</v>
      </c>
      <c r="O49" s="181">
        <v>1125</v>
      </c>
      <c r="P49" s="180">
        <v>275.5</v>
      </c>
      <c r="Q49" s="181">
        <v>8.25</v>
      </c>
      <c r="R49" s="181">
        <v>44.75</v>
      </c>
      <c r="S49" s="180">
        <v>1070</v>
      </c>
      <c r="T49" s="180">
        <v>182.125</v>
      </c>
      <c r="U49" s="180">
        <v>286.55142930426302</v>
      </c>
      <c r="V49" s="180">
        <v>1024.625</v>
      </c>
      <c r="W49" s="181">
        <v>233.875</v>
      </c>
      <c r="X49" s="181">
        <v>222.875</v>
      </c>
      <c r="Y49" s="181">
        <v>0</v>
      </c>
      <c r="Z49" s="181">
        <v>366.875</v>
      </c>
      <c r="AA49" s="181">
        <v>5</v>
      </c>
      <c r="AB49" s="181">
        <v>43.125</v>
      </c>
      <c r="AC49" s="181" t="e">
        <v>#VALUE!</v>
      </c>
      <c r="AD49" s="181">
        <v>132.75</v>
      </c>
      <c r="AE49" s="181">
        <v>20.125</v>
      </c>
      <c r="AF49" s="180">
        <v>1378.82280942325</v>
      </c>
      <c r="AG49" s="181">
        <v>647.25</v>
      </c>
      <c r="AH49" s="181">
        <v>8.625</v>
      </c>
      <c r="AI49" s="181">
        <v>47.875</v>
      </c>
      <c r="AJ49" s="181">
        <v>222.375</v>
      </c>
      <c r="AK49" s="181">
        <v>68.125</v>
      </c>
      <c r="AL49" s="181">
        <v>28.75</v>
      </c>
      <c r="AM49" s="181">
        <v>355.82280942324599</v>
      </c>
      <c r="AN49" s="180">
        <v>23</v>
      </c>
      <c r="AO49" s="180">
        <v>178.375</v>
      </c>
      <c r="AP49" s="181">
        <v>152</v>
      </c>
      <c r="AQ49" s="181">
        <v>2.25</v>
      </c>
      <c r="AR49" s="181">
        <v>11.625</v>
      </c>
      <c r="AS49" s="181">
        <v>12.5</v>
      </c>
      <c r="AT49" s="180">
        <v>74.75</v>
      </c>
      <c r="AU49" s="180">
        <v>9.375</v>
      </c>
      <c r="AV49" s="180">
        <v>47.125</v>
      </c>
      <c r="AW49" s="181">
        <v>3.375</v>
      </c>
      <c r="AX49" s="181">
        <v>43.75</v>
      </c>
      <c r="AY49" s="180">
        <v>6.375</v>
      </c>
      <c r="AZ49" s="180">
        <v>96.5</v>
      </c>
      <c r="BA49" s="180">
        <v>13.375</v>
      </c>
      <c r="BB49" s="180">
        <v>0.875</v>
      </c>
      <c r="BC49" s="180" t="e">
        <v>#VALUE!</v>
      </c>
      <c r="BD49" s="180">
        <v>355</v>
      </c>
      <c r="BE49" s="180">
        <v>0</v>
      </c>
      <c r="BF49" s="180" t="e">
        <v>#VALUE!</v>
      </c>
      <c r="BG49" s="180">
        <v>113.125</v>
      </c>
      <c r="BH49" s="180" t="e">
        <v>#VALUE!</v>
      </c>
      <c r="BI49" s="182">
        <v>1422.9934250312499</v>
      </c>
      <c r="BJ49" s="183">
        <v>671</v>
      </c>
      <c r="BK49" s="183">
        <v>0</v>
      </c>
      <c r="BL49" s="183">
        <v>735.8684250312499</v>
      </c>
      <c r="BM49" s="183">
        <v>1</v>
      </c>
      <c r="BN49" s="183">
        <v>0</v>
      </c>
      <c r="BO49" s="183" t="e">
        <v>#VALUE!</v>
      </c>
      <c r="BP49" s="183">
        <v>15.125</v>
      </c>
      <c r="BQ49" s="184">
        <v>495.25</v>
      </c>
      <c r="BR49" s="184">
        <v>21</v>
      </c>
      <c r="BS49" s="184" t="e">
        <v>#VALUE!</v>
      </c>
      <c r="BT49" s="184" t="e">
        <v>#VALUE!</v>
      </c>
      <c r="BU49" s="184" t="e">
        <v>#VALUE!</v>
      </c>
      <c r="BV49" s="184">
        <v>257.75</v>
      </c>
      <c r="BW49" s="185">
        <v>190.75</v>
      </c>
      <c r="BX49" s="185" t="e">
        <v>#VALUE!</v>
      </c>
      <c r="BY49" s="185" t="e">
        <v>#VALUE!</v>
      </c>
      <c r="BZ49" s="185" t="e">
        <v>#VALUE!</v>
      </c>
      <c r="CA49" s="185" t="e">
        <v>#VALUE!</v>
      </c>
      <c r="CB49" s="185">
        <v>52.25</v>
      </c>
      <c r="CC49" s="186">
        <v>38.125</v>
      </c>
      <c r="CD49" s="187">
        <v>39804.231956899202</v>
      </c>
    </row>
    <row r="50" spans="1:82" x14ac:dyDescent="0.25">
      <c r="A50" s="179" t="s">
        <v>448</v>
      </c>
      <c r="B50" s="179" t="s">
        <v>449</v>
      </c>
      <c r="C50" s="179" t="s">
        <v>405</v>
      </c>
      <c r="D50" s="179" t="s">
        <v>124</v>
      </c>
      <c r="E50" s="180">
        <v>10415.011282893251</v>
      </c>
      <c r="F50" s="181">
        <v>10371.587209759889</v>
      </c>
      <c r="G50" s="181">
        <v>4.875</v>
      </c>
      <c r="H50" s="181">
        <v>38.549073133365603</v>
      </c>
      <c r="I50" s="181">
        <v>588.625</v>
      </c>
      <c r="J50" s="181">
        <v>536.875</v>
      </c>
      <c r="K50" s="181">
        <v>507.797826086957</v>
      </c>
      <c r="L50" s="181">
        <v>1429.875</v>
      </c>
      <c r="M50" s="181">
        <v>4118.6917540430604</v>
      </c>
      <c r="N50" s="181">
        <v>2159.7717027632398</v>
      </c>
      <c r="O50" s="181">
        <v>1073.375</v>
      </c>
      <c r="P50" s="180">
        <v>853.375</v>
      </c>
      <c r="Q50" s="181">
        <v>7.625</v>
      </c>
      <c r="R50" s="181">
        <v>62.25</v>
      </c>
      <c r="S50" s="180">
        <v>445.875</v>
      </c>
      <c r="T50" s="180">
        <v>316.625</v>
      </c>
      <c r="U50" s="180">
        <v>526.23174509103796</v>
      </c>
      <c r="V50" s="180">
        <v>2029.375</v>
      </c>
      <c r="W50" s="181">
        <v>76.875</v>
      </c>
      <c r="X50" s="181">
        <v>355.375</v>
      </c>
      <c r="Y50" s="181">
        <v>175.375</v>
      </c>
      <c r="Z50" s="181">
        <v>746.625</v>
      </c>
      <c r="AA50" s="181">
        <v>0</v>
      </c>
      <c r="AB50" s="181">
        <v>60.25</v>
      </c>
      <c r="AC50" s="181" t="e">
        <v>#VALUE!</v>
      </c>
      <c r="AD50" s="181">
        <v>459.25</v>
      </c>
      <c r="AE50" s="181">
        <v>155.625</v>
      </c>
      <c r="AF50" s="180">
        <v>4614.2795378022201</v>
      </c>
      <c r="AG50" s="181">
        <v>2712.25</v>
      </c>
      <c r="AH50" s="181">
        <v>44.125</v>
      </c>
      <c r="AI50" s="181">
        <v>601.375</v>
      </c>
      <c r="AJ50" s="181">
        <v>226.875</v>
      </c>
      <c r="AK50" s="181">
        <v>153.625</v>
      </c>
      <c r="AL50" s="181">
        <v>19.25</v>
      </c>
      <c r="AM50" s="181">
        <v>856.77953780221696</v>
      </c>
      <c r="AN50" s="180">
        <v>178.875</v>
      </c>
      <c r="AO50" s="180">
        <v>222.75</v>
      </c>
      <c r="AP50" s="181">
        <v>144.5</v>
      </c>
      <c r="AQ50" s="181">
        <v>2.75</v>
      </c>
      <c r="AR50" s="181">
        <v>16.5</v>
      </c>
      <c r="AS50" s="181">
        <v>59</v>
      </c>
      <c r="AT50" s="180">
        <v>46.375</v>
      </c>
      <c r="AU50" s="180">
        <v>22.5</v>
      </c>
      <c r="AV50" s="180">
        <v>32.25</v>
      </c>
      <c r="AW50" s="181">
        <v>10.5</v>
      </c>
      <c r="AX50" s="181">
        <v>21.75</v>
      </c>
      <c r="AY50" s="180">
        <v>28.25</v>
      </c>
      <c r="AZ50" s="180">
        <v>65.625</v>
      </c>
      <c r="BA50" s="180">
        <v>35.375</v>
      </c>
      <c r="BB50" s="180">
        <v>1</v>
      </c>
      <c r="BC50" s="180">
        <v>2.625</v>
      </c>
      <c r="BD50" s="180">
        <v>402.5</v>
      </c>
      <c r="BE50" s="180">
        <v>34.25</v>
      </c>
      <c r="BF50" s="180">
        <v>27.5</v>
      </c>
      <c r="BG50" s="180">
        <v>205.25</v>
      </c>
      <c r="BH50" s="180" t="e">
        <v>#VALUE!</v>
      </c>
      <c r="BI50" s="182">
        <v>2547.359919</v>
      </c>
      <c r="BJ50" s="183">
        <v>1318.125</v>
      </c>
      <c r="BK50" s="183">
        <v>67.875</v>
      </c>
      <c r="BL50" s="183">
        <v>995.23491899999999</v>
      </c>
      <c r="BM50" s="183" t="e">
        <v>#VALUE!</v>
      </c>
      <c r="BN50" s="183">
        <v>12.125</v>
      </c>
      <c r="BO50" s="183" t="e">
        <v>#VALUE!</v>
      </c>
      <c r="BP50" s="183">
        <v>154</v>
      </c>
      <c r="BQ50" s="184">
        <v>831.25</v>
      </c>
      <c r="BR50" s="184">
        <v>284.625</v>
      </c>
      <c r="BS50" s="184" t="e">
        <v>#VALUE!</v>
      </c>
      <c r="BT50" s="184" t="e">
        <v>#VALUE!</v>
      </c>
      <c r="BU50" s="184" t="e">
        <v>#VALUE!</v>
      </c>
      <c r="BV50" s="184">
        <v>217.625</v>
      </c>
      <c r="BW50" s="185" t="e">
        <v>#VALUE!</v>
      </c>
      <c r="BX50" s="185" t="e">
        <v>#VALUE!</v>
      </c>
      <c r="BY50" s="185" t="e">
        <v>#VALUE!</v>
      </c>
      <c r="BZ50" s="185" t="e">
        <v>#VALUE!</v>
      </c>
      <c r="CA50" s="185">
        <v>7.625</v>
      </c>
      <c r="CB50" s="185">
        <v>136.5</v>
      </c>
      <c r="CC50" s="186">
        <v>86.375</v>
      </c>
      <c r="CD50" s="187">
        <v>85592.452470570803</v>
      </c>
    </row>
    <row r="51" spans="1:82" x14ac:dyDescent="0.25">
      <c r="A51" s="179" t="s">
        <v>450</v>
      </c>
      <c r="B51" s="179" t="s">
        <v>451</v>
      </c>
      <c r="C51" s="179" t="s">
        <v>375</v>
      </c>
      <c r="D51" s="179" t="s">
        <v>125</v>
      </c>
      <c r="E51" s="180">
        <v>6468.2941176470604</v>
      </c>
      <c r="F51" s="181">
        <v>6448.2941176470604</v>
      </c>
      <c r="G51" s="181">
        <v>20</v>
      </c>
      <c r="H51" s="181" t="e">
        <v>#VALUE!</v>
      </c>
      <c r="I51" s="181">
        <v>270.25</v>
      </c>
      <c r="J51" s="181">
        <v>290.625</v>
      </c>
      <c r="K51" s="181">
        <v>248.875</v>
      </c>
      <c r="L51" s="181">
        <v>528.125</v>
      </c>
      <c r="M51" s="181">
        <v>1304.1691176470599</v>
      </c>
      <c r="N51" s="181">
        <v>1779.625</v>
      </c>
      <c r="O51" s="181">
        <v>2046.625</v>
      </c>
      <c r="P51" s="180">
        <v>330.25</v>
      </c>
      <c r="Q51" s="181">
        <v>0.75</v>
      </c>
      <c r="R51" s="181">
        <v>3.75</v>
      </c>
      <c r="S51" s="180">
        <v>759.375</v>
      </c>
      <c r="T51" s="180">
        <v>103.5</v>
      </c>
      <c r="U51" s="180">
        <v>27</v>
      </c>
      <c r="V51" s="180">
        <v>2469.625</v>
      </c>
      <c r="W51" s="181">
        <v>316.75</v>
      </c>
      <c r="X51" s="181">
        <v>375</v>
      </c>
      <c r="Y51" s="181">
        <v>584.75</v>
      </c>
      <c r="Z51" s="181">
        <v>768</v>
      </c>
      <c r="AA51" s="181">
        <v>45.625</v>
      </c>
      <c r="AB51" s="181">
        <v>152.25</v>
      </c>
      <c r="AC51" s="181" t="e">
        <v>#VALUE!</v>
      </c>
      <c r="AD51" s="181">
        <v>70.5</v>
      </c>
      <c r="AE51" s="181">
        <v>185.625</v>
      </c>
      <c r="AF51" s="180">
        <v>1274.4191176470599</v>
      </c>
      <c r="AG51" s="181">
        <v>439.625</v>
      </c>
      <c r="AH51" s="181">
        <v>0</v>
      </c>
      <c r="AI51" s="181">
        <v>343.75</v>
      </c>
      <c r="AJ51" s="181">
        <v>77.5</v>
      </c>
      <c r="AK51" s="181" t="e">
        <v>#VALUE!</v>
      </c>
      <c r="AL51" s="181" t="e">
        <v>#VALUE!</v>
      </c>
      <c r="AM51" s="181">
        <v>413.54411764705901</v>
      </c>
      <c r="AN51" s="180">
        <v>5.5</v>
      </c>
      <c r="AO51" s="180">
        <v>85.875</v>
      </c>
      <c r="AP51" s="181">
        <v>58.25</v>
      </c>
      <c r="AQ51" s="181">
        <v>1.125</v>
      </c>
      <c r="AR51" s="181">
        <v>11.25</v>
      </c>
      <c r="AS51" s="181">
        <v>15.25</v>
      </c>
      <c r="AT51" s="180">
        <v>55.875</v>
      </c>
      <c r="AU51" s="180">
        <v>2</v>
      </c>
      <c r="AV51" s="180">
        <v>60.875</v>
      </c>
      <c r="AW51" s="181">
        <v>5.5</v>
      </c>
      <c r="AX51" s="181">
        <v>55.375</v>
      </c>
      <c r="AY51" s="180">
        <v>10</v>
      </c>
      <c r="AZ51" s="180">
        <v>11.375</v>
      </c>
      <c r="BA51" s="180">
        <v>23</v>
      </c>
      <c r="BB51" s="180" t="e">
        <v>#VALUE!</v>
      </c>
      <c r="BC51" s="180">
        <v>2</v>
      </c>
      <c r="BD51" s="180">
        <v>764.625</v>
      </c>
      <c r="BE51" s="180" t="e">
        <v>#VALUE!</v>
      </c>
      <c r="BF51" s="180">
        <v>42</v>
      </c>
      <c r="BG51" s="180">
        <v>332.875</v>
      </c>
      <c r="BH51" s="180" t="e">
        <v>#VALUE!</v>
      </c>
      <c r="BI51" s="182">
        <v>632.35961249999991</v>
      </c>
      <c r="BJ51" s="183" t="e">
        <v>#VALUE!</v>
      </c>
      <c r="BK51" s="183">
        <v>12.75</v>
      </c>
      <c r="BL51" s="183">
        <v>495.73461249999997</v>
      </c>
      <c r="BM51" s="183" t="e">
        <v>#VALUE!</v>
      </c>
      <c r="BN51" s="183">
        <v>0</v>
      </c>
      <c r="BO51" s="183">
        <v>9</v>
      </c>
      <c r="BP51" s="183">
        <v>6.25</v>
      </c>
      <c r="BQ51" s="184">
        <v>230.5</v>
      </c>
      <c r="BR51" s="184">
        <v>24.625</v>
      </c>
      <c r="BS51" s="184" t="e">
        <v>#VALUE!</v>
      </c>
      <c r="BT51" s="184" t="e">
        <v>#VALUE!</v>
      </c>
      <c r="BU51" s="184" t="e">
        <v>#VALUE!</v>
      </c>
      <c r="BV51" s="184">
        <v>101.25</v>
      </c>
      <c r="BW51" s="185">
        <v>83.875</v>
      </c>
      <c r="BX51" s="185" t="e">
        <v>#VALUE!</v>
      </c>
      <c r="BY51" s="185" t="e">
        <v>#VALUE!</v>
      </c>
      <c r="BZ51" s="185" t="e">
        <v>#VALUE!</v>
      </c>
      <c r="CA51" s="185" t="e">
        <v>#VALUE!</v>
      </c>
      <c r="CB51" s="185">
        <v>17.375</v>
      </c>
      <c r="CC51" s="186" t="e">
        <v>#VALUE!</v>
      </c>
      <c r="CD51" s="187">
        <v>18922.044117629499</v>
      </c>
    </row>
    <row r="52" spans="1:82" x14ac:dyDescent="0.25">
      <c r="A52" s="179" t="s">
        <v>452</v>
      </c>
      <c r="B52" s="179" t="s">
        <v>453</v>
      </c>
      <c r="C52" s="179" t="s">
        <v>126</v>
      </c>
      <c r="D52" s="179" t="s">
        <v>126</v>
      </c>
      <c r="E52" s="180">
        <v>29664.644422708599</v>
      </c>
      <c r="F52" s="181">
        <v>29399.7635705219</v>
      </c>
      <c r="G52" s="181">
        <v>157.9145502225048</v>
      </c>
      <c r="H52" s="181">
        <v>106.96630196415001</v>
      </c>
      <c r="I52" s="181">
        <v>1512.25</v>
      </c>
      <c r="J52" s="181">
        <v>1937.1191417278401</v>
      </c>
      <c r="K52" s="181">
        <v>2058</v>
      </c>
      <c r="L52" s="181">
        <v>3228.9376275274999</v>
      </c>
      <c r="M52" s="181">
        <v>8941.5104547847495</v>
      </c>
      <c r="N52" s="181">
        <v>5883.7271986685</v>
      </c>
      <c r="O52" s="181">
        <v>6103.1</v>
      </c>
      <c r="P52" s="180">
        <v>5445.75</v>
      </c>
      <c r="Q52" s="181">
        <v>24.625</v>
      </c>
      <c r="R52" s="181">
        <v>245.625</v>
      </c>
      <c r="S52" s="180">
        <v>1766.625</v>
      </c>
      <c r="T52" s="180">
        <v>1113.625</v>
      </c>
      <c r="U52" s="180">
        <v>716.29458279747598</v>
      </c>
      <c r="V52" s="180">
        <v>5984.125</v>
      </c>
      <c r="W52" s="181">
        <v>2397.875</v>
      </c>
      <c r="X52" s="181">
        <v>1081.875</v>
      </c>
      <c r="Y52" s="181">
        <v>429.375</v>
      </c>
      <c r="Z52" s="181">
        <v>711.875</v>
      </c>
      <c r="AA52" s="181">
        <v>17.75</v>
      </c>
      <c r="AB52" s="181">
        <v>147.625</v>
      </c>
      <c r="AC52" s="181">
        <v>12.625</v>
      </c>
      <c r="AD52" s="181">
        <v>863.125</v>
      </c>
      <c r="AE52" s="181">
        <v>322</v>
      </c>
      <c r="AF52" s="180">
        <v>8294.2248399111104</v>
      </c>
      <c r="AG52" s="181">
        <v>2476</v>
      </c>
      <c r="AH52" s="181">
        <v>161.375</v>
      </c>
      <c r="AI52" s="181">
        <v>2000.25</v>
      </c>
      <c r="AJ52" s="181">
        <v>556.5</v>
      </c>
      <c r="AK52" s="181">
        <v>276.125</v>
      </c>
      <c r="AL52" s="181">
        <v>10.75</v>
      </c>
      <c r="AM52" s="181">
        <v>2813.2248399111099</v>
      </c>
      <c r="AN52" s="180">
        <v>410.125</v>
      </c>
      <c r="AO52" s="180">
        <v>765.875</v>
      </c>
      <c r="AP52" s="181">
        <v>492.875</v>
      </c>
      <c r="AQ52" s="181">
        <v>16</v>
      </c>
      <c r="AR52" s="181">
        <v>216</v>
      </c>
      <c r="AS52" s="181">
        <v>41</v>
      </c>
      <c r="AT52" s="180">
        <v>249.625</v>
      </c>
      <c r="AU52" s="180">
        <v>296.375</v>
      </c>
      <c r="AV52" s="180">
        <v>81.875</v>
      </c>
      <c r="AW52" s="181">
        <v>8.125</v>
      </c>
      <c r="AX52" s="181">
        <v>73.75</v>
      </c>
      <c r="AY52" s="180">
        <v>31.125</v>
      </c>
      <c r="AZ52" s="180">
        <v>415.25</v>
      </c>
      <c r="BA52" s="180">
        <v>188.5</v>
      </c>
      <c r="BB52" s="180">
        <v>1</v>
      </c>
      <c r="BC52" s="180">
        <v>1</v>
      </c>
      <c r="BD52" s="180">
        <v>2252.625</v>
      </c>
      <c r="BE52" s="180">
        <v>42.75</v>
      </c>
      <c r="BF52" s="180" t="e">
        <v>#VALUE!</v>
      </c>
      <c r="BG52" s="180">
        <v>1136.25</v>
      </c>
      <c r="BH52" s="180" t="e">
        <v>#VALUE!</v>
      </c>
      <c r="BI52" s="182">
        <v>6572.6461039687501</v>
      </c>
      <c r="BJ52" s="183" t="e">
        <v>#VALUE!</v>
      </c>
      <c r="BK52" s="183">
        <v>483</v>
      </c>
      <c r="BL52" s="183">
        <v>2442.3961039687501</v>
      </c>
      <c r="BM52" s="183">
        <v>54.25</v>
      </c>
      <c r="BN52" s="183">
        <v>134.5</v>
      </c>
      <c r="BO52" s="183">
        <v>200.5</v>
      </c>
      <c r="BP52" s="183">
        <v>575.25</v>
      </c>
      <c r="BQ52" s="184">
        <v>2738</v>
      </c>
      <c r="BR52" s="184">
        <v>151.75</v>
      </c>
      <c r="BS52" s="184" t="e">
        <v>#VALUE!</v>
      </c>
      <c r="BT52" s="184" t="e">
        <v>#VALUE!</v>
      </c>
      <c r="BU52" s="184">
        <v>0.625</v>
      </c>
      <c r="BV52" s="184">
        <v>1920</v>
      </c>
      <c r="BW52" s="185">
        <v>112.125</v>
      </c>
      <c r="BX52" s="185" t="e">
        <v>#VALUE!</v>
      </c>
      <c r="BY52" s="185">
        <v>75.875</v>
      </c>
      <c r="BZ52" s="185">
        <v>190.375</v>
      </c>
      <c r="CA52" s="185">
        <v>10.75</v>
      </c>
      <c r="CB52" s="185">
        <v>492.125</v>
      </c>
      <c r="CC52" s="186">
        <v>265.5</v>
      </c>
      <c r="CD52" s="187">
        <v>238829.89039753401</v>
      </c>
    </row>
    <row r="53" spans="1:82" x14ac:dyDescent="0.25">
      <c r="A53" s="179" t="s">
        <v>454</v>
      </c>
      <c r="B53" s="179" t="s">
        <v>455</v>
      </c>
      <c r="C53" s="179" t="s">
        <v>382</v>
      </c>
      <c r="D53" s="179" t="s">
        <v>123</v>
      </c>
      <c r="E53" s="180">
        <v>13648.706966883001</v>
      </c>
      <c r="F53" s="181">
        <v>13648.706966883001</v>
      </c>
      <c r="G53" s="181">
        <v>0</v>
      </c>
      <c r="H53" s="181" t="e">
        <v>#VALUE!</v>
      </c>
      <c r="I53" s="181">
        <v>751</v>
      </c>
      <c r="J53" s="181">
        <v>714.75</v>
      </c>
      <c r="K53" s="181">
        <v>710.375</v>
      </c>
      <c r="L53" s="181">
        <v>1827.5856890428699</v>
      </c>
      <c r="M53" s="181">
        <v>2486.7507882882901</v>
      </c>
      <c r="N53" s="181">
        <v>1975.40605237929</v>
      </c>
      <c r="O53" s="181">
        <v>5182.8394371725299</v>
      </c>
      <c r="P53" s="180">
        <v>1259.25</v>
      </c>
      <c r="Q53" s="181">
        <v>49.625</v>
      </c>
      <c r="R53" s="181">
        <v>70.25</v>
      </c>
      <c r="S53" s="180">
        <v>788.75</v>
      </c>
      <c r="T53" s="180">
        <v>666.5</v>
      </c>
      <c r="U53" s="180">
        <v>390.96811364311401</v>
      </c>
      <c r="V53" s="180">
        <v>2813.375</v>
      </c>
      <c r="W53" s="181">
        <v>317.75</v>
      </c>
      <c r="X53" s="181">
        <v>1215.875</v>
      </c>
      <c r="Y53" s="181">
        <v>84.5</v>
      </c>
      <c r="Z53" s="181">
        <v>634.25</v>
      </c>
      <c r="AA53" s="181">
        <v>8</v>
      </c>
      <c r="AB53" s="181">
        <v>106.25</v>
      </c>
      <c r="AC53" s="181">
        <v>58.5</v>
      </c>
      <c r="AD53" s="181">
        <v>266.25</v>
      </c>
      <c r="AE53" s="181">
        <v>122</v>
      </c>
      <c r="AF53" s="180">
        <v>4396.86385323986</v>
      </c>
      <c r="AG53" s="181">
        <v>2144.5</v>
      </c>
      <c r="AH53" s="181">
        <v>11.875</v>
      </c>
      <c r="AI53" s="181">
        <v>1095.375</v>
      </c>
      <c r="AJ53" s="181">
        <v>206.875</v>
      </c>
      <c r="AK53" s="181">
        <v>144.375</v>
      </c>
      <c r="AL53" s="181">
        <v>24</v>
      </c>
      <c r="AM53" s="181">
        <v>769.86385323985996</v>
      </c>
      <c r="AN53" s="180">
        <v>58</v>
      </c>
      <c r="AO53" s="180">
        <v>232.5</v>
      </c>
      <c r="AP53" s="181">
        <v>105.75</v>
      </c>
      <c r="AQ53" s="181">
        <v>5.125</v>
      </c>
      <c r="AR53" s="181">
        <v>96.75</v>
      </c>
      <c r="AS53" s="181">
        <v>24.875</v>
      </c>
      <c r="AT53" s="180">
        <v>257.25</v>
      </c>
      <c r="AU53" s="180">
        <v>53.5</v>
      </c>
      <c r="AV53" s="180">
        <v>115.125</v>
      </c>
      <c r="AW53" s="181">
        <v>64.25</v>
      </c>
      <c r="AX53" s="181">
        <v>50.875</v>
      </c>
      <c r="AY53" s="180">
        <v>223.75</v>
      </c>
      <c r="AZ53" s="180">
        <v>52.875</v>
      </c>
      <c r="BA53" s="180">
        <v>144.625</v>
      </c>
      <c r="BB53" s="180">
        <v>1</v>
      </c>
      <c r="BC53" s="180">
        <v>2</v>
      </c>
      <c r="BD53" s="180">
        <v>1354.25</v>
      </c>
      <c r="BE53" s="180">
        <v>4</v>
      </c>
      <c r="BF53" s="180">
        <v>47.625</v>
      </c>
      <c r="BG53" s="180">
        <v>309.25</v>
      </c>
      <c r="BH53" s="180" t="e">
        <v>#VALUE!</v>
      </c>
      <c r="BI53" s="182">
        <v>4523.0714809999999</v>
      </c>
      <c r="BJ53" s="183">
        <v>1578.875</v>
      </c>
      <c r="BK53" s="183">
        <v>1061.25</v>
      </c>
      <c r="BL53" s="183">
        <v>1609.1964809999999</v>
      </c>
      <c r="BM53" s="183">
        <v>34.375</v>
      </c>
      <c r="BN53" s="183">
        <v>1</v>
      </c>
      <c r="BO53" s="183">
        <v>20.25</v>
      </c>
      <c r="BP53" s="183">
        <v>218.125</v>
      </c>
      <c r="BQ53" s="184">
        <v>663</v>
      </c>
      <c r="BR53" s="184">
        <v>43</v>
      </c>
      <c r="BS53" s="184" t="e">
        <v>#VALUE!</v>
      </c>
      <c r="BT53" s="184" t="e">
        <v>#VALUE!</v>
      </c>
      <c r="BU53" s="184" t="e">
        <v>#VALUE!</v>
      </c>
      <c r="BV53" s="184">
        <v>164</v>
      </c>
      <c r="BW53" s="185">
        <v>0</v>
      </c>
      <c r="BX53" s="185" t="e">
        <v>#VALUE!</v>
      </c>
      <c r="BY53" s="185" t="e">
        <v>#VALUE!</v>
      </c>
      <c r="BZ53" s="185" t="e">
        <v>#VALUE!</v>
      </c>
      <c r="CA53" s="185" t="e">
        <v>#VALUE!</v>
      </c>
      <c r="CB53" s="185">
        <v>118.25</v>
      </c>
      <c r="CC53" s="186">
        <v>1327.75</v>
      </c>
      <c r="CD53" s="187">
        <v>123161.69261216601</v>
      </c>
    </row>
    <row r="54" spans="1:82" x14ac:dyDescent="0.25">
      <c r="A54" s="179" t="s">
        <v>456</v>
      </c>
      <c r="B54" s="179" t="s">
        <v>457</v>
      </c>
      <c r="C54" s="179" t="s">
        <v>368</v>
      </c>
      <c r="D54" s="179" t="s">
        <v>120</v>
      </c>
      <c r="E54" s="180">
        <v>15656.5514290968</v>
      </c>
      <c r="F54" s="181">
        <v>15630.6764290968</v>
      </c>
      <c r="G54" s="181">
        <v>17.625</v>
      </c>
      <c r="H54" s="181">
        <v>8.25</v>
      </c>
      <c r="I54" s="181">
        <v>760.00564236111097</v>
      </c>
      <c r="J54" s="181">
        <v>794.25</v>
      </c>
      <c r="K54" s="181">
        <v>1096.75</v>
      </c>
      <c r="L54" s="181">
        <v>2021.50140151765</v>
      </c>
      <c r="M54" s="181">
        <v>4722.2241629197797</v>
      </c>
      <c r="N54" s="181">
        <v>3267.75772229824</v>
      </c>
      <c r="O54" s="181">
        <v>2994.0625</v>
      </c>
      <c r="P54" s="180">
        <v>1896.75</v>
      </c>
      <c r="Q54" s="181">
        <v>13.625</v>
      </c>
      <c r="R54" s="181">
        <v>34.875</v>
      </c>
      <c r="S54" s="180">
        <v>1191.125</v>
      </c>
      <c r="T54" s="180">
        <v>510</v>
      </c>
      <c r="U54" s="180">
        <v>413.8125</v>
      </c>
      <c r="V54" s="180">
        <v>2277.5</v>
      </c>
      <c r="W54" s="181">
        <v>290.625</v>
      </c>
      <c r="X54" s="181">
        <v>556.375</v>
      </c>
      <c r="Y54" s="181">
        <v>281.75</v>
      </c>
      <c r="Z54" s="181">
        <v>320.625</v>
      </c>
      <c r="AA54" s="181">
        <v>32.125</v>
      </c>
      <c r="AB54" s="181">
        <v>131.875</v>
      </c>
      <c r="AC54" s="181">
        <v>82.5</v>
      </c>
      <c r="AD54" s="181">
        <v>438.375</v>
      </c>
      <c r="AE54" s="181">
        <v>165.875</v>
      </c>
      <c r="AF54" s="180">
        <v>6149.1139290967903</v>
      </c>
      <c r="AG54" s="181">
        <v>1627.375</v>
      </c>
      <c r="AH54" s="181">
        <v>30.5</v>
      </c>
      <c r="AI54" s="181">
        <v>1311.5</v>
      </c>
      <c r="AJ54" s="181">
        <v>480</v>
      </c>
      <c r="AK54" s="181">
        <v>210</v>
      </c>
      <c r="AL54" s="181">
        <v>30.875</v>
      </c>
      <c r="AM54" s="181">
        <v>2458.8639290967899</v>
      </c>
      <c r="AN54" s="180">
        <v>68</v>
      </c>
      <c r="AO54" s="180">
        <v>524.5</v>
      </c>
      <c r="AP54" s="181">
        <v>388.875</v>
      </c>
      <c r="AQ54" s="181">
        <v>2.625</v>
      </c>
      <c r="AR54" s="181">
        <v>98.25</v>
      </c>
      <c r="AS54" s="181">
        <v>34.75</v>
      </c>
      <c r="AT54" s="180">
        <v>79.25</v>
      </c>
      <c r="AU54" s="180">
        <v>20.875</v>
      </c>
      <c r="AV54" s="180">
        <v>115.375</v>
      </c>
      <c r="AW54" s="181">
        <v>5.25</v>
      </c>
      <c r="AX54" s="181">
        <v>110.125</v>
      </c>
      <c r="AY54" s="180">
        <v>137.5</v>
      </c>
      <c r="AZ54" s="180">
        <v>506.625</v>
      </c>
      <c r="BA54" s="180">
        <v>113.875</v>
      </c>
      <c r="BB54" s="180">
        <v>0</v>
      </c>
      <c r="BC54" s="180">
        <v>1</v>
      </c>
      <c r="BD54" s="180">
        <v>1096</v>
      </c>
      <c r="BE54" s="180">
        <v>13.375</v>
      </c>
      <c r="BF54" s="180">
        <v>30.875</v>
      </c>
      <c r="BG54" s="180">
        <v>433.25</v>
      </c>
      <c r="BH54" s="180" t="e">
        <v>#VALUE!</v>
      </c>
      <c r="BI54" s="182">
        <v>6961.5563999999995</v>
      </c>
      <c r="BJ54" s="183">
        <v>4086.75</v>
      </c>
      <c r="BK54" s="183">
        <v>94.5</v>
      </c>
      <c r="BL54" s="183">
        <v>2114.6813999999999</v>
      </c>
      <c r="BM54" s="183">
        <v>0</v>
      </c>
      <c r="BN54" s="183">
        <v>37.5</v>
      </c>
      <c r="BO54" s="183">
        <v>97.25</v>
      </c>
      <c r="BP54" s="183">
        <v>530.875</v>
      </c>
      <c r="BQ54" s="184">
        <v>1465.625</v>
      </c>
      <c r="BR54" s="184">
        <v>157.375</v>
      </c>
      <c r="BS54" s="184" t="e">
        <v>#VALUE!</v>
      </c>
      <c r="BT54" s="184">
        <v>481.125</v>
      </c>
      <c r="BU54" s="184">
        <v>10.75</v>
      </c>
      <c r="BV54" s="184">
        <v>333.25</v>
      </c>
      <c r="BW54" s="185">
        <v>0</v>
      </c>
      <c r="BX54" s="185" t="e">
        <v>#VALUE!</v>
      </c>
      <c r="BY54" s="185" t="e">
        <v>#VALUE!</v>
      </c>
      <c r="BZ54" s="185" t="e">
        <v>#VALUE!</v>
      </c>
      <c r="CA54" s="185" t="e">
        <v>#VALUE!</v>
      </c>
      <c r="CB54" s="185">
        <v>317.5</v>
      </c>
      <c r="CC54" s="186">
        <v>166.875</v>
      </c>
      <c r="CD54" s="187">
        <v>193222.034153335</v>
      </c>
    </row>
    <row r="55" spans="1:82" x14ac:dyDescent="0.25">
      <c r="A55" s="179" t="s">
        <v>161</v>
      </c>
      <c r="B55" s="179" t="s">
        <v>458</v>
      </c>
      <c r="C55" s="179" t="s">
        <v>368</v>
      </c>
      <c r="D55" s="179" t="s">
        <v>120</v>
      </c>
      <c r="E55" s="180">
        <v>4364.9357885732898</v>
      </c>
      <c r="F55" s="181">
        <v>4266.4357885732898</v>
      </c>
      <c r="G55" s="181" t="e">
        <v>#VALUE!</v>
      </c>
      <c r="H55" s="181">
        <v>98.5</v>
      </c>
      <c r="I55" s="181">
        <v>245.25</v>
      </c>
      <c r="J55" s="181">
        <v>253.625</v>
      </c>
      <c r="K55" s="181">
        <v>341.5</v>
      </c>
      <c r="L55" s="181">
        <v>644.1</v>
      </c>
      <c r="M55" s="181">
        <v>1114.085788573291</v>
      </c>
      <c r="N55" s="181">
        <v>620.125</v>
      </c>
      <c r="O55" s="181">
        <v>1146.25</v>
      </c>
      <c r="P55" s="180">
        <v>335.5</v>
      </c>
      <c r="Q55" s="181">
        <v>7.375</v>
      </c>
      <c r="R55" s="181">
        <v>6.375</v>
      </c>
      <c r="S55" s="180">
        <v>83.375</v>
      </c>
      <c r="T55" s="180">
        <v>108.5</v>
      </c>
      <c r="U55" s="180">
        <v>73.716269841269806</v>
      </c>
      <c r="V55" s="180">
        <v>608.75</v>
      </c>
      <c r="W55" s="181">
        <v>169</v>
      </c>
      <c r="X55" s="181">
        <v>109.125</v>
      </c>
      <c r="Y55" s="181">
        <v>0</v>
      </c>
      <c r="Z55" s="181">
        <v>108.375</v>
      </c>
      <c r="AA55" s="181" t="e">
        <v>#VALUE!</v>
      </c>
      <c r="AB55" s="181">
        <v>17.375</v>
      </c>
      <c r="AC55" s="181" t="e">
        <v>#VALUE!</v>
      </c>
      <c r="AD55" s="181">
        <v>54.125</v>
      </c>
      <c r="AE55" s="181">
        <v>197.25</v>
      </c>
      <c r="AF55" s="180">
        <v>1965.2195187320201</v>
      </c>
      <c r="AG55" s="181">
        <v>907.375</v>
      </c>
      <c r="AH55" s="181">
        <v>0</v>
      </c>
      <c r="AI55" s="181">
        <v>379.75</v>
      </c>
      <c r="AJ55" s="181">
        <v>45.25</v>
      </c>
      <c r="AK55" s="181">
        <v>442.875</v>
      </c>
      <c r="AL55" s="181" t="e">
        <v>#VALUE!</v>
      </c>
      <c r="AM55" s="181">
        <v>189.96951873202099</v>
      </c>
      <c r="AN55" s="180">
        <v>48.5</v>
      </c>
      <c r="AO55" s="180">
        <v>64.125</v>
      </c>
      <c r="AP55" s="181">
        <v>45.125</v>
      </c>
      <c r="AQ55" s="181">
        <v>0</v>
      </c>
      <c r="AR55" s="181">
        <v>11.5</v>
      </c>
      <c r="AS55" s="181">
        <v>7.5</v>
      </c>
      <c r="AT55" s="180">
        <v>25.75</v>
      </c>
      <c r="AU55" s="180">
        <v>0</v>
      </c>
      <c r="AV55" s="180">
        <v>29.125</v>
      </c>
      <c r="AW55" s="181">
        <v>11</v>
      </c>
      <c r="AX55" s="181">
        <v>18.125</v>
      </c>
      <c r="AY55" s="180">
        <v>9.25</v>
      </c>
      <c r="AZ55" s="180">
        <v>40.5</v>
      </c>
      <c r="BA55" s="180">
        <v>26.5</v>
      </c>
      <c r="BB55" s="180">
        <v>0</v>
      </c>
      <c r="BC55" s="180" t="e">
        <v>#VALUE!</v>
      </c>
      <c r="BD55" s="180">
        <v>460.875</v>
      </c>
      <c r="BE55" s="180" t="e">
        <v>#VALUE!</v>
      </c>
      <c r="BF55" s="180">
        <v>3.5</v>
      </c>
      <c r="BG55" s="180">
        <v>198.25</v>
      </c>
      <c r="BH55" s="180" t="e">
        <v>#VALUE!</v>
      </c>
      <c r="BI55" s="182">
        <v>686.10961249999991</v>
      </c>
      <c r="BJ55" s="183" t="e">
        <v>#VALUE!</v>
      </c>
      <c r="BK55" s="183">
        <v>25.5</v>
      </c>
      <c r="BL55" s="183">
        <v>556.35961249999991</v>
      </c>
      <c r="BM55" s="183" t="e">
        <v>#VALUE!</v>
      </c>
      <c r="BN55" s="183">
        <v>0</v>
      </c>
      <c r="BO55" s="183" t="e">
        <v>#VALUE!</v>
      </c>
      <c r="BP55" s="183">
        <v>44.875</v>
      </c>
      <c r="BQ55" s="184">
        <v>496.625</v>
      </c>
      <c r="BR55" s="184">
        <v>22.5</v>
      </c>
      <c r="BS55" s="184" t="e">
        <v>#VALUE!</v>
      </c>
      <c r="BT55" s="184">
        <v>106.875</v>
      </c>
      <c r="BU55" s="184" t="e">
        <v>#VALUE!</v>
      </c>
      <c r="BV55" s="184">
        <v>69.25</v>
      </c>
      <c r="BW55" s="185" t="e">
        <v>#VALUE!</v>
      </c>
      <c r="BX55" s="185" t="e">
        <v>#VALUE!</v>
      </c>
      <c r="BY55" s="185" t="e">
        <v>#VALUE!</v>
      </c>
      <c r="BZ55" s="185" t="e">
        <v>#VALUE!</v>
      </c>
      <c r="CA55" s="185" t="e">
        <v>#VALUE!</v>
      </c>
      <c r="CB55" s="185">
        <v>49.5</v>
      </c>
      <c r="CC55" s="186">
        <v>126.532608695652</v>
      </c>
      <c r="CD55" s="187">
        <v>44454.449154615402</v>
      </c>
    </row>
    <row r="56" spans="1:82" x14ac:dyDescent="0.25">
      <c r="A56" s="179" t="s">
        <v>152</v>
      </c>
      <c r="B56" s="179" t="s">
        <v>459</v>
      </c>
      <c r="C56" s="179" t="s">
        <v>126</v>
      </c>
      <c r="D56" s="179" t="s">
        <v>126</v>
      </c>
      <c r="E56" s="180">
        <v>8482.4730311984895</v>
      </c>
      <c r="F56" s="181">
        <v>8308.9526063618905</v>
      </c>
      <c r="G56" s="181">
        <v>42.375</v>
      </c>
      <c r="H56" s="181">
        <v>131.14542483660099</v>
      </c>
      <c r="I56" s="181">
        <v>481.5</v>
      </c>
      <c r="J56" s="181">
        <v>615</v>
      </c>
      <c r="K56" s="181">
        <v>548.125</v>
      </c>
      <c r="L56" s="181">
        <v>1329.75</v>
      </c>
      <c r="M56" s="181">
        <v>2758.34105333159</v>
      </c>
      <c r="N56" s="181">
        <v>1706.1319778668999</v>
      </c>
      <c r="O56" s="181">
        <v>1043.625</v>
      </c>
      <c r="P56" s="180">
        <v>1268</v>
      </c>
      <c r="Q56" s="181">
        <v>5.875</v>
      </c>
      <c r="R56" s="181">
        <v>18.625</v>
      </c>
      <c r="S56" s="180">
        <v>221.25</v>
      </c>
      <c r="T56" s="180">
        <v>330.125</v>
      </c>
      <c r="U56" s="180">
        <v>46.625</v>
      </c>
      <c r="V56" s="180">
        <v>1519.125</v>
      </c>
      <c r="W56" s="181">
        <v>499</v>
      </c>
      <c r="X56" s="181">
        <v>131.875</v>
      </c>
      <c r="Y56" s="181">
        <v>258.5</v>
      </c>
      <c r="Z56" s="181">
        <v>101.875</v>
      </c>
      <c r="AA56" s="181">
        <v>11.375</v>
      </c>
      <c r="AB56" s="181">
        <v>41.375</v>
      </c>
      <c r="AC56" s="181">
        <v>230.25</v>
      </c>
      <c r="AD56" s="181">
        <v>125.75</v>
      </c>
      <c r="AE56" s="181">
        <v>119.125</v>
      </c>
      <c r="AF56" s="180">
        <v>3059.7230311984899</v>
      </c>
      <c r="AG56" s="181">
        <v>1279.375</v>
      </c>
      <c r="AH56" s="181">
        <v>90.375</v>
      </c>
      <c r="AI56" s="181">
        <v>823.125</v>
      </c>
      <c r="AJ56" s="181">
        <v>24</v>
      </c>
      <c r="AK56" s="181">
        <v>269.5</v>
      </c>
      <c r="AL56" s="181">
        <v>31</v>
      </c>
      <c r="AM56" s="181">
        <v>542.348031198493</v>
      </c>
      <c r="AN56" s="180">
        <v>18.5</v>
      </c>
      <c r="AO56" s="180">
        <v>142.75</v>
      </c>
      <c r="AP56" s="181">
        <v>131.625</v>
      </c>
      <c r="AQ56" s="181">
        <v>5.875</v>
      </c>
      <c r="AR56" s="181">
        <v>4.875</v>
      </c>
      <c r="AS56" s="181">
        <v>0.375</v>
      </c>
      <c r="AT56" s="180">
        <v>123.375</v>
      </c>
      <c r="AU56" s="180">
        <v>12.5</v>
      </c>
      <c r="AV56" s="180">
        <v>72.125</v>
      </c>
      <c r="AW56" s="181">
        <v>41.625</v>
      </c>
      <c r="AX56" s="181">
        <v>30.5</v>
      </c>
      <c r="AY56" s="180">
        <v>38.25</v>
      </c>
      <c r="AZ56" s="180">
        <v>63.375</v>
      </c>
      <c r="BA56" s="180">
        <v>75.5</v>
      </c>
      <c r="BB56" s="180">
        <v>0</v>
      </c>
      <c r="BC56" s="180">
        <v>0</v>
      </c>
      <c r="BD56" s="180">
        <v>634.75</v>
      </c>
      <c r="BE56" s="180">
        <v>4.25</v>
      </c>
      <c r="BF56" s="180">
        <v>66.5</v>
      </c>
      <c r="BG56" s="180">
        <v>278.75</v>
      </c>
      <c r="BH56" s="180" t="e">
        <v>#VALUE!</v>
      </c>
      <c r="BI56" s="182">
        <v>2568.6335212499998</v>
      </c>
      <c r="BJ56" s="183">
        <v>818</v>
      </c>
      <c r="BK56" s="183">
        <v>93.75</v>
      </c>
      <c r="BL56" s="183">
        <v>1509.6335212500001</v>
      </c>
      <c r="BM56" s="183">
        <v>32.875</v>
      </c>
      <c r="BN56" s="183">
        <v>25.375</v>
      </c>
      <c r="BO56" s="183" t="e">
        <v>#VALUE!</v>
      </c>
      <c r="BP56" s="183">
        <v>89</v>
      </c>
      <c r="BQ56" s="184">
        <v>675</v>
      </c>
      <c r="BR56" s="184">
        <v>248.75</v>
      </c>
      <c r="BS56" s="184" t="e">
        <v>#VALUE!</v>
      </c>
      <c r="BT56" s="184" t="e">
        <v>#VALUE!</v>
      </c>
      <c r="BU56" s="184" t="e">
        <v>#VALUE!</v>
      </c>
      <c r="BV56" s="184">
        <v>171.625</v>
      </c>
      <c r="BW56" s="185" t="e">
        <v>#VALUE!</v>
      </c>
      <c r="BX56" s="185" t="e">
        <v>#VALUE!</v>
      </c>
      <c r="BY56" s="185" t="e">
        <v>#VALUE!</v>
      </c>
      <c r="BZ56" s="185" t="e">
        <v>#VALUE!</v>
      </c>
      <c r="CA56" s="185" t="e">
        <v>#VALUE!</v>
      </c>
      <c r="CB56" s="185">
        <v>99.125</v>
      </c>
      <c r="CC56" s="186">
        <v>19.125</v>
      </c>
      <c r="CD56" s="187">
        <v>84895.956379622206</v>
      </c>
    </row>
    <row r="57" spans="1:82" x14ac:dyDescent="0.25">
      <c r="A57" s="179" t="s">
        <v>460</v>
      </c>
      <c r="B57" s="179" t="s">
        <v>461</v>
      </c>
      <c r="C57" s="179" t="s">
        <v>462</v>
      </c>
      <c r="D57" s="179" t="s">
        <v>120</v>
      </c>
      <c r="E57" s="180">
        <v>23034.808242875999</v>
      </c>
      <c r="F57" s="181">
        <v>22748.149909542699</v>
      </c>
      <c r="G57" s="181">
        <v>286.65833333333296</v>
      </c>
      <c r="H57" s="181">
        <v>0</v>
      </c>
      <c r="I57" s="181">
        <v>1023.501102047543</v>
      </c>
      <c r="J57" s="181">
        <v>1123</v>
      </c>
      <c r="K57" s="181">
        <v>1455.875</v>
      </c>
      <c r="L57" s="181">
        <v>2372.1560289924801</v>
      </c>
      <c r="M57" s="181">
        <v>4960.7222393308002</v>
      </c>
      <c r="N57" s="181">
        <v>4152.8522551791302</v>
      </c>
      <c r="O57" s="181">
        <v>7946.7016173260799</v>
      </c>
      <c r="P57" s="180">
        <v>1869.75</v>
      </c>
      <c r="Q57" s="181">
        <v>27.125</v>
      </c>
      <c r="R57" s="181">
        <v>103.5</v>
      </c>
      <c r="S57" s="180">
        <v>3241.25</v>
      </c>
      <c r="T57" s="180">
        <v>804.625</v>
      </c>
      <c r="U57" s="180">
        <v>740.04987085616096</v>
      </c>
      <c r="V57" s="180">
        <v>5196.125</v>
      </c>
      <c r="W57" s="181">
        <v>786.875</v>
      </c>
      <c r="X57" s="181">
        <v>1039.875</v>
      </c>
      <c r="Y57" s="181">
        <v>407</v>
      </c>
      <c r="Z57" s="181">
        <v>423.375</v>
      </c>
      <c r="AA57" s="181">
        <v>0</v>
      </c>
      <c r="AB57" s="181">
        <v>292.625</v>
      </c>
      <c r="AC57" s="181">
        <v>1266.375</v>
      </c>
      <c r="AD57" s="181">
        <v>557.5</v>
      </c>
      <c r="AE57" s="181">
        <v>422.5</v>
      </c>
      <c r="AF57" s="180">
        <v>5564.88337201987</v>
      </c>
      <c r="AG57" s="181">
        <v>2277.375</v>
      </c>
      <c r="AH57" s="181">
        <v>57</v>
      </c>
      <c r="AI57" s="181">
        <v>622</v>
      </c>
      <c r="AJ57" s="181">
        <v>446.125</v>
      </c>
      <c r="AK57" s="181">
        <v>141.875</v>
      </c>
      <c r="AL57" s="181">
        <v>103.125</v>
      </c>
      <c r="AM57" s="181">
        <v>1917.38337201987</v>
      </c>
      <c r="AN57" s="180">
        <v>269.5</v>
      </c>
      <c r="AO57" s="180">
        <v>883.25</v>
      </c>
      <c r="AP57" s="181">
        <v>389.75</v>
      </c>
      <c r="AQ57" s="181">
        <v>3.75</v>
      </c>
      <c r="AR57" s="181">
        <v>450.125</v>
      </c>
      <c r="AS57" s="181">
        <v>39.625</v>
      </c>
      <c r="AT57" s="180">
        <v>151.375</v>
      </c>
      <c r="AU57" s="180">
        <v>87.125</v>
      </c>
      <c r="AV57" s="180">
        <v>73</v>
      </c>
      <c r="AW57" s="181">
        <v>29</v>
      </c>
      <c r="AX57" s="181">
        <v>44</v>
      </c>
      <c r="AY57" s="180">
        <v>83.25</v>
      </c>
      <c r="AZ57" s="180">
        <v>81.5</v>
      </c>
      <c r="BA57" s="180">
        <v>106.375</v>
      </c>
      <c r="BB57" s="180">
        <v>2.625</v>
      </c>
      <c r="BC57" s="180">
        <v>0</v>
      </c>
      <c r="BD57" s="180">
        <v>2079.125</v>
      </c>
      <c r="BE57" s="180">
        <v>493.75</v>
      </c>
      <c r="BF57" s="180">
        <v>27.25</v>
      </c>
      <c r="BG57" s="180">
        <v>851.75</v>
      </c>
      <c r="BH57" s="180" t="e">
        <v>#VALUE!</v>
      </c>
      <c r="BI57" s="182">
        <v>2396.18662634375</v>
      </c>
      <c r="BJ57" s="183" t="e">
        <v>#VALUE!</v>
      </c>
      <c r="BK57" s="183">
        <v>73.75</v>
      </c>
      <c r="BL57" s="183">
        <v>1601.93662634375</v>
      </c>
      <c r="BM57" s="183">
        <v>0</v>
      </c>
      <c r="BN57" s="183">
        <v>19.25</v>
      </c>
      <c r="BO57" s="183">
        <v>2</v>
      </c>
      <c r="BP57" s="183">
        <v>68.875</v>
      </c>
      <c r="BQ57" s="184">
        <v>1502.75</v>
      </c>
      <c r="BR57" s="184">
        <v>337</v>
      </c>
      <c r="BS57" s="184" t="e">
        <v>#VALUE!</v>
      </c>
      <c r="BT57" s="184" t="e">
        <v>#VALUE!</v>
      </c>
      <c r="BU57" s="184" t="e">
        <v>#VALUE!</v>
      </c>
      <c r="BV57" s="184">
        <v>1105.875</v>
      </c>
      <c r="BW57" s="185">
        <v>0</v>
      </c>
      <c r="BX57" s="185">
        <v>24.25</v>
      </c>
      <c r="BY57" s="185" t="e">
        <v>#VALUE!</v>
      </c>
      <c r="BZ57" s="185">
        <v>61.875</v>
      </c>
      <c r="CA57" s="185" t="e">
        <v>#VALUE!</v>
      </c>
      <c r="CB57" s="185">
        <v>850.875</v>
      </c>
      <c r="CC57" s="186">
        <v>446.625</v>
      </c>
      <c r="CD57" s="187">
        <v>173498.03119030799</v>
      </c>
    </row>
    <row r="58" spans="1:82" x14ac:dyDescent="0.25">
      <c r="A58" s="179" t="s">
        <v>463</v>
      </c>
      <c r="B58" s="179" t="s">
        <v>464</v>
      </c>
      <c r="C58" s="179" t="s">
        <v>462</v>
      </c>
      <c r="D58" s="179" t="s">
        <v>120</v>
      </c>
      <c r="E58" s="180">
        <v>4556.6787611785003</v>
      </c>
      <c r="F58" s="181">
        <v>4388.30110160403</v>
      </c>
      <c r="G58" s="181">
        <v>0</v>
      </c>
      <c r="H58" s="181">
        <v>168.377659574468</v>
      </c>
      <c r="I58" s="181">
        <v>231.962777777778</v>
      </c>
      <c r="J58" s="181">
        <v>193.375</v>
      </c>
      <c r="K58" s="181">
        <v>327.57528985507201</v>
      </c>
      <c r="L58" s="181">
        <v>986.37371626452</v>
      </c>
      <c r="M58" s="181">
        <v>1500.1781170141001</v>
      </c>
      <c r="N58" s="181">
        <v>508.96120069256301</v>
      </c>
      <c r="O58" s="181">
        <v>808.252659574468</v>
      </c>
      <c r="P58" s="180">
        <v>427.625</v>
      </c>
      <c r="Q58" s="181">
        <v>13.125</v>
      </c>
      <c r="R58" s="181">
        <v>26.375</v>
      </c>
      <c r="S58" s="180">
        <v>95.375</v>
      </c>
      <c r="T58" s="180">
        <v>115.5</v>
      </c>
      <c r="U58" s="180">
        <v>330.752659574468</v>
      </c>
      <c r="V58" s="180">
        <v>711.25</v>
      </c>
      <c r="W58" s="181">
        <v>48.25</v>
      </c>
      <c r="X58" s="181">
        <v>221.875</v>
      </c>
      <c r="Y58" s="181">
        <v>74.75</v>
      </c>
      <c r="Z58" s="181">
        <v>149.875</v>
      </c>
      <c r="AA58" s="181" t="e">
        <v>#VALUE!</v>
      </c>
      <c r="AB58" s="181">
        <v>11.875</v>
      </c>
      <c r="AC58" s="181">
        <v>7.75</v>
      </c>
      <c r="AD58" s="181">
        <v>177</v>
      </c>
      <c r="AE58" s="181">
        <v>26.125</v>
      </c>
      <c r="AF58" s="180">
        <v>1836.55110160403</v>
      </c>
      <c r="AG58" s="181">
        <v>878.125</v>
      </c>
      <c r="AH58" s="181" t="e">
        <v>#VALUE!</v>
      </c>
      <c r="AI58" s="181">
        <v>405.375</v>
      </c>
      <c r="AJ58" s="181">
        <v>80.75</v>
      </c>
      <c r="AK58" s="181">
        <v>80.625</v>
      </c>
      <c r="AL58" s="181">
        <v>35.375</v>
      </c>
      <c r="AM58" s="181">
        <v>356.30110160403098</v>
      </c>
      <c r="AN58" s="180">
        <v>32.875</v>
      </c>
      <c r="AO58" s="180">
        <v>132.25</v>
      </c>
      <c r="AP58" s="181">
        <v>55.875</v>
      </c>
      <c r="AQ58" s="181">
        <v>0.375</v>
      </c>
      <c r="AR58" s="181">
        <v>76</v>
      </c>
      <c r="AS58" s="181">
        <v>0</v>
      </c>
      <c r="AT58" s="180">
        <v>36.875</v>
      </c>
      <c r="AU58" s="180">
        <v>0.625</v>
      </c>
      <c r="AV58" s="180">
        <v>42.625</v>
      </c>
      <c r="AW58" s="181">
        <v>5</v>
      </c>
      <c r="AX58" s="181">
        <v>37.625</v>
      </c>
      <c r="AY58" s="180">
        <v>8.375</v>
      </c>
      <c r="AZ58" s="180">
        <v>12</v>
      </c>
      <c r="BA58" s="180">
        <v>35.5</v>
      </c>
      <c r="BB58" s="180">
        <v>0.125</v>
      </c>
      <c r="BC58" s="180">
        <v>0</v>
      </c>
      <c r="BD58" s="180">
        <v>324.5</v>
      </c>
      <c r="BE58" s="180" t="e">
        <v>#VALUE!</v>
      </c>
      <c r="BF58" s="180">
        <v>84.375</v>
      </c>
      <c r="BG58" s="180">
        <v>176.625</v>
      </c>
      <c r="BH58" s="180" t="e">
        <v>#VALUE!</v>
      </c>
      <c r="BI58" s="182">
        <v>790.10961249999991</v>
      </c>
      <c r="BJ58" s="183" t="e">
        <v>#VALUE!</v>
      </c>
      <c r="BK58" s="183">
        <v>75.125</v>
      </c>
      <c r="BL58" s="183">
        <v>594.23461249999991</v>
      </c>
      <c r="BM58" s="183" t="e">
        <v>#VALUE!</v>
      </c>
      <c r="BN58" s="183" t="e">
        <v>#VALUE!</v>
      </c>
      <c r="BO58" s="183">
        <v>0</v>
      </c>
      <c r="BP58" s="183">
        <v>11.625</v>
      </c>
      <c r="BQ58" s="184">
        <v>121</v>
      </c>
      <c r="BR58" s="184">
        <v>46.75</v>
      </c>
      <c r="BS58" s="184" t="e">
        <v>#VALUE!</v>
      </c>
      <c r="BT58" s="184" t="e">
        <v>#VALUE!</v>
      </c>
      <c r="BU58" s="184" t="e">
        <v>#VALUE!</v>
      </c>
      <c r="BV58" s="184">
        <v>74.25</v>
      </c>
      <c r="BW58" s="185" t="e">
        <v>#VALUE!</v>
      </c>
      <c r="BX58" s="185" t="e">
        <v>#VALUE!</v>
      </c>
      <c r="BY58" s="185" t="e">
        <v>#VALUE!</v>
      </c>
      <c r="BZ58" s="185" t="e">
        <v>#VALUE!</v>
      </c>
      <c r="CA58" s="185" t="e">
        <v>#VALUE!</v>
      </c>
      <c r="CB58" s="185">
        <v>50.125</v>
      </c>
      <c r="CC58" s="186">
        <v>36.625</v>
      </c>
      <c r="CD58" s="187">
        <v>37251.600182510898</v>
      </c>
    </row>
    <row r="59" spans="1:82" x14ac:dyDescent="0.25">
      <c r="A59" s="179" t="s">
        <v>465</v>
      </c>
      <c r="B59" s="179" t="s">
        <v>466</v>
      </c>
      <c r="C59" s="179" t="s">
        <v>117</v>
      </c>
      <c r="D59" s="179" t="s">
        <v>117</v>
      </c>
      <c r="E59" s="180">
        <v>19097.834681419299</v>
      </c>
      <c r="F59" s="181">
        <v>18237.459681419299</v>
      </c>
      <c r="G59" s="181">
        <v>6.375</v>
      </c>
      <c r="H59" s="181" t="e">
        <v>#VALUE!</v>
      </c>
      <c r="I59" s="181">
        <v>1221.375</v>
      </c>
      <c r="J59" s="181">
        <v>1484</v>
      </c>
      <c r="K59" s="181">
        <v>1488.125</v>
      </c>
      <c r="L59" s="181">
        <v>2688.7858528197298</v>
      </c>
      <c r="M59" s="181">
        <v>5311.3216419335895</v>
      </c>
      <c r="N59" s="181">
        <v>3478.6036838977998</v>
      </c>
      <c r="O59" s="181">
        <v>3425.6235027681801</v>
      </c>
      <c r="P59" s="180">
        <v>3582.5</v>
      </c>
      <c r="Q59" s="181">
        <v>42.625</v>
      </c>
      <c r="R59" s="181">
        <v>191.5</v>
      </c>
      <c r="S59" s="180">
        <v>1301.25</v>
      </c>
      <c r="T59" s="180">
        <v>685.75</v>
      </c>
      <c r="U59" s="180">
        <v>926.30894737322706</v>
      </c>
      <c r="V59" s="180">
        <v>3136</v>
      </c>
      <c r="W59" s="181">
        <v>605.625</v>
      </c>
      <c r="X59" s="181">
        <v>573.5</v>
      </c>
      <c r="Y59" s="181">
        <v>332.375</v>
      </c>
      <c r="Z59" s="181">
        <v>394.625</v>
      </c>
      <c r="AA59" s="181">
        <v>19.375</v>
      </c>
      <c r="AB59" s="181">
        <v>375.25</v>
      </c>
      <c r="AC59" s="181">
        <v>17.5</v>
      </c>
      <c r="AD59" s="181">
        <v>150.375</v>
      </c>
      <c r="AE59" s="181">
        <v>667.375</v>
      </c>
      <c r="AF59" s="180">
        <v>5112.7757340460703</v>
      </c>
      <c r="AG59" s="181">
        <v>1832.75</v>
      </c>
      <c r="AH59" s="181">
        <v>20.25</v>
      </c>
      <c r="AI59" s="181">
        <v>1387.875</v>
      </c>
      <c r="AJ59" s="181">
        <v>158.625</v>
      </c>
      <c r="AK59" s="181">
        <v>315.125</v>
      </c>
      <c r="AL59" s="181">
        <v>0</v>
      </c>
      <c r="AM59" s="181">
        <v>1398.1507340460721</v>
      </c>
      <c r="AN59" s="180">
        <v>105</v>
      </c>
      <c r="AO59" s="180">
        <v>425.875</v>
      </c>
      <c r="AP59" s="181">
        <v>321.375</v>
      </c>
      <c r="AQ59" s="181">
        <v>20.125</v>
      </c>
      <c r="AR59" s="181">
        <v>37.875</v>
      </c>
      <c r="AS59" s="181">
        <v>46.5</v>
      </c>
      <c r="AT59" s="180">
        <v>480.125</v>
      </c>
      <c r="AU59" s="180">
        <v>191.25</v>
      </c>
      <c r="AV59" s="180">
        <v>124.875</v>
      </c>
      <c r="AW59" s="181">
        <v>11</v>
      </c>
      <c r="AX59" s="181">
        <v>113.875</v>
      </c>
      <c r="AY59" s="180">
        <v>35.125</v>
      </c>
      <c r="AZ59" s="180">
        <v>446.125</v>
      </c>
      <c r="BA59" s="180">
        <v>212.625</v>
      </c>
      <c r="BB59" s="180">
        <v>1</v>
      </c>
      <c r="BC59" s="180">
        <v>3.125</v>
      </c>
      <c r="BD59" s="180">
        <v>1351.5</v>
      </c>
      <c r="BE59" s="180">
        <v>0</v>
      </c>
      <c r="BF59" s="180">
        <v>135.375</v>
      </c>
      <c r="BG59" s="180">
        <v>341.25</v>
      </c>
      <c r="BH59" s="180" t="e">
        <v>#VALUE!</v>
      </c>
      <c r="BI59" s="182">
        <v>5241.1536903750002</v>
      </c>
      <c r="BJ59" s="183">
        <v>1984.375</v>
      </c>
      <c r="BK59" s="183">
        <v>271.5</v>
      </c>
      <c r="BL59" s="183">
        <v>2518.0286903750002</v>
      </c>
      <c r="BM59" s="183">
        <v>101.375</v>
      </c>
      <c r="BN59" s="183">
        <v>142.625</v>
      </c>
      <c r="BO59" s="183" t="e">
        <v>#VALUE!</v>
      </c>
      <c r="BP59" s="183">
        <v>223.25</v>
      </c>
      <c r="BQ59" s="184">
        <v>2546.875</v>
      </c>
      <c r="BR59" s="184">
        <v>84.375</v>
      </c>
      <c r="BS59" s="184" t="e">
        <v>#VALUE!</v>
      </c>
      <c r="BT59" s="184" t="e">
        <v>#VALUE!</v>
      </c>
      <c r="BU59" s="184" t="e">
        <v>#VALUE!</v>
      </c>
      <c r="BV59" s="184">
        <v>1857.375</v>
      </c>
      <c r="BW59" s="185">
        <v>1003.375</v>
      </c>
      <c r="BX59" s="185">
        <v>6</v>
      </c>
      <c r="BY59" s="185">
        <v>0.75</v>
      </c>
      <c r="BZ59" s="185">
        <v>221.5</v>
      </c>
      <c r="CA59" s="185">
        <v>9.5</v>
      </c>
      <c r="CB59" s="185">
        <v>431.375</v>
      </c>
      <c r="CC59" s="186">
        <v>184.25</v>
      </c>
      <c r="CD59" s="187">
        <v>185532.51974403099</v>
      </c>
    </row>
    <row r="60" spans="1:82" x14ac:dyDescent="0.25">
      <c r="A60" s="179" t="s">
        <v>467</v>
      </c>
      <c r="B60" s="179" t="s">
        <v>468</v>
      </c>
      <c r="C60" s="179" t="s">
        <v>462</v>
      </c>
      <c r="D60" s="179" t="s">
        <v>120</v>
      </c>
      <c r="E60" s="180">
        <v>30270.573995720501</v>
      </c>
      <c r="F60" s="181">
        <v>29700.784046372999</v>
      </c>
      <c r="G60" s="181">
        <v>32.238425925925903</v>
      </c>
      <c r="H60" s="181">
        <v>537.55152342153701</v>
      </c>
      <c r="I60" s="181">
        <v>927.95803571428598</v>
      </c>
      <c r="J60" s="181">
        <v>1172.375</v>
      </c>
      <c r="K60" s="181">
        <v>1266.3896470377399</v>
      </c>
      <c r="L60" s="181">
        <v>2431.02761087308</v>
      </c>
      <c r="M60" s="181">
        <v>6307.3167521403502</v>
      </c>
      <c r="N60" s="181">
        <v>6608.9194470647099</v>
      </c>
      <c r="O60" s="181">
        <v>11556.587502890299</v>
      </c>
      <c r="P60" s="180">
        <v>1773</v>
      </c>
      <c r="Q60" s="181">
        <v>185.875</v>
      </c>
      <c r="R60" s="181">
        <v>227.75</v>
      </c>
      <c r="S60" s="180">
        <v>5003.625</v>
      </c>
      <c r="T60" s="180">
        <v>435.75</v>
      </c>
      <c r="U60" s="180">
        <v>1084.82999591917</v>
      </c>
      <c r="V60" s="180">
        <v>7348</v>
      </c>
      <c r="W60" s="181">
        <v>3076.25</v>
      </c>
      <c r="X60" s="181">
        <v>1042.625</v>
      </c>
      <c r="Y60" s="181">
        <v>451.25</v>
      </c>
      <c r="Z60" s="181">
        <v>783.125</v>
      </c>
      <c r="AA60" s="181">
        <v>0</v>
      </c>
      <c r="AB60" s="181">
        <v>442.875</v>
      </c>
      <c r="AC60" s="181">
        <v>221.375</v>
      </c>
      <c r="AD60" s="181">
        <v>644.125</v>
      </c>
      <c r="AE60" s="181">
        <v>686.375</v>
      </c>
      <c r="AF60" s="180">
        <v>9981.2439998012906</v>
      </c>
      <c r="AG60" s="181">
        <v>3428.75</v>
      </c>
      <c r="AH60" s="181">
        <v>87.875</v>
      </c>
      <c r="AI60" s="181">
        <v>2478.875</v>
      </c>
      <c r="AJ60" s="181">
        <v>956.875</v>
      </c>
      <c r="AK60" s="181">
        <v>374.5</v>
      </c>
      <c r="AL60" s="181">
        <v>322.625</v>
      </c>
      <c r="AM60" s="181">
        <v>2331.7439998012901</v>
      </c>
      <c r="AN60" s="180">
        <v>361.625</v>
      </c>
      <c r="AO60" s="180">
        <v>458.5</v>
      </c>
      <c r="AP60" s="181">
        <v>188.875</v>
      </c>
      <c r="AQ60" s="181">
        <v>3.625</v>
      </c>
      <c r="AR60" s="181">
        <v>215.125</v>
      </c>
      <c r="AS60" s="181">
        <v>50.875</v>
      </c>
      <c r="AT60" s="180">
        <v>371.875</v>
      </c>
      <c r="AU60" s="180">
        <v>123.125</v>
      </c>
      <c r="AV60" s="180">
        <v>199.125</v>
      </c>
      <c r="AW60" s="181">
        <v>103.875</v>
      </c>
      <c r="AX60" s="181">
        <v>95.25</v>
      </c>
      <c r="AY60" s="180">
        <v>46.75</v>
      </c>
      <c r="AZ60" s="180">
        <v>51.375</v>
      </c>
      <c r="BA60" s="180">
        <v>81.75</v>
      </c>
      <c r="BB60" s="180">
        <v>107.875</v>
      </c>
      <c r="BC60" s="180">
        <v>1</v>
      </c>
      <c r="BD60" s="180">
        <v>1556.625</v>
      </c>
      <c r="BE60" s="180">
        <v>15.125</v>
      </c>
      <c r="BF60" s="180" t="e">
        <v>#VALUE!</v>
      </c>
      <c r="BG60" s="180">
        <v>1127.875</v>
      </c>
      <c r="BH60" s="180" t="e">
        <v>#VALUE!</v>
      </c>
      <c r="BI60" s="182">
        <v>4299.5644463437502</v>
      </c>
      <c r="BJ60" s="183">
        <v>375.5</v>
      </c>
      <c r="BK60" s="183">
        <v>251.125</v>
      </c>
      <c r="BL60" s="183">
        <v>3524.8144463437502</v>
      </c>
      <c r="BM60" s="183">
        <v>3.375</v>
      </c>
      <c r="BN60" s="183">
        <v>16.125</v>
      </c>
      <c r="BO60" s="183">
        <v>0</v>
      </c>
      <c r="BP60" s="183">
        <v>128.625</v>
      </c>
      <c r="BQ60" s="184">
        <v>582.875</v>
      </c>
      <c r="BR60" s="184">
        <v>146.5</v>
      </c>
      <c r="BS60" s="184" t="e">
        <v>#VALUE!</v>
      </c>
      <c r="BT60" s="184" t="e">
        <v>#VALUE!</v>
      </c>
      <c r="BU60" s="184">
        <v>1.5</v>
      </c>
      <c r="BV60" s="184">
        <v>332.125</v>
      </c>
      <c r="BW60" s="185" t="e">
        <v>#VALUE!</v>
      </c>
      <c r="BX60" s="185" t="e">
        <v>#VALUE!</v>
      </c>
      <c r="BY60" s="185" t="e">
        <v>#VALUE!</v>
      </c>
      <c r="BZ60" s="185" t="e">
        <v>#VALUE!</v>
      </c>
      <c r="CA60" s="185" t="e">
        <v>#VALUE!</v>
      </c>
      <c r="CB60" s="185">
        <v>270.875</v>
      </c>
      <c r="CC60" s="186">
        <v>603.25</v>
      </c>
      <c r="CD60" s="187">
        <v>253478.95728909399</v>
      </c>
    </row>
    <row r="61" spans="1:82" x14ac:dyDescent="0.25">
      <c r="A61" s="179" t="s">
        <v>469</v>
      </c>
      <c r="B61" s="179" t="s">
        <v>470</v>
      </c>
      <c r="C61" s="179" t="s">
        <v>399</v>
      </c>
      <c r="D61" s="179" t="s">
        <v>116</v>
      </c>
      <c r="E61" s="180">
        <v>6387.4724979897701</v>
      </c>
      <c r="F61" s="181">
        <v>6260.9724979897701</v>
      </c>
      <c r="G61" s="181">
        <v>0</v>
      </c>
      <c r="H61" s="181">
        <v>126.5</v>
      </c>
      <c r="I61" s="181">
        <v>343.5</v>
      </c>
      <c r="J61" s="181">
        <v>291.06413771583101</v>
      </c>
      <c r="K61" s="181">
        <v>407.625</v>
      </c>
      <c r="L61" s="181">
        <v>811.07405501901303</v>
      </c>
      <c r="M61" s="181">
        <v>2147.9441729798</v>
      </c>
      <c r="N61" s="181">
        <v>1490.0151322751301</v>
      </c>
      <c r="O61" s="181">
        <v>896.25</v>
      </c>
      <c r="P61" s="180">
        <v>398.25</v>
      </c>
      <c r="Q61" s="181">
        <v>43.25</v>
      </c>
      <c r="R61" s="181">
        <v>10.875</v>
      </c>
      <c r="S61" s="180">
        <v>191.375</v>
      </c>
      <c r="T61" s="180">
        <v>162.75</v>
      </c>
      <c r="U61" s="180">
        <v>71.25</v>
      </c>
      <c r="V61" s="180">
        <v>1720</v>
      </c>
      <c r="W61" s="181">
        <v>358.375</v>
      </c>
      <c r="X61" s="181">
        <v>293.875</v>
      </c>
      <c r="Y61" s="181">
        <v>177</v>
      </c>
      <c r="Z61" s="181">
        <v>270.5</v>
      </c>
      <c r="AA61" s="181" t="e">
        <v>#VALUE!</v>
      </c>
      <c r="AB61" s="181">
        <v>224.125</v>
      </c>
      <c r="AC61" s="181">
        <v>106.75</v>
      </c>
      <c r="AD61" s="181">
        <v>164.75</v>
      </c>
      <c r="AE61" s="181">
        <v>124.625</v>
      </c>
      <c r="AF61" s="180">
        <v>2614.0974979897701</v>
      </c>
      <c r="AG61" s="181">
        <v>869.5</v>
      </c>
      <c r="AH61" s="181">
        <v>86</v>
      </c>
      <c r="AI61" s="181">
        <v>607.125</v>
      </c>
      <c r="AJ61" s="181">
        <v>89.125</v>
      </c>
      <c r="AK61" s="181">
        <v>86.5</v>
      </c>
      <c r="AL61" s="181">
        <v>91.875</v>
      </c>
      <c r="AM61" s="181">
        <v>783.97249798977396</v>
      </c>
      <c r="AN61" s="180">
        <v>14.5</v>
      </c>
      <c r="AO61" s="180">
        <v>129.75</v>
      </c>
      <c r="AP61" s="181">
        <v>81</v>
      </c>
      <c r="AQ61" s="181">
        <v>0.75</v>
      </c>
      <c r="AR61" s="181">
        <v>24.875</v>
      </c>
      <c r="AS61" s="181">
        <v>23.125</v>
      </c>
      <c r="AT61" s="180">
        <v>9.25</v>
      </c>
      <c r="AU61" s="180">
        <v>13.125</v>
      </c>
      <c r="AV61" s="180">
        <v>48.5</v>
      </c>
      <c r="AW61" s="181">
        <v>6</v>
      </c>
      <c r="AX61" s="181">
        <v>42.5</v>
      </c>
      <c r="AY61" s="180">
        <v>8.125</v>
      </c>
      <c r="AZ61" s="180">
        <v>2.125</v>
      </c>
      <c r="BA61" s="180">
        <v>48.375</v>
      </c>
      <c r="BB61" s="180">
        <v>1</v>
      </c>
      <c r="BC61" s="180">
        <v>0</v>
      </c>
      <c r="BD61" s="180">
        <v>569.25</v>
      </c>
      <c r="BE61" s="180">
        <v>0</v>
      </c>
      <c r="BF61" s="180" t="e">
        <v>#VALUE!</v>
      </c>
      <c r="BG61" s="180">
        <v>105.75</v>
      </c>
      <c r="BH61" s="180" t="e">
        <v>#VALUE!</v>
      </c>
      <c r="BI61" s="182">
        <v>1136.8255578124999</v>
      </c>
      <c r="BJ61" s="183" t="e">
        <v>#VALUE!</v>
      </c>
      <c r="BK61" s="183">
        <v>71.625</v>
      </c>
      <c r="BL61" s="183">
        <v>694.45055781249994</v>
      </c>
      <c r="BM61" s="183" t="e">
        <v>#VALUE!</v>
      </c>
      <c r="BN61" s="183">
        <v>0</v>
      </c>
      <c r="BO61" s="183" t="e">
        <v>#VALUE!</v>
      </c>
      <c r="BP61" s="183">
        <v>160.75</v>
      </c>
      <c r="BQ61" s="184">
        <v>475.375</v>
      </c>
      <c r="BR61" s="184">
        <v>30.625</v>
      </c>
      <c r="BS61" s="184" t="e">
        <v>#VALUE!</v>
      </c>
      <c r="BT61" s="184" t="e">
        <v>#VALUE!</v>
      </c>
      <c r="BU61" s="184" t="e">
        <v>#VALUE!</v>
      </c>
      <c r="BV61" s="184">
        <v>267.5</v>
      </c>
      <c r="BW61" s="185">
        <v>0</v>
      </c>
      <c r="BX61" s="185">
        <v>163.625</v>
      </c>
      <c r="BY61" s="185" t="e">
        <v>#VALUE!</v>
      </c>
      <c r="BZ61" s="185">
        <v>0</v>
      </c>
      <c r="CA61" s="185" t="e">
        <v>#VALUE!</v>
      </c>
      <c r="CB61" s="185">
        <v>89.125</v>
      </c>
      <c r="CC61" s="186">
        <v>22.625</v>
      </c>
      <c r="CD61" s="187">
        <v>48968.350205324597</v>
      </c>
    </row>
    <row r="62" spans="1:82" x14ac:dyDescent="0.25">
      <c r="A62" s="179" t="s">
        <v>471</v>
      </c>
      <c r="B62" s="179" t="s">
        <v>472</v>
      </c>
      <c r="C62" s="179" t="s">
        <v>473</v>
      </c>
      <c r="D62" s="179" t="s">
        <v>121</v>
      </c>
      <c r="E62" s="180">
        <v>81993.407431450498</v>
      </c>
      <c r="F62" s="181">
        <v>80575.135591854705</v>
      </c>
      <c r="G62" s="181">
        <v>1084.1059665799301</v>
      </c>
      <c r="H62" s="181">
        <v>334.16587301587299</v>
      </c>
      <c r="I62" s="181">
        <v>2917.125</v>
      </c>
      <c r="J62" s="181">
        <v>3460.11131868132</v>
      </c>
      <c r="K62" s="181">
        <v>4523.8773791413096</v>
      </c>
      <c r="L62" s="181">
        <v>9529.4339312328102</v>
      </c>
      <c r="M62" s="181">
        <v>17667.930870373399</v>
      </c>
      <c r="N62" s="181">
        <v>16201.4969548709</v>
      </c>
      <c r="O62" s="181">
        <v>27693.431977150802</v>
      </c>
      <c r="P62" s="180">
        <v>12238.8584325704</v>
      </c>
      <c r="Q62" s="181">
        <v>38.5</v>
      </c>
      <c r="R62" s="181">
        <v>260.75</v>
      </c>
      <c r="S62" s="180">
        <v>6299</v>
      </c>
      <c r="T62" s="180">
        <v>2321.875</v>
      </c>
      <c r="U62" s="180">
        <v>2358.0796660455098</v>
      </c>
      <c r="V62" s="180">
        <v>15437.25</v>
      </c>
      <c r="W62" s="181">
        <v>2033.25</v>
      </c>
      <c r="X62" s="181">
        <v>3376.625</v>
      </c>
      <c r="Y62" s="181">
        <v>1102</v>
      </c>
      <c r="Z62" s="181">
        <v>3046.25</v>
      </c>
      <c r="AA62" s="181">
        <v>158.875</v>
      </c>
      <c r="AB62" s="181">
        <v>750.625</v>
      </c>
      <c r="AC62" s="181">
        <v>140.125</v>
      </c>
      <c r="AD62" s="181">
        <v>3307.625</v>
      </c>
      <c r="AE62" s="181">
        <v>1521.875</v>
      </c>
      <c r="AF62" s="180">
        <v>27344.8443328346</v>
      </c>
      <c r="AG62" s="181">
        <v>6766.75</v>
      </c>
      <c r="AH62" s="181">
        <v>365</v>
      </c>
      <c r="AI62" s="181">
        <v>6898</v>
      </c>
      <c r="AJ62" s="181">
        <v>1360.875</v>
      </c>
      <c r="AK62" s="181">
        <v>1247.25</v>
      </c>
      <c r="AL62" s="181">
        <v>1090.5</v>
      </c>
      <c r="AM62" s="181">
        <v>9616.4693328345893</v>
      </c>
      <c r="AN62" s="180">
        <v>455.25</v>
      </c>
      <c r="AO62" s="180">
        <v>2467.5</v>
      </c>
      <c r="AP62" s="181">
        <v>1612.25</v>
      </c>
      <c r="AQ62" s="181">
        <v>54.125</v>
      </c>
      <c r="AR62" s="181">
        <v>682</v>
      </c>
      <c r="AS62" s="181">
        <v>119.125</v>
      </c>
      <c r="AT62" s="180">
        <v>415.75</v>
      </c>
      <c r="AU62" s="180">
        <v>13.875</v>
      </c>
      <c r="AV62" s="180">
        <v>276.625</v>
      </c>
      <c r="AW62" s="181">
        <v>67.875</v>
      </c>
      <c r="AX62" s="181">
        <v>208.75</v>
      </c>
      <c r="AY62" s="180">
        <v>244.625</v>
      </c>
      <c r="AZ62" s="180">
        <v>375.375</v>
      </c>
      <c r="BA62" s="180">
        <v>182.25</v>
      </c>
      <c r="BB62" s="180">
        <v>20.125</v>
      </c>
      <c r="BC62" s="180">
        <v>2</v>
      </c>
      <c r="BD62" s="180">
        <v>6040.25</v>
      </c>
      <c r="BE62" s="180">
        <v>123.75</v>
      </c>
      <c r="BF62" s="180">
        <v>180.75</v>
      </c>
      <c r="BG62" s="180">
        <v>4441.25</v>
      </c>
      <c r="BH62" s="180" t="e">
        <v>#VALUE!</v>
      </c>
      <c r="BI62" s="182">
        <v>5043.4323808749996</v>
      </c>
      <c r="BJ62" s="183">
        <v>1056</v>
      </c>
      <c r="BK62" s="183">
        <v>826.5</v>
      </c>
      <c r="BL62" s="183">
        <v>2542.307380875</v>
      </c>
      <c r="BM62" s="183">
        <v>6</v>
      </c>
      <c r="BN62" s="183">
        <v>12.375</v>
      </c>
      <c r="BO62" s="183">
        <v>0</v>
      </c>
      <c r="BP62" s="183">
        <v>600.25</v>
      </c>
      <c r="BQ62" s="184">
        <v>3315.875</v>
      </c>
      <c r="BR62" s="184">
        <v>507.625</v>
      </c>
      <c r="BS62" s="184" t="e">
        <v>#VALUE!</v>
      </c>
      <c r="BT62" s="184" t="e">
        <v>#VALUE!</v>
      </c>
      <c r="BU62" s="184">
        <v>1</v>
      </c>
      <c r="BV62" s="184">
        <v>2241.875</v>
      </c>
      <c r="BW62" s="185">
        <v>122</v>
      </c>
      <c r="BX62" s="185">
        <v>36.375</v>
      </c>
      <c r="BY62" s="185" t="e">
        <v>#VALUE!</v>
      </c>
      <c r="BZ62" s="185" t="e">
        <v>#VALUE!</v>
      </c>
      <c r="CA62" s="185" t="e">
        <v>#VALUE!</v>
      </c>
      <c r="CB62" s="185">
        <v>1723.25</v>
      </c>
      <c r="CC62" s="186">
        <v>1747.375</v>
      </c>
      <c r="CD62" s="187">
        <v>712583.053271582</v>
      </c>
    </row>
    <row r="63" spans="1:82" x14ac:dyDescent="0.25">
      <c r="A63" s="179" t="s">
        <v>474</v>
      </c>
      <c r="B63" s="179" t="s">
        <v>475</v>
      </c>
      <c r="C63" s="179" t="s">
        <v>357</v>
      </c>
      <c r="D63" s="179" t="s">
        <v>121</v>
      </c>
      <c r="E63" s="180">
        <v>21056.686356734499</v>
      </c>
      <c r="F63" s="181">
        <v>20020.667597919801</v>
      </c>
      <c r="G63" s="181">
        <v>0.875</v>
      </c>
      <c r="H63" s="181">
        <v>1035.1437588147151</v>
      </c>
      <c r="I63" s="181">
        <v>1009.75</v>
      </c>
      <c r="J63" s="181">
        <v>963.75</v>
      </c>
      <c r="K63" s="181">
        <v>895.125</v>
      </c>
      <c r="L63" s="181">
        <v>1716.9293924466299</v>
      </c>
      <c r="M63" s="181">
        <v>4095.7087196162402</v>
      </c>
      <c r="N63" s="181">
        <v>4471.3230310693898</v>
      </c>
      <c r="O63" s="181">
        <v>7904.1002136022598</v>
      </c>
      <c r="P63" s="180">
        <v>2591.5</v>
      </c>
      <c r="Q63" s="181">
        <v>19.375</v>
      </c>
      <c r="R63" s="181">
        <v>186.875</v>
      </c>
      <c r="S63" s="180">
        <v>1275.625</v>
      </c>
      <c r="T63" s="180">
        <v>1197.25</v>
      </c>
      <c r="U63" s="180">
        <v>2087.9028167857291</v>
      </c>
      <c r="V63" s="180">
        <v>4003</v>
      </c>
      <c r="W63" s="181">
        <v>524.875</v>
      </c>
      <c r="X63" s="181">
        <v>1120.375</v>
      </c>
      <c r="Y63" s="181">
        <v>306.75</v>
      </c>
      <c r="Z63" s="181">
        <v>919.75</v>
      </c>
      <c r="AA63" s="181">
        <v>57</v>
      </c>
      <c r="AB63" s="181">
        <v>133.125</v>
      </c>
      <c r="AC63" s="181">
        <v>86.75</v>
      </c>
      <c r="AD63" s="181">
        <v>727.125</v>
      </c>
      <c r="AE63" s="181">
        <v>128.5</v>
      </c>
      <c r="AF63" s="180">
        <v>6140.7835399487903</v>
      </c>
      <c r="AG63" s="181">
        <v>1436.625</v>
      </c>
      <c r="AH63" s="181">
        <v>172.125</v>
      </c>
      <c r="AI63" s="181">
        <v>1537</v>
      </c>
      <c r="AJ63" s="181">
        <v>417.625</v>
      </c>
      <c r="AK63" s="181">
        <v>503.375</v>
      </c>
      <c r="AL63" s="181">
        <v>211.25</v>
      </c>
      <c r="AM63" s="181">
        <v>1862.7835399487899</v>
      </c>
      <c r="AN63" s="180">
        <v>255.625</v>
      </c>
      <c r="AO63" s="180">
        <v>482.625</v>
      </c>
      <c r="AP63" s="181">
        <v>340.125</v>
      </c>
      <c r="AQ63" s="181">
        <v>8</v>
      </c>
      <c r="AR63" s="181">
        <v>81.875</v>
      </c>
      <c r="AS63" s="181">
        <v>52.625</v>
      </c>
      <c r="AT63" s="180">
        <v>172.375</v>
      </c>
      <c r="AU63" s="180">
        <v>10</v>
      </c>
      <c r="AV63" s="180">
        <v>88.625</v>
      </c>
      <c r="AW63" s="181">
        <v>50.25</v>
      </c>
      <c r="AX63" s="181">
        <v>38.375</v>
      </c>
      <c r="AY63" s="180">
        <v>5</v>
      </c>
      <c r="AZ63" s="180">
        <v>14.375</v>
      </c>
      <c r="BA63" s="180">
        <v>54.125</v>
      </c>
      <c r="BB63" s="180">
        <v>1</v>
      </c>
      <c r="BC63" s="180">
        <v>1</v>
      </c>
      <c r="BD63" s="180">
        <v>1410.125</v>
      </c>
      <c r="BE63" s="180">
        <v>0.125</v>
      </c>
      <c r="BF63" s="180">
        <v>84.25</v>
      </c>
      <c r="BG63" s="180">
        <v>801.5</v>
      </c>
      <c r="BH63" s="180" t="e">
        <v>#VALUE!</v>
      </c>
      <c r="BI63" s="182">
        <v>2628.35245509375</v>
      </c>
      <c r="BJ63" s="183" t="e">
        <v>#VALUE!</v>
      </c>
      <c r="BK63" s="183">
        <v>193.75</v>
      </c>
      <c r="BL63" s="183">
        <v>1600.1024550937498</v>
      </c>
      <c r="BM63" s="183">
        <v>8.875</v>
      </c>
      <c r="BN63" s="183" t="e">
        <v>#VALUE!</v>
      </c>
      <c r="BO63" s="183">
        <v>59.5</v>
      </c>
      <c r="BP63" s="183">
        <v>210</v>
      </c>
      <c r="BQ63" s="184">
        <v>1291.375</v>
      </c>
      <c r="BR63" s="184">
        <v>510.5</v>
      </c>
      <c r="BS63" s="184" t="e">
        <v>#VALUE!</v>
      </c>
      <c r="BT63" s="184" t="e">
        <v>#VALUE!</v>
      </c>
      <c r="BU63" s="184" t="e">
        <v>#VALUE!</v>
      </c>
      <c r="BV63" s="184">
        <v>433.625</v>
      </c>
      <c r="BW63" s="185">
        <v>0</v>
      </c>
      <c r="BX63" s="185" t="e">
        <v>#VALUE!</v>
      </c>
      <c r="BY63" s="185" t="e">
        <v>#VALUE!</v>
      </c>
      <c r="BZ63" s="185" t="e">
        <v>#VALUE!</v>
      </c>
      <c r="CA63" s="185">
        <v>51.75</v>
      </c>
      <c r="CB63" s="185">
        <v>367</v>
      </c>
      <c r="CC63" s="186">
        <v>1144.8345267480099</v>
      </c>
      <c r="CD63" s="187">
        <v>198243.31648038299</v>
      </c>
    </row>
    <row r="64" spans="1:82" x14ac:dyDescent="0.25">
      <c r="A64" s="179" t="s">
        <v>476</v>
      </c>
      <c r="B64" s="179" t="s">
        <v>477</v>
      </c>
      <c r="C64" s="179" t="s">
        <v>382</v>
      </c>
      <c r="D64" s="179" t="s">
        <v>123</v>
      </c>
      <c r="E64" s="180">
        <v>10533.333537768831</v>
      </c>
      <c r="F64" s="181">
        <v>10531.083537768831</v>
      </c>
      <c r="G64" s="181">
        <v>2.25</v>
      </c>
      <c r="H64" s="181" t="e">
        <v>#VALUE!</v>
      </c>
      <c r="I64" s="181">
        <v>456.125</v>
      </c>
      <c r="J64" s="181">
        <v>501.5</v>
      </c>
      <c r="K64" s="181">
        <v>476.04838966065398</v>
      </c>
      <c r="L64" s="181">
        <v>1011.502088133641</v>
      </c>
      <c r="M64" s="181">
        <v>2987.6228950111099</v>
      </c>
      <c r="N64" s="181">
        <v>1866.76947115385</v>
      </c>
      <c r="O64" s="181">
        <v>3233.7656938095902</v>
      </c>
      <c r="P64" s="180">
        <v>1267.5</v>
      </c>
      <c r="Q64" s="181">
        <v>5.875</v>
      </c>
      <c r="R64" s="181">
        <v>29.375</v>
      </c>
      <c r="S64" s="180">
        <v>516.625</v>
      </c>
      <c r="T64" s="180">
        <v>201.375</v>
      </c>
      <c r="U64" s="180">
        <v>83.125</v>
      </c>
      <c r="V64" s="180">
        <v>2107.25</v>
      </c>
      <c r="W64" s="181">
        <v>833.125</v>
      </c>
      <c r="X64" s="181">
        <v>161</v>
      </c>
      <c r="Y64" s="181">
        <v>0</v>
      </c>
      <c r="Z64" s="181">
        <v>343.125</v>
      </c>
      <c r="AA64" s="181" t="e">
        <v>#VALUE!</v>
      </c>
      <c r="AB64" s="181">
        <v>189.125</v>
      </c>
      <c r="AC64" s="181">
        <v>0</v>
      </c>
      <c r="AD64" s="181">
        <v>302.625</v>
      </c>
      <c r="AE64" s="181">
        <v>278.25</v>
      </c>
      <c r="AF64" s="180">
        <v>4718.95853776883</v>
      </c>
      <c r="AG64" s="181">
        <v>1598</v>
      </c>
      <c r="AH64" s="181">
        <v>11</v>
      </c>
      <c r="AI64" s="181">
        <v>907.625</v>
      </c>
      <c r="AJ64" s="181">
        <v>64.375</v>
      </c>
      <c r="AK64" s="181">
        <v>0</v>
      </c>
      <c r="AL64" s="181">
        <v>186.125</v>
      </c>
      <c r="AM64" s="181">
        <v>1951.83353776883</v>
      </c>
      <c r="AN64" s="180">
        <v>54.5</v>
      </c>
      <c r="AO64" s="180">
        <v>172.875</v>
      </c>
      <c r="AP64" s="181">
        <v>131.125</v>
      </c>
      <c r="AQ64" s="181">
        <v>1</v>
      </c>
      <c r="AR64" s="181">
        <v>22.875</v>
      </c>
      <c r="AS64" s="181">
        <v>17.875</v>
      </c>
      <c r="AT64" s="180">
        <v>41.875</v>
      </c>
      <c r="AU64" s="180">
        <v>71.375</v>
      </c>
      <c r="AV64" s="180">
        <v>45.375</v>
      </c>
      <c r="AW64" s="181">
        <v>10.125</v>
      </c>
      <c r="AX64" s="181">
        <v>35.25</v>
      </c>
      <c r="AY64" s="180">
        <v>6</v>
      </c>
      <c r="AZ64" s="180">
        <v>23.75</v>
      </c>
      <c r="BA64" s="180">
        <v>57.25</v>
      </c>
      <c r="BB64" s="180">
        <v>0</v>
      </c>
      <c r="BC64" s="180">
        <v>1</v>
      </c>
      <c r="BD64" s="180">
        <v>605.75</v>
      </c>
      <c r="BE64" s="180" t="e">
        <v>#VALUE!</v>
      </c>
      <c r="BF64" s="180">
        <v>10.125</v>
      </c>
      <c r="BG64" s="180">
        <v>188.5</v>
      </c>
      <c r="BH64" s="180" t="e">
        <v>#VALUE!</v>
      </c>
      <c r="BI64" s="182">
        <v>1874.7843917499999</v>
      </c>
      <c r="BJ64" s="183" t="e">
        <v>#VALUE!</v>
      </c>
      <c r="BK64" s="183">
        <v>221.625</v>
      </c>
      <c r="BL64" s="183">
        <v>1194.6593917499999</v>
      </c>
      <c r="BM64" s="183">
        <v>23.5</v>
      </c>
      <c r="BN64" s="183">
        <v>17.25</v>
      </c>
      <c r="BO64" s="183">
        <v>0</v>
      </c>
      <c r="BP64" s="183">
        <v>31.75</v>
      </c>
      <c r="BQ64" s="184">
        <v>673.875</v>
      </c>
      <c r="BR64" s="184">
        <v>31.125</v>
      </c>
      <c r="BS64" s="184" t="e">
        <v>#VALUE!</v>
      </c>
      <c r="BT64" s="184" t="e">
        <v>#VALUE!</v>
      </c>
      <c r="BU64" s="184" t="e">
        <v>#VALUE!</v>
      </c>
      <c r="BV64" s="184">
        <v>403.375</v>
      </c>
      <c r="BW64" s="185" t="e">
        <v>#VALUE!</v>
      </c>
      <c r="BX64" s="185">
        <v>0</v>
      </c>
      <c r="BY64" s="185" t="e">
        <v>#VALUE!</v>
      </c>
      <c r="BZ64" s="185">
        <v>0</v>
      </c>
      <c r="CA64" s="185" t="e">
        <v>#VALUE!</v>
      </c>
      <c r="CB64" s="185">
        <v>118.875</v>
      </c>
      <c r="CC64" s="186">
        <v>1371.80245386095</v>
      </c>
      <c r="CD64" s="187">
        <v>74543.711984023495</v>
      </c>
    </row>
    <row r="65" spans="1:82" x14ac:dyDescent="0.25">
      <c r="A65" s="179" t="s">
        <v>478</v>
      </c>
      <c r="B65" s="179" t="s">
        <v>479</v>
      </c>
      <c r="C65" s="179" t="s">
        <v>473</v>
      </c>
      <c r="D65" s="179" t="s">
        <v>121</v>
      </c>
      <c r="E65" s="180">
        <v>38608.845906952098</v>
      </c>
      <c r="F65" s="181">
        <v>36761.307544039701</v>
      </c>
      <c r="G65" s="181">
        <v>888.82401485615196</v>
      </c>
      <c r="H65" s="181">
        <v>958.71434805629701</v>
      </c>
      <c r="I65" s="181">
        <v>1346.25</v>
      </c>
      <c r="J65" s="181">
        <v>1357.9490301896899</v>
      </c>
      <c r="K65" s="181">
        <v>1653.97330184367</v>
      </c>
      <c r="L65" s="181">
        <v>3866.51240290234</v>
      </c>
      <c r="M65" s="181">
        <v>8669.6669222861401</v>
      </c>
      <c r="N65" s="181">
        <v>9446.0589334120996</v>
      </c>
      <c r="O65" s="181">
        <v>12268.4353163182</v>
      </c>
      <c r="P65" s="180">
        <v>3247</v>
      </c>
      <c r="Q65" s="181">
        <v>1.875</v>
      </c>
      <c r="R65" s="181">
        <v>45.75</v>
      </c>
      <c r="S65" s="180">
        <v>3481.125</v>
      </c>
      <c r="T65" s="180">
        <v>1059.875</v>
      </c>
      <c r="U65" s="180">
        <v>935.96056876012403</v>
      </c>
      <c r="V65" s="180">
        <v>8594.875</v>
      </c>
      <c r="W65" s="181">
        <v>1848.625</v>
      </c>
      <c r="X65" s="181">
        <v>2156.875</v>
      </c>
      <c r="Y65" s="181">
        <v>535.75</v>
      </c>
      <c r="Z65" s="181">
        <v>1507.25</v>
      </c>
      <c r="AA65" s="181">
        <v>35.875</v>
      </c>
      <c r="AB65" s="181">
        <v>215.375</v>
      </c>
      <c r="AC65" s="181">
        <v>360.125</v>
      </c>
      <c r="AD65" s="181">
        <v>1052</v>
      </c>
      <c r="AE65" s="181">
        <v>886.875</v>
      </c>
      <c r="AF65" s="180">
        <v>15449.2781953348</v>
      </c>
      <c r="AG65" s="181">
        <v>6574.375</v>
      </c>
      <c r="AH65" s="181">
        <v>178.25</v>
      </c>
      <c r="AI65" s="181">
        <v>3618.625</v>
      </c>
      <c r="AJ65" s="181">
        <v>220.625</v>
      </c>
      <c r="AK65" s="181">
        <v>393.5</v>
      </c>
      <c r="AL65" s="181">
        <v>124.5</v>
      </c>
      <c r="AM65" s="181">
        <v>4339.4031953348504</v>
      </c>
      <c r="AN65" s="180">
        <v>167.25</v>
      </c>
      <c r="AO65" s="180">
        <v>579.25</v>
      </c>
      <c r="AP65" s="181">
        <v>425.375</v>
      </c>
      <c r="AQ65" s="181">
        <v>10.75</v>
      </c>
      <c r="AR65" s="181">
        <v>109.625</v>
      </c>
      <c r="AS65" s="181">
        <v>33.5</v>
      </c>
      <c r="AT65" s="180">
        <v>294.75</v>
      </c>
      <c r="AU65" s="180">
        <v>93.375</v>
      </c>
      <c r="AV65" s="180">
        <v>71.875</v>
      </c>
      <c r="AW65" s="181">
        <v>15.875</v>
      </c>
      <c r="AX65" s="181">
        <v>56</v>
      </c>
      <c r="AY65" s="180">
        <v>80.5</v>
      </c>
      <c r="AZ65" s="180">
        <v>168.5</v>
      </c>
      <c r="BA65" s="180">
        <v>130.125</v>
      </c>
      <c r="BB65" s="180">
        <v>4.75</v>
      </c>
      <c r="BC65" s="180">
        <v>7.875</v>
      </c>
      <c r="BD65" s="180">
        <v>1640.125</v>
      </c>
      <c r="BE65" s="180">
        <v>0</v>
      </c>
      <c r="BF65" s="180">
        <v>28.25</v>
      </c>
      <c r="BG65" s="180">
        <v>1901.4821428571399</v>
      </c>
      <c r="BH65" s="180" t="e">
        <v>#VALUE!</v>
      </c>
      <c r="BI65" s="182">
        <v>4468.1885672374501</v>
      </c>
      <c r="BJ65" s="183">
        <v>1196.375</v>
      </c>
      <c r="BK65" s="183">
        <v>1318.8317595187</v>
      </c>
      <c r="BL65" s="183">
        <v>1401.1068077187499</v>
      </c>
      <c r="BM65" s="183">
        <v>0</v>
      </c>
      <c r="BN65" s="183">
        <v>32.75</v>
      </c>
      <c r="BO65" s="183">
        <v>60.75</v>
      </c>
      <c r="BP65" s="183">
        <v>458.375</v>
      </c>
      <c r="BQ65" s="184">
        <v>1698.25</v>
      </c>
      <c r="BR65" s="184">
        <v>435.75</v>
      </c>
      <c r="BS65" s="184" t="e">
        <v>#VALUE!</v>
      </c>
      <c r="BT65" s="184" t="e">
        <v>#VALUE!</v>
      </c>
      <c r="BU65" s="184">
        <v>0</v>
      </c>
      <c r="BV65" s="184">
        <v>737.125</v>
      </c>
      <c r="BW65" s="185">
        <v>56.375</v>
      </c>
      <c r="BX65" s="185" t="e">
        <v>#VALUE!</v>
      </c>
      <c r="BY65" s="185" t="e">
        <v>#VALUE!</v>
      </c>
      <c r="BZ65" s="185">
        <v>61.375</v>
      </c>
      <c r="CA65" s="185" t="e">
        <v>#VALUE!</v>
      </c>
      <c r="CB65" s="185">
        <v>453.375</v>
      </c>
      <c r="CC65" s="186">
        <v>2387.375</v>
      </c>
      <c r="CD65" s="187">
        <v>336425.29420801299</v>
      </c>
    </row>
    <row r="66" spans="1:82" x14ac:dyDescent="0.25">
      <c r="A66" s="179" t="s">
        <v>480</v>
      </c>
      <c r="B66" s="179" t="s">
        <v>481</v>
      </c>
      <c r="C66" s="179" t="s">
        <v>359</v>
      </c>
      <c r="D66" s="179" t="s">
        <v>55</v>
      </c>
      <c r="E66" s="180">
        <v>17567.139898469901</v>
      </c>
      <c r="F66" s="181">
        <v>17174.375505301799</v>
      </c>
      <c r="G66" s="181">
        <v>179.96679292929301</v>
      </c>
      <c r="H66" s="181">
        <v>212.797600238813</v>
      </c>
      <c r="I66" s="181">
        <v>1033.261363636364</v>
      </c>
      <c r="J66" s="181">
        <v>1038.25</v>
      </c>
      <c r="K66" s="181">
        <v>1352.1980046683</v>
      </c>
      <c r="L66" s="181">
        <v>1748.3113774309099</v>
      </c>
      <c r="M66" s="181">
        <v>4660.6508650898604</v>
      </c>
      <c r="N66" s="181">
        <v>2962.1694599785401</v>
      </c>
      <c r="O66" s="181">
        <v>4772.2988276659498</v>
      </c>
      <c r="P66" s="180">
        <v>1509.5</v>
      </c>
      <c r="Q66" s="181">
        <v>23.875</v>
      </c>
      <c r="R66" s="181">
        <v>77</v>
      </c>
      <c r="S66" s="180">
        <v>2327.375</v>
      </c>
      <c r="T66" s="180">
        <v>802.125</v>
      </c>
      <c r="U66" s="180">
        <v>699.16325680447005</v>
      </c>
      <c r="V66" s="180">
        <v>2734.375</v>
      </c>
      <c r="W66" s="181">
        <v>349.5</v>
      </c>
      <c r="X66" s="181">
        <v>609.125</v>
      </c>
      <c r="Y66" s="181">
        <v>558.625</v>
      </c>
      <c r="Z66" s="181">
        <v>513.75</v>
      </c>
      <c r="AA66" s="181">
        <v>0</v>
      </c>
      <c r="AB66" s="181">
        <v>153.75</v>
      </c>
      <c r="AC66" s="181">
        <v>42.5</v>
      </c>
      <c r="AD66" s="181">
        <v>371.75</v>
      </c>
      <c r="AE66" s="181">
        <v>135.375</v>
      </c>
      <c r="AF66" s="180">
        <v>5322.3311732290404</v>
      </c>
      <c r="AG66" s="181">
        <v>1819.625</v>
      </c>
      <c r="AH66" s="181">
        <v>118.125</v>
      </c>
      <c r="AI66" s="181">
        <v>1354.625</v>
      </c>
      <c r="AJ66" s="181">
        <v>196.875</v>
      </c>
      <c r="AK66" s="181">
        <v>181.625</v>
      </c>
      <c r="AL66" s="181">
        <v>294.375</v>
      </c>
      <c r="AM66" s="181">
        <v>1357.0811732290399</v>
      </c>
      <c r="AN66" s="180">
        <v>186.375</v>
      </c>
      <c r="AO66" s="180">
        <v>642.39546843641699</v>
      </c>
      <c r="AP66" s="181">
        <v>513.5</v>
      </c>
      <c r="AQ66" s="181">
        <v>7.625</v>
      </c>
      <c r="AR66" s="181">
        <v>87.645468436416706</v>
      </c>
      <c r="AS66" s="181">
        <v>33.625</v>
      </c>
      <c r="AT66" s="180">
        <v>550.75</v>
      </c>
      <c r="AU66" s="180">
        <v>66.375</v>
      </c>
      <c r="AV66" s="180">
        <v>70.625</v>
      </c>
      <c r="AW66" s="181">
        <v>15.25</v>
      </c>
      <c r="AX66" s="181">
        <v>55.375</v>
      </c>
      <c r="AY66" s="180">
        <v>72.875</v>
      </c>
      <c r="AZ66" s="180">
        <v>71.5</v>
      </c>
      <c r="BA66" s="180">
        <v>33</v>
      </c>
      <c r="BB66" s="180">
        <v>1.25</v>
      </c>
      <c r="BC66" s="180">
        <v>5.375</v>
      </c>
      <c r="BD66" s="180">
        <v>1362.125</v>
      </c>
      <c r="BE66" s="180">
        <v>53.75</v>
      </c>
      <c r="BF66" s="180">
        <v>138.75</v>
      </c>
      <c r="BG66" s="180">
        <v>724.125</v>
      </c>
      <c r="BH66" s="180" t="e">
        <v>#VALUE!</v>
      </c>
      <c r="BI66" s="182">
        <v>3863.61226384375</v>
      </c>
      <c r="BJ66" s="183" t="e">
        <v>#VALUE!</v>
      </c>
      <c r="BK66" s="183">
        <v>132.5</v>
      </c>
      <c r="BL66" s="183">
        <v>2196.86226384375</v>
      </c>
      <c r="BM66" s="183">
        <v>5.25</v>
      </c>
      <c r="BN66" s="183">
        <v>60.125</v>
      </c>
      <c r="BO66" s="183">
        <v>4</v>
      </c>
      <c r="BP66" s="183">
        <v>108.5</v>
      </c>
      <c r="BQ66" s="184">
        <v>1330.875</v>
      </c>
      <c r="BR66" s="184">
        <v>192.25</v>
      </c>
      <c r="BS66" s="184">
        <v>207.375</v>
      </c>
      <c r="BT66" s="184" t="e">
        <v>#VALUE!</v>
      </c>
      <c r="BU66" s="184">
        <v>0</v>
      </c>
      <c r="BV66" s="184">
        <v>674.125</v>
      </c>
      <c r="BW66" s="185" t="e">
        <v>#VALUE!</v>
      </c>
      <c r="BX66" s="185">
        <v>112.875</v>
      </c>
      <c r="BY66" s="185" t="e">
        <v>#VALUE!</v>
      </c>
      <c r="BZ66" s="185">
        <v>62.75</v>
      </c>
      <c r="CA66" s="185">
        <v>45.25</v>
      </c>
      <c r="CB66" s="185">
        <v>346.5</v>
      </c>
      <c r="CC66" s="186">
        <v>68.625</v>
      </c>
      <c r="CD66" s="187">
        <v>173053.55877746199</v>
      </c>
    </row>
    <row r="67" spans="1:82" x14ac:dyDescent="0.25">
      <c r="A67" s="179" t="s">
        <v>482</v>
      </c>
      <c r="B67" s="179" t="s">
        <v>483</v>
      </c>
      <c r="C67" s="179" t="s">
        <v>405</v>
      </c>
      <c r="D67" s="179" t="s">
        <v>124</v>
      </c>
      <c r="E67" s="180">
        <v>21456.291177364001</v>
      </c>
      <c r="F67" s="181">
        <v>21196.511528606399</v>
      </c>
      <c r="G67" s="181">
        <v>100.592718148887</v>
      </c>
      <c r="H67" s="181">
        <v>159.18693060877001</v>
      </c>
      <c r="I67" s="181">
        <v>1393.375</v>
      </c>
      <c r="J67" s="181">
        <v>1434.625</v>
      </c>
      <c r="K67" s="181">
        <v>1469.1386842105301</v>
      </c>
      <c r="L67" s="181">
        <v>2511.13950759422</v>
      </c>
      <c r="M67" s="181">
        <v>6222.2936509485899</v>
      </c>
      <c r="N67" s="181">
        <v>4980.35050745019</v>
      </c>
      <c r="O67" s="181">
        <v>3445.3688271604901</v>
      </c>
      <c r="P67" s="180">
        <v>2559.5</v>
      </c>
      <c r="Q67" s="181">
        <v>191.625</v>
      </c>
      <c r="R67" s="181">
        <v>183.375</v>
      </c>
      <c r="S67" s="180">
        <v>1255.75</v>
      </c>
      <c r="T67" s="180">
        <v>973.125</v>
      </c>
      <c r="U67" s="180">
        <v>600.48017375675101</v>
      </c>
      <c r="V67" s="180">
        <v>5844</v>
      </c>
      <c r="W67" s="181">
        <v>2408.75</v>
      </c>
      <c r="X67" s="181">
        <v>857.25</v>
      </c>
      <c r="Y67" s="181">
        <v>542.125</v>
      </c>
      <c r="Z67" s="181">
        <v>601</v>
      </c>
      <c r="AA67" s="181">
        <v>12.25</v>
      </c>
      <c r="AB67" s="181">
        <v>452.375</v>
      </c>
      <c r="AC67" s="181">
        <v>176.5</v>
      </c>
      <c r="AD67" s="181">
        <v>607.125</v>
      </c>
      <c r="AE67" s="181">
        <v>295.125</v>
      </c>
      <c r="AF67" s="180">
        <v>6307.8110036072703</v>
      </c>
      <c r="AG67" s="181">
        <v>1139.625</v>
      </c>
      <c r="AH67" s="181">
        <v>37.25</v>
      </c>
      <c r="AI67" s="181">
        <v>1708.75</v>
      </c>
      <c r="AJ67" s="181">
        <v>708.375</v>
      </c>
      <c r="AK67" s="181">
        <v>512.5</v>
      </c>
      <c r="AL67" s="181">
        <v>71.625</v>
      </c>
      <c r="AM67" s="181">
        <v>2129.6860036072799</v>
      </c>
      <c r="AN67" s="180">
        <v>352</v>
      </c>
      <c r="AO67" s="180">
        <v>652.875</v>
      </c>
      <c r="AP67" s="181">
        <v>367.625</v>
      </c>
      <c r="AQ67" s="181">
        <v>9.5</v>
      </c>
      <c r="AR67" s="181">
        <v>147.875</v>
      </c>
      <c r="AS67" s="181">
        <v>127.875</v>
      </c>
      <c r="AT67" s="180">
        <v>368.5</v>
      </c>
      <c r="AU67" s="180">
        <v>46.5</v>
      </c>
      <c r="AV67" s="180">
        <v>137.875</v>
      </c>
      <c r="AW67" s="181">
        <v>28.875</v>
      </c>
      <c r="AX67" s="181">
        <v>109</v>
      </c>
      <c r="AY67" s="180">
        <v>33.5</v>
      </c>
      <c r="AZ67" s="180">
        <v>202.5</v>
      </c>
      <c r="BA67" s="180">
        <v>104.25</v>
      </c>
      <c r="BB67" s="180">
        <v>8.375</v>
      </c>
      <c r="BC67" s="180">
        <v>4.25</v>
      </c>
      <c r="BD67" s="180">
        <v>1029.75</v>
      </c>
      <c r="BE67" s="180">
        <v>149.5</v>
      </c>
      <c r="BF67" s="180">
        <v>62.375</v>
      </c>
      <c r="BG67" s="180">
        <v>416.25</v>
      </c>
      <c r="BH67" s="180" t="e">
        <v>#VALUE!</v>
      </c>
      <c r="BI67" s="182">
        <v>3740.0034635624997</v>
      </c>
      <c r="BJ67" s="183" t="e">
        <v>#VALUE!</v>
      </c>
      <c r="BK67" s="183">
        <v>520.25</v>
      </c>
      <c r="BL67" s="183">
        <v>1837.2534635625</v>
      </c>
      <c r="BM67" s="183">
        <v>12.625</v>
      </c>
      <c r="BN67" s="183">
        <v>50.25</v>
      </c>
      <c r="BO67" s="183" t="e">
        <v>#VALUE!</v>
      </c>
      <c r="BP67" s="183">
        <v>221.625</v>
      </c>
      <c r="BQ67" s="184">
        <v>1085.375</v>
      </c>
      <c r="BR67" s="184">
        <v>135</v>
      </c>
      <c r="BS67" s="184" t="e">
        <v>#VALUE!</v>
      </c>
      <c r="BT67" s="184" t="e">
        <v>#VALUE!</v>
      </c>
      <c r="BU67" s="184">
        <v>1</v>
      </c>
      <c r="BV67" s="184">
        <v>472.125</v>
      </c>
      <c r="BW67" s="185" t="e">
        <v>#VALUE!</v>
      </c>
      <c r="BX67" s="185" t="e">
        <v>#VALUE!</v>
      </c>
      <c r="BY67" s="185" t="e">
        <v>#VALUE!</v>
      </c>
      <c r="BZ67" s="185" t="e">
        <v>#VALUE!</v>
      </c>
      <c r="CA67" s="185" t="e">
        <v>#VALUE!</v>
      </c>
      <c r="CB67" s="185">
        <v>275.375</v>
      </c>
      <c r="CC67" s="186">
        <v>96.125</v>
      </c>
      <c r="CD67" s="187">
        <v>182965.00883087001</v>
      </c>
    </row>
    <row r="68" spans="1:82" x14ac:dyDescent="0.25">
      <c r="A68" s="179" t="s">
        <v>484</v>
      </c>
      <c r="B68" s="179" t="s">
        <v>485</v>
      </c>
      <c r="C68" s="179" t="s">
        <v>371</v>
      </c>
      <c r="D68" s="179" t="s">
        <v>125</v>
      </c>
      <c r="E68" s="180">
        <v>8462.4022615005997</v>
      </c>
      <c r="F68" s="181">
        <v>8265.1211076544387</v>
      </c>
      <c r="G68" s="181">
        <v>16.75</v>
      </c>
      <c r="H68" s="181">
        <v>180.53115384615401</v>
      </c>
      <c r="I68" s="181">
        <v>495.03115384615398</v>
      </c>
      <c r="J68" s="181">
        <v>459.375</v>
      </c>
      <c r="K68" s="181">
        <v>453.375</v>
      </c>
      <c r="L68" s="181">
        <v>934</v>
      </c>
      <c r="M68" s="181">
        <v>2044.6215752907499</v>
      </c>
      <c r="N68" s="181">
        <v>2357.1245323636899</v>
      </c>
      <c r="O68" s="181">
        <v>1718.875</v>
      </c>
      <c r="P68" s="180">
        <v>382</v>
      </c>
      <c r="Q68" s="181">
        <v>10.125</v>
      </c>
      <c r="R68" s="181">
        <v>31.125</v>
      </c>
      <c r="S68" s="180">
        <v>345.375</v>
      </c>
      <c r="T68" s="180">
        <v>272.875</v>
      </c>
      <c r="U68" s="180">
        <v>353.57527596149498</v>
      </c>
      <c r="V68" s="180">
        <v>2331.5</v>
      </c>
      <c r="W68" s="181">
        <v>537.625</v>
      </c>
      <c r="X68" s="181">
        <v>585.25</v>
      </c>
      <c r="Y68" s="181">
        <v>424.625</v>
      </c>
      <c r="Z68" s="181">
        <v>450.375</v>
      </c>
      <c r="AA68" s="181">
        <v>12.25</v>
      </c>
      <c r="AB68" s="181">
        <v>78.625</v>
      </c>
      <c r="AC68" s="181">
        <v>14.875</v>
      </c>
      <c r="AD68" s="181">
        <v>144</v>
      </c>
      <c r="AE68" s="181">
        <v>83.875</v>
      </c>
      <c r="AF68" s="180">
        <v>2776.0769855391</v>
      </c>
      <c r="AG68" s="181">
        <v>1658.75</v>
      </c>
      <c r="AH68" s="181" t="e">
        <v>#VALUE!</v>
      </c>
      <c r="AI68" s="181">
        <v>426.875</v>
      </c>
      <c r="AJ68" s="181">
        <v>92.125</v>
      </c>
      <c r="AK68" s="181">
        <v>33.75</v>
      </c>
      <c r="AL68" s="181">
        <v>86.375</v>
      </c>
      <c r="AM68" s="181">
        <v>478.20198553910097</v>
      </c>
      <c r="AN68" s="180">
        <v>16.875</v>
      </c>
      <c r="AO68" s="180">
        <v>181.75</v>
      </c>
      <c r="AP68" s="181">
        <v>117.5</v>
      </c>
      <c r="AQ68" s="181">
        <v>1.875</v>
      </c>
      <c r="AR68" s="181">
        <v>42</v>
      </c>
      <c r="AS68" s="181">
        <v>20.375</v>
      </c>
      <c r="AT68" s="180">
        <v>263.625</v>
      </c>
      <c r="AU68" s="180">
        <v>15.625</v>
      </c>
      <c r="AV68" s="180">
        <v>108.375</v>
      </c>
      <c r="AW68" s="181">
        <v>9.5</v>
      </c>
      <c r="AX68" s="181">
        <v>98.875</v>
      </c>
      <c r="AY68" s="180">
        <v>14.75</v>
      </c>
      <c r="AZ68" s="180">
        <v>30.25</v>
      </c>
      <c r="BA68" s="180">
        <v>361.25</v>
      </c>
      <c r="BB68" s="180">
        <v>0</v>
      </c>
      <c r="BC68" s="180">
        <v>2</v>
      </c>
      <c r="BD68" s="180">
        <v>744.75</v>
      </c>
      <c r="BE68" s="180" t="e">
        <v>#VALUE!</v>
      </c>
      <c r="BF68" s="180">
        <v>4.875</v>
      </c>
      <c r="BG68" s="180">
        <v>158.5</v>
      </c>
      <c r="BH68" s="180" t="e">
        <v>#VALUE!</v>
      </c>
      <c r="BI68" s="182">
        <v>842.71220568750005</v>
      </c>
      <c r="BJ68" s="183">
        <v>204</v>
      </c>
      <c r="BK68" s="183">
        <v>22.875</v>
      </c>
      <c r="BL68" s="183">
        <v>571.21220568750005</v>
      </c>
      <c r="BM68" s="183">
        <v>3.625</v>
      </c>
      <c r="BN68" s="183">
        <v>12.875</v>
      </c>
      <c r="BO68" s="183" t="e">
        <v>#VALUE!</v>
      </c>
      <c r="BP68" s="183">
        <v>28.125</v>
      </c>
      <c r="BQ68" s="184">
        <v>615.375</v>
      </c>
      <c r="BR68" s="184">
        <v>37.375</v>
      </c>
      <c r="BS68" s="184" t="e">
        <v>#VALUE!</v>
      </c>
      <c r="BT68" s="184" t="e">
        <v>#VALUE!</v>
      </c>
      <c r="BU68" s="184">
        <v>0</v>
      </c>
      <c r="BV68" s="184">
        <v>440.125</v>
      </c>
      <c r="BW68" s="185">
        <v>145</v>
      </c>
      <c r="BX68" s="185">
        <v>0</v>
      </c>
      <c r="BY68" s="185" t="e">
        <v>#VALUE!</v>
      </c>
      <c r="BZ68" s="185" t="e">
        <v>#VALUE!</v>
      </c>
      <c r="CA68" s="185">
        <v>62.625</v>
      </c>
      <c r="CB68" s="185">
        <v>227.125</v>
      </c>
      <c r="CC68" s="186">
        <v>103.25</v>
      </c>
      <c r="CD68" s="187">
        <v>55279.724544905097</v>
      </c>
    </row>
    <row r="69" spans="1:82" x14ac:dyDescent="0.25">
      <c r="A69" s="179" t="s">
        <v>486</v>
      </c>
      <c r="B69" s="179" t="s">
        <v>487</v>
      </c>
      <c r="C69" s="179" t="s">
        <v>375</v>
      </c>
      <c r="D69" s="179" t="s">
        <v>125</v>
      </c>
      <c r="E69" s="180">
        <v>9684.3429118698696</v>
      </c>
      <c r="F69" s="181">
        <v>9658.0929118698696</v>
      </c>
      <c r="G69" s="181">
        <v>6.125</v>
      </c>
      <c r="H69" s="181">
        <v>20.125</v>
      </c>
      <c r="I69" s="181">
        <v>809</v>
      </c>
      <c r="J69" s="181">
        <v>509.375</v>
      </c>
      <c r="K69" s="181">
        <v>660.375</v>
      </c>
      <c r="L69" s="181">
        <v>1349.1238407200501</v>
      </c>
      <c r="M69" s="181">
        <v>2314.9754994866198</v>
      </c>
      <c r="N69" s="181">
        <v>2684.43374363363</v>
      </c>
      <c r="O69" s="181">
        <v>1357.0598280295701</v>
      </c>
      <c r="P69" s="180">
        <v>763.5</v>
      </c>
      <c r="Q69" s="181">
        <v>10.5</v>
      </c>
      <c r="R69" s="181">
        <v>71.625</v>
      </c>
      <c r="S69" s="180">
        <v>1091.25</v>
      </c>
      <c r="T69" s="180">
        <v>449.875</v>
      </c>
      <c r="U69" s="180">
        <v>240.531778512664</v>
      </c>
      <c r="V69" s="180">
        <v>1189.25</v>
      </c>
      <c r="W69" s="181">
        <v>402.375</v>
      </c>
      <c r="X69" s="181">
        <v>50.25</v>
      </c>
      <c r="Y69" s="181">
        <v>80.75</v>
      </c>
      <c r="Z69" s="181">
        <v>168.5</v>
      </c>
      <c r="AA69" s="181" t="e">
        <v>#VALUE!</v>
      </c>
      <c r="AB69" s="181">
        <v>274.25</v>
      </c>
      <c r="AC69" s="181" t="e">
        <v>#VALUE!</v>
      </c>
      <c r="AD69" s="181">
        <v>123.75</v>
      </c>
      <c r="AE69" s="181">
        <v>169.125</v>
      </c>
      <c r="AF69" s="180">
        <v>3456.8111333572101</v>
      </c>
      <c r="AG69" s="181">
        <v>1719.375</v>
      </c>
      <c r="AH69" s="181">
        <v>102.5</v>
      </c>
      <c r="AI69" s="181">
        <v>327.375</v>
      </c>
      <c r="AJ69" s="181">
        <v>79.25</v>
      </c>
      <c r="AK69" s="181">
        <v>168.625</v>
      </c>
      <c r="AL69" s="181">
        <v>41.375</v>
      </c>
      <c r="AM69" s="181">
        <v>1018.311133357208</v>
      </c>
      <c r="AN69" s="180">
        <v>169.25</v>
      </c>
      <c r="AO69" s="180">
        <v>234.5</v>
      </c>
      <c r="AP69" s="181">
        <v>177</v>
      </c>
      <c r="AQ69" s="181">
        <v>13</v>
      </c>
      <c r="AR69" s="181">
        <v>30.875</v>
      </c>
      <c r="AS69" s="181">
        <v>13.625</v>
      </c>
      <c r="AT69" s="180">
        <v>225.75</v>
      </c>
      <c r="AU69" s="180">
        <v>34.75</v>
      </c>
      <c r="AV69" s="180">
        <v>69.25</v>
      </c>
      <c r="AW69" s="181">
        <v>45.5</v>
      </c>
      <c r="AX69" s="181">
        <v>23.75</v>
      </c>
      <c r="AY69" s="180">
        <v>12.25</v>
      </c>
      <c r="AZ69" s="180">
        <v>39.625</v>
      </c>
      <c r="BA69" s="180">
        <v>37.25</v>
      </c>
      <c r="BB69" s="180">
        <v>31</v>
      </c>
      <c r="BC69" s="180">
        <v>4</v>
      </c>
      <c r="BD69" s="180">
        <v>1067.125</v>
      </c>
      <c r="BE69" s="180">
        <v>2</v>
      </c>
      <c r="BF69" s="180">
        <v>110.25</v>
      </c>
      <c r="BG69" s="180">
        <v>292.375</v>
      </c>
      <c r="BH69" s="180" t="e">
        <v>#VALUE!</v>
      </c>
      <c r="BI69" s="182">
        <v>3374.8189981874998</v>
      </c>
      <c r="BJ69" s="183">
        <v>1407.25</v>
      </c>
      <c r="BK69" s="183">
        <v>66.625</v>
      </c>
      <c r="BL69" s="183">
        <v>1726.9439981874998</v>
      </c>
      <c r="BM69" s="183" t="e">
        <v>#VALUE!</v>
      </c>
      <c r="BN69" s="183">
        <v>1.25</v>
      </c>
      <c r="BO69" s="183" t="e">
        <v>#VALUE!</v>
      </c>
      <c r="BP69" s="183">
        <v>172.75</v>
      </c>
      <c r="BQ69" s="184">
        <v>2238.5</v>
      </c>
      <c r="BR69" s="184">
        <v>58.75</v>
      </c>
      <c r="BS69" s="184" t="e">
        <v>#VALUE!</v>
      </c>
      <c r="BT69" s="184" t="e">
        <v>#VALUE!</v>
      </c>
      <c r="BU69" s="184" t="e">
        <v>#VALUE!</v>
      </c>
      <c r="BV69" s="184">
        <v>437.875</v>
      </c>
      <c r="BW69" s="185">
        <v>203.75</v>
      </c>
      <c r="BX69" s="185" t="e">
        <v>#VALUE!</v>
      </c>
      <c r="BY69" s="185" t="e">
        <v>#VALUE!</v>
      </c>
      <c r="BZ69" s="185" t="e">
        <v>#VALUE!</v>
      </c>
      <c r="CA69" s="185" t="e">
        <v>#VALUE!</v>
      </c>
      <c r="CB69" s="185">
        <v>188.875</v>
      </c>
      <c r="CC69" s="186">
        <v>100.875</v>
      </c>
      <c r="CD69" s="187">
        <v>103558.27312450109</v>
      </c>
    </row>
    <row r="70" spans="1:82" x14ac:dyDescent="0.25">
      <c r="A70" s="179" t="s">
        <v>488</v>
      </c>
      <c r="B70" s="179" t="s">
        <v>489</v>
      </c>
      <c r="C70" s="179" t="s">
        <v>490</v>
      </c>
      <c r="D70" s="179" t="s">
        <v>120</v>
      </c>
      <c r="E70" s="180">
        <v>27622.101157254299</v>
      </c>
      <c r="F70" s="181">
        <v>26867.046453000701</v>
      </c>
      <c r="G70" s="181">
        <v>329.47274436090203</v>
      </c>
      <c r="H70" s="181">
        <v>425.58195989268103</v>
      </c>
      <c r="I70" s="181">
        <v>1529.625</v>
      </c>
      <c r="J70" s="181">
        <v>1596.1618686868701</v>
      </c>
      <c r="K70" s="181">
        <v>1703</v>
      </c>
      <c r="L70" s="181">
        <v>3073.3369538787101</v>
      </c>
      <c r="M70" s="181">
        <v>6272.4222490864904</v>
      </c>
      <c r="N70" s="181">
        <v>6395.63431978072</v>
      </c>
      <c r="O70" s="181">
        <v>7051.92076582152</v>
      </c>
      <c r="P70" s="180">
        <v>2679.375</v>
      </c>
      <c r="Q70" s="181">
        <v>548.5</v>
      </c>
      <c r="R70" s="181">
        <v>328</v>
      </c>
      <c r="S70" s="180">
        <v>1773.75</v>
      </c>
      <c r="T70" s="180">
        <v>532.875</v>
      </c>
      <c r="U70" s="180">
        <v>1053.9758619710869</v>
      </c>
      <c r="V70" s="180">
        <v>6384.375</v>
      </c>
      <c r="W70" s="181">
        <v>1622.625</v>
      </c>
      <c r="X70" s="181">
        <v>954.375</v>
      </c>
      <c r="Y70" s="181">
        <v>544.625</v>
      </c>
      <c r="Z70" s="181">
        <v>697.375</v>
      </c>
      <c r="AA70" s="181">
        <v>78.75</v>
      </c>
      <c r="AB70" s="181">
        <v>855.875</v>
      </c>
      <c r="AC70" s="181">
        <v>357.5</v>
      </c>
      <c r="AD70" s="181">
        <v>643.25</v>
      </c>
      <c r="AE70" s="181">
        <v>630</v>
      </c>
      <c r="AF70" s="180">
        <v>9288.7502952832292</v>
      </c>
      <c r="AG70" s="181">
        <v>2678.75</v>
      </c>
      <c r="AH70" s="181">
        <v>52</v>
      </c>
      <c r="AI70" s="181">
        <v>2268.125</v>
      </c>
      <c r="AJ70" s="181">
        <v>1822.625</v>
      </c>
      <c r="AK70" s="181">
        <v>107.75</v>
      </c>
      <c r="AL70" s="181">
        <v>448.75</v>
      </c>
      <c r="AM70" s="181">
        <v>1910.7502952832299</v>
      </c>
      <c r="AN70" s="180">
        <v>151.875</v>
      </c>
      <c r="AO70" s="180">
        <v>718.375</v>
      </c>
      <c r="AP70" s="181">
        <v>482.625</v>
      </c>
      <c r="AQ70" s="181">
        <v>10.375</v>
      </c>
      <c r="AR70" s="181">
        <v>155.875</v>
      </c>
      <c r="AS70" s="181">
        <v>69.5</v>
      </c>
      <c r="AT70" s="180">
        <v>423.5</v>
      </c>
      <c r="AU70" s="180">
        <v>136.25</v>
      </c>
      <c r="AV70" s="180">
        <v>188.25</v>
      </c>
      <c r="AW70" s="181">
        <v>47.75</v>
      </c>
      <c r="AX70" s="181">
        <v>140.5</v>
      </c>
      <c r="AY70" s="180">
        <v>171.5</v>
      </c>
      <c r="AZ70" s="180">
        <v>44.375</v>
      </c>
      <c r="BA70" s="180">
        <v>124</v>
      </c>
      <c r="BB70" s="180">
        <v>5.5</v>
      </c>
      <c r="BC70" s="180">
        <v>2.25</v>
      </c>
      <c r="BD70" s="180">
        <v>2587.125</v>
      </c>
      <c r="BE70" s="180">
        <v>241.125</v>
      </c>
      <c r="BF70" s="180">
        <v>196.375</v>
      </c>
      <c r="BG70" s="180">
        <v>801.75</v>
      </c>
      <c r="BH70" s="180" t="e">
        <v>#VALUE!</v>
      </c>
      <c r="BI70" s="182">
        <v>9013.7613412499995</v>
      </c>
      <c r="BJ70" s="183">
        <v>790</v>
      </c>
      <c r="BK70" s="183">
        <v>573.25</v>
      </c>
      <c r="BL70" s="183">
        <v>5026.0113412499995</v>
      </c>
      <c r="BM70" s="183">
        <v>4</v>
      </c>
      <c r="BN70" s="183">
        <v>17.75</v>
      </c>
      <c r="BO70" s="183">
        <v>14.5</v>
      </c>
      <c r="BP70" s="183">
        <v>2588.25</v>
      </c>
      <c r="BQ70" s="184">
        <v>1531.25</v>
      </c>
      <c r="BR70" s="184">
        <v>175.125</v>
      </c>
      <c r="BS70" s="184">
        <v>184.375</v>
      </c>
      <c r="BT70" s="184" t="e">
        <v>#VALUE!</v>
      </c>
      <c r="BU70" s="184">
        <v>0</v>
      </c>
      <c r="BV70" s="184">
        <v>573.5</v>
      </c>
      <c r="BW70" s="185">
        <v>0</v>
      </c>
      <c r="BX70" s="185" t="e">
        <v>#VALUE!</v>
      </c>
      <c r="BY70" s="185" t="e">
        <v>#VALUE!</v>
      </c>
      <c r="BZ70" s="185" t="e">
        <v>#VALUE!</v>
      </c>
      <c r="CA70" s="185" t="e">
        <v>#VALUE!</v>
      </c>
      <c r="CB70" s="185">
        <v>387.625</v>
      </c>
      <c r="CC70" s="186">
        <v>3912.25</v>
      </c>
      <c r="CD70" s="187">
        <v>349789.39171527798</v>
      </c>
    </row>
    <row r="71" spans="1:82" x14ac:dyDescent="0.25">
      <c r="A71" s="179" t="s">
        <v>491</v>
      </c>
      <c r="B71" s="179" t="s">
        <v>492</v>
      </c>
      <c r="C71" s="179" t="s">
        <v>490</v>
      </c>
      <c r="D71" s="179" t="s">
        <v>120</v>
      </c>
      <c r="E71" s="180">
        <v>21982.261432962299</v>
      </c>
      <c r="F71" s="181">
        <v>21045.922818395498</v>
      </c>
      <c r="G71" s="181">
        <v>247.89642199905401</v>
      </c>
      <c r="H71" s="181">
        <v>688.44219256774102</v>
      </c>
      <c r="I71" s="181">
        <v>787.02550125313303</v>
      </c>
      <c r="J71" s="181">
        <v>891.5</v>
      </c>
      <c r="K71" s="181">
        <v>1163.47864906832</v>
      </c>
      <c r="L71" s="181">
        <v>2502.3436580263901</v>
      </c>
      <c r="M71" s="181">
        <v>4752.3345997895103</v>
      </c>
      <c r="N71" s="181">
        <v>5007.1884704723798</v>
      </c>
      <c r="O71" s="181">
        <v>6878.3905543525898</v>
      </c>
      <c r="P71" s="180">
        <v>1740.75</v>
      </c>
      <c r="Q71" s="181">
        <v>538.625</v>
      </c>
      <c r="R71" s="181">
        <v>60.625</v>
      </c>
      <c r="S71" s="180">
        <v>1507.25</v>
      </c>
      <c r="T71" s="180">
        <v>206.75</v>
      </c>
      <c r="U71" s="180">
        <v>1723.0411435426299</v>
      </c>
      <c r="V71" s="180">
        <v>5010.75</v>
      </c>
      <c r="W71" s="181">
        <v>1022.5</v>
      </c>
      <c r="X71" s="181">
        <v>1402.25</v>
      </c>
      <c r="Y71" s="181">
        <v>49.625</v>
      </c>
      <c r="Z71" s="181">
        <v>753.75</v>
      </c>
      <c r="AA71" s="181" t="e">
        <v>#VALUE!</v>
      </c>
      <c r="AB71" s="181">
        <v>369.5</v>
      </c>
      <c r="AC71" s="181">
        <v>6.5</v>
      </c>
      <c r="AD71" s="181">
        <v>585.375</v>
      </c>
      <c r="AE71" s="181">
        <v>841.125</v>
      </c>
      <c r="AF71" s="180">
        <v>7784.8452894196898</v>
      </c>
      <c r="AG71" s="181">
        <v>2313.375</v>
      </c>
      <c r="AH71" s="181">
        <v>59.375</v>
      </c>
      <c r="AI71" s="181">
        <v>2176.25</v>
      </c>
      <c r="AJ71" s="181">
        <v>1286.875</v>
      </c>
      <c r="AK71" s="181">
        <v>131.75</v>
      </c>
      <c r="AL71" s="181">
        <v>121.25</v>
      </c>
      <c r="AM71" s="181">
        <v>1695.9702894196901</v>
      </c>
      <c r="AN71" s="180">
        <v>311.875</v>
      </c>
      <c r="AO71" s="180">
        <v>504.625</v>
      </c>
      <c r="AP71" s="181">
        <v>164.625</v>
      </c>
      <c r="AQ71" s="181">
        <v>1.25</v>
      </c>
      <c r="AR71" s="181">
        <v>295</v>
      </c>
      <c r="AS71" s="181">
        <v>43.75</v>
      </c>
      <c r="AT71" s="180">
        <v>265.625</v>
      </c>
      <c r="AU71" s="180">
        <v>32.5</v>
      </c>
      <c r="AV71" s="180">
        <v>94</v>
      </c>
      <c r="AW71" s="181">
        <v>46.5</v>
      </c>
      <c r="AX71" s="181">
        <v>47.5</v>
      </c>
      <c r="AY71" s="180">
        <v>166.875</v>
      </c>
      <c r="AZ71" s="180">
        <v>86.625</v>
      </c>
      <c r="BA71" s="180">
        <v>63.25</v>
      </c>
      <c r="BB71" s="180">
        <v>1.75</v>
      </c>
      <c r="BC71" s="180">
        <v>0</v>
      </c>
      <c r="BD71" s="180">
        <v>1466.5</v>
      </c>
      <c r="BE71" s="180">
        <v>83.5</v>
      </c>
      <c r="BF71" s="180" t="e">
        <v>#VALUE!</v>
      </c>
      <c r="BG71" s="180">
        <v>660.75</v>
      </c>
      <c r="BH71" s="180" t="e">
        <v>#VALUE!</v>
      </c>
      <c r="BI71" s="182">
        <v>4848.9899613437501</v>
      </c>
      <c r="BJ71" s="183">
        <v>684.625</v>
      </c>
      <c r="BK71" s="183">
        <v>289.75</v>
      </c>
      <c r="BL71" s="183">
        <v>2437.9899613437501</v>
      </c>
      <c r="BM71" s="183">
        <v>0</v>
      </c>
      <c r="BN71" s="183">
        <v>31.5</v>
      </c>
      <c r="BO71" s="183">
        <v>643.75</v>
      </c>
      <c r="BP71" s="183">
        <v>761.375</v>
      </c>
      <c r="BQ71" s="184">
        <v>1068.25</v>
      </c>
      <c r="BR71" s="184">
        <v>341.75</v>
      </c>
      <c r="BS71" s="184" t="e">
        <v>#VALUE!</v>
      </c>
      <c r="BT71" s="184" t="e">
        <v>#VALUE!</v>
      </c>
      <c r="BU71" s="184" t="e">
        <v>#VALUE!</v>
      </c>
      <c r="BV71" s="184">
        <v>571.5</v>
      </c>
      <c r="BW71" s="185">
        <v>315.75</v>
      </c>
      <c r="BX71" s="185" t="e">
        <v>#VALUE!</v>
      </c>
      <c r="BY71" s="185" t="e">
        <v>#VALUE!</v>
      </c>
      <c r="BZ71" s="185">
        <v>0</v>
      </c>
      <c r="CA71" s="185" t="e">
        <v>#VALUE!</v>
      </c>
      <c r="CB71" s="185">
        <v>166.125</v>
      </c>
      <c r="CC71" s="186">
        <v>1723.1716049382701</v>
      </c>
      <c r="CD71" s="187">
        <v>210287.67384905901</v>
      </c>
    </row>
    <row r="72" spans="1:82" x14ac:dyDescent="0.25">
      <c r="A72" s="179" t="s">
        <v>493</v>
      </c>
      <c r="B72" s="179" t="s">
        <v>494</v>
      </c>
      <c r="C72" s="179" t="s">
        <v>355</v>
      </c>
      <c r="D72" s="179" t="s">
        <v>55</v>
      </c>
      <c r="E72" s="180">
        <v>60709.452914764297</v>
      </c>
      <c r="F72" s="181">
        <v>60313.983983604798</v>
      </c>
      <c r="G72" s="181">
        <v>33.125</v>
      </c>
      <c r="H72" s="181">
        <v>362.34393115941998</v>
      </c>
      <c r="I72" s="181">
        <v>3246.0714285714298</v>
      </c>
      <c r="J72" s="181">
        <v>3040.97324561404</v>
      </c>
      <c r="K72" s="181">
        <v>3714.0177642233598</v>
      </c>
      <c r="L72" s="181">
        <v>7454.1269112793098</v>
      </c>
      <c r="M72" s="181">
        <v>15105.679802447899</v>
      </c>
      <c r="N72" s="181">
        <v>12273.5128720953</v>
      </c>
      <c r="O72" s="181">
        <v>15875.070890532899</v>
      </c>
      <c r="P72" s="180">
        <v>10108</v>
      </c>
      <c r="Q72" s="181">
        <v>19.75</v>
      </c>
      <c r="R72" s="181">
        <v>600.125</v>
      </c>
      <c r="S72" s="180">
        <v>5624.25</v>
      </c>
      <c r="T72" s="180">
        <v>2479.7482456140401</v>
      </c>
      <c r="U72" s="180">
        <v>2689.0612902019702</v>
      </c>
      <c r="V72" s="180">
        <v>11548.25</v>
      </c>
      <c r="W72" s="181">
        <v>2659.875</v>
      </c>
      <c r="X72" s="181">
        <v>1813.75</v>
      </c>
      <c r="Y72" s="181">
        <v>1200.25</v>
      </c>
      <c r="Z72" s="181">
        <v>2368.5</v>
      </c>
      <c r="AA72" s="181">
        <v>68.5</v>
      </c>
      <c r="AB72" s="181">
        <v>678.5</v>
      </c>
      <c r="AC72" s="181">
        <v>177.875</v>
      </c>
      <c r="AD72" s="181">
        <v>1847.625</v>
      </c>
      <c r="AE72" s="181">
        <v>733.375</v>
      </c>
      <c r="AF72" s="180">
        <v>14972.0183789483</v>
      </c>
      <c r="AG72" s="181">
        <v>3693.25</v>
      </c>
      <c r="AH72" s="181">
        <v>164.625</v>
      </c>
      <c r="AI72" s="181">
        <v>3335.375</v>
      </c>
      <c r="AJ72" s="181">
        <v>2863.5</v>
      </c>
      <c r="AK72" s="181">
        <v>534.75</v>
      </c>
      <c r="AL72" s="181">
        <v>382.625</v>
      </c>
      <c r="AM72" s="181">
        <v>3997.8933789482599</v>
      </c>
      <c r="AN72" s="180">
        <v>787.625</v>
      </c>
      <c r="AO72" s="180">
        <v>2598.125</v>
      </c>
      <c r="AP72" s="181">
        <v>1917.25</v>
      </c>
      <c r="AQ72" s="181">
        <v>43.625</v>
      </c>
      <c r="AR72" s="181">
        <v>436.625</v>
      </c>
      <c r="AS72" s="181">
        <v>200.625</v>
      </c>
      <c r="AT72" s="180">
        <v>428.875</v>
      </c>
      <c r="AU72" s="180">
        <v>347.875</v>
      </c>
      <c r="AV72" s="180">
        <v>182.625</v>
      </c>
      <c r="AW72" s="181">
        <v>53</v>
      </c>
      <c r="AX72" s="181">
        <v>129.625</v>
      </c>
      <c r="AY72" s="180">
        <v>132.875</v>
      </c>
      <c r="AZ72" s="180">
        <v>208.875</v>
      </c>
      <c r="BA72" s="180">
        <v>435.625</v>
      </c>
      <c r="BB72" s="180">
        <v>4.625</v>
      </c>
      <c r="BC72" s="180">
        <v>9.875</v>
      </c>
      <c r="BD72" s="180">
        <v>5662.125</v>
      </c>
      <c r="BE72" s="180">
        <v>174</v>
      </c>
      <c r="BF72" s="180">
        <v>151.875</v>
      </c>
      <c r="BG72" s="180">
        <v>1571.625</v>
      </c>
      <c r="BH72" s="180" t="e">
        <v>#VALUE!</v>
      </c>
      <c r="BI72" s="182">
        <v>7334.540276875</v>
      </c>
      <c r="BJ72" s="183">
        <v>866.75</v>
      </c>
      <c r="BK72" s="183">
        <v>620.375</v>
      </c>
      <c r="BL72" s="183">
        <v>4980.290276875</v>
      </c>
      <c r="BM72" s="183">
        <v>6.625</v>
      </c>
      <c r="BN72" s="183">
        <v>43.375</v>
      </c>
      <c r="BO72" s="183">
        <v>2.875</v>
      </c>
      <c r="BP72" s="183">
        <v>814.25</v>
      </c>
      <c r="BQ72" s="184">
        <v>4793.5</v>
      </c>
      <c r="BR72" s="184">
        <v>1283.25</v>
      </c>
      <c r="BS72" s="184" t="e">
        <v>#VALUE!</v>
      </c>
      <c r="BT72" s="184">
        <v>625.5</v>
      </c>
      <c r="BU72" s="184">
        <v>4</v>
      </c>
      <c r="BV72" s="184">
        <v>2645.5</v>
      </c>
      <c r="BW72" s="185">
        <v>1080.625</v>
      </c>
      <c r="BX72" s="185" t="e">
        <v>#VALUE!</v>
      </c>
      <c r="BY72" s="185" t="e">
        <v>#VALUE!</v>
      </c>
      <c r="BZ72" s="185">
        <v>53.5</v>
      </c>
      <c r="CA72" s="185">
        <v>52.125</v>
      </c>
      <c r="CB72" s="185">
        <v>977.625</v>
      </c>
      <c r="CC72" s="186">
        <v>3499.5974840376998</v>
      </c>
      <c r="CD72" s="187">
        <v>668445.39137412899</v>
      </c>
    </row>
    <row r="73" spans="1:82" x14ac:dyDescent="0.25">
      <c r="A73" s="179" t="s">
        <v>495</v>
      </c>
      <c r="B73" s="179" t="s">
        <v>496</v>
      </c>
      <c r="C73" s="179" t="s">
        <v>408</v>
      </c>
      <c r="D73" s="179" t="s">
        <v>116</v>
      </c>
      <c r="E73" s="180">
        <v>7945.0353478534898</v>
      </c>
      <c r="F73" s="181">
        <v>7880.7853478534898</v>
      </c>
      <c r="G73" s="181">
        <v>64.25</v>
      </c>
      <c r="H73" s="181">
        <v>0</v>
      </c>
      <c r="I73" s="181">
        <v>243.5</v>
      </c>
      <c r="J73" s="181">
        <v>208.625</v>
      </c>
      <c r="K73" s="181">
        <v>334.25</v>
      </c>
      <c r="L73" s="181">
        <v>806.70186491935499</v>
      </c>
      <c r="M73" s="181">
        <v>1965.31593907448</v>
      </c>
      <c r="N73" s="181">
        <v>2195.8925438596498</v>
      </c>
      <c r="O73" s="181">
        <v>2190.75</v>
      </c>
      <c r="P73" s="180">
        <v>411.625</v>
      </c>
      <c r="Q73" s="181">
        <v>1</v>
      </c>
      <c r="R73" s="181">
        <v>3.875</v>
      </c>
      <c r="S73" s="180">
        <v>1535.125</v>
      </c>
      <c r="T73" s="180">
        <v>98.125</v>
      </c>
      <c r="U73" s="180">
        <v>229.50702127659599</v>
      </c>
      <c r="V73" s="180">
        <v>2005.875</v>
      </c>
      <c r="W73" s="181">
        <v>535.625</v>
      </c>
      <c r="X73" s="181">
        <v>264.375</v>
      </c>
      <c r="Y73" s="181">
        <v>274.875</v>
      </c>
      <c r="Z73" s="181">
        <v>224.375</v>
      </c>
      <c r="AA73" s="181">
        <v>16.375</v>
      </c>
      <c r="AB73" s="181" t="e">
        <v>#VALUE!</v>
      </c>
      <c r="AC73" s="181">
        <v>218.625</v>
      </c>
      <c r="AD73" s="181">
        <v>375.625</v>
      </c>
      <c r="AE73" s="181">
        <v>96</v>
      </c>
      <c r="AF73" s="180">
        <v>2182.0283265768899</v>
      </c>
      <c r="AG73" s="181">
        <v>1137.625</v>
      </c>
      <c r="AH73" s="181">
        <v>41.25</v>
      </c>
      <c r="AI73" s="181">
        <v>404.75</v>
      </c>
      <c r="AJ73" s="181">
        <v>29.875</v>
      </c>
      <c r="AK73" s="181">
        <v>192.875</v>
      </c>
      <c r="AL73" s="181">
        <v>71.375</v>
      </c>
      <c r="AM73" s="181">
        <v>304.27832657689203</v>
      </c>
      <c r="AN73" s="180">
        <v>24.125</v>
      </c>
      <c r="AO73" s="180">
        <v>70.625</v>
      </c>
      <c r="AP73" s="181">
        <v>49.25</v>
      </c>
      <c r="AQ73" s="181">
        <v>12.5</v>
      </c>
      <c r="AR73" s="181">
        <v>6.875</v>
      </c>
      <c r="AS73" s="181">
        <v>2</v>
      </c>
      <c r="AT73" s="180">
        <v>59.5</v>
      </c>
      <c r="AU73" s="180">
        <v>56.25</v>
      </c>
      <c r="AV73" s="180">
        <v>17.625</v>
      </c>
      <c r="AW73" s="181">
        <v>1</v>
      </c>
      <c r="AX73" s="181">
        <v>16.625</v>
      </c>
      <c r="AY73" s="180">
        <v>10.25</v>
      </c>
      <c r="AZ73" s="180">
        <v>145.25</v>
      </c>
      <c r="BA73" s="180">
        <v>6.125</v>
      </c>
      <c r="BB73" s="180">
        <v>0</v>
      </c>
      <c r="BC73" s="180">
        <v>1.125</v>
      </c>
      <c r="BD73" s="180">
        <v>614.75</v>
      </c>
      <c r="BE73" s="180">
        <v>1</v>
      </c>
      <c r="BF73" s="180" t="e">
        <v>#VALUE!</v>
      </c>
      <c r="BG73" s="180">
        <v>302.75</v>
      </c>
      <c r="BH73" s="180" t="e">
        <v>#VALUE!</v>
      </c>
      <c r="BI73" s="182">
        <v>888.10679249999998</v>
      </c>
      <c r="BJ73" s="183">
        <v>283.875</v>
      </c>
      <c r="BK73" s="183">
        <v>4.5</v>
      </c>
      <c r="BL73" s="183">
        <v>582.10679249999998</v>
      </c>
      <c r="BM73" s="183" t="e">
        <v>#VALUE!</v>
      </c>
      <c r="BN73" s="183">
        <v>0.75</v>
      </c>
      <c r="BO73" s="183" t="e">
        <v>#VALUE!</v>
      </c>
      <c r="BP73" s="183">
        <v>16.875</v>
      </c>
      <c r="BQ73" s="184">
        <v>235.75</v>
      </c>
      <c r="BR73" s="184">
        <v>31</v>
      </c>
      <c r="BS73" s="184" t="e">
        <v>#VALUE!</v>
      </c>
      <c r="BT73" s="184" t="e">
        <v>#VALUE!</v>
      </c>
      <c r="BU73" s="184" t="e">
        <v>#VALUE!</v>
      </c>
      <c r="BV73" s="184">
        <v>164.125</v>
      </c>
      <c r="BW73" s="185">
        <v>18.75</v>
      </c>
      <c r="BX73" s="185" t="e">
        <v>#VALUE!</v>
      </c>
      <c r="BY73" s="185" t="e">
        <v>#VALUE!</v>
      </c>
      <c r="BZ73" s="185">
        <v>0</v>
      </c>
      <c r="CA73" s="185" t="e">
        <v>#VALUE!</v>
      </c>
      <c r="CB73" s="185">
        <v>80.375</v>
      </c>
      <c r="CC73" s="186">
        <v>374.25</v>
      </c>
      <c r="CD73" s="187">
        <v>52537.046699702703</v>
      </c>
    </row>
    <row r="74" spans="1:82" x14ac:dyDescent="0.25">
      <c r="A74" s="179" t="s">
        <v>497</v>
      </c>
      <c r="B74" s="179" t="s">
        <v>498</v>
      </c>
      <c r="C74" s="179" t="s">
        <v>399</v>
      </c>
      <c r="D74" s="179" t="s">
        <v>116</v>
      </c>
      <c r="E74" s="180">
        <v>12668.369544536699</v>
      </c>
      <c r="F74" s="181">
        <v>12232.6437381166</v>
      </c>
      <c r="G74" s="181">
        <v>132.336953098241</v>
      </c>
      <c r="H74" s="181">
        <v>303.38885332184702</v>
      </c>
      <c r="I74" s="181">
        <v>1012</v>
      </c>
      <c r="J74" s="181">
        <v>844.25112797374902</v>
      </c>
      <c r="K74" s="181">
        <v>811</v>
      </c>
      <c r="L74" s="181">
        <v>1559.32094017094</v>
      </c>
      <c r="M74" s="181">
        <v>3470.6854939213699</v>
      </c>
      <c r="N74" s="181">
        <v>2711.3446308683201</v>
      </c>
      <c r="O74" s="181">
        <v>2259.7673516023401</v>
      </c>
      <c r="P74" s="180">
        <v>1017.75</v>
      </c>
      <c r="Q74" s="181">
        <v>4.25</v>
      </c>
      <c r="R74" s="181">
        <v>64.25</v>
      </c>
      <c r="S74" s="180">
        <v>633.375</v>
      </c>
      <c r="T74" s="180">
        <v>464</v>
      </c>
      <c r="U74" s="180">
        <v>678.57221889055199</v>
      </c>
      <c r="V74" s="180">
        <v>2830.125</v>
      </c>
      <c r="W74" s="181">
        <v>448.875</v>
      </c>
      <c r="X74" s="181">
        <v>320</v>
      </c>
      <c r="Y74" s="181">
        <v>243</v>
      </c>
      <c r="Z74" s="181">
        <v>760.125</v>
      </c>
      <c r="AA74" s="181">
        <v>15.125</v>
      </c>
      <c r="AB74" s="181">
        <v>84.75</v>
      </c>
      <c r="AC74" s="181">
        <v>149</v>
      </c>
      <c r="AD74" s="181">
        <v>685.5</v>
      </c>
      <c r="AE74" s="181">
        <v>139.875</v>
      </c>
      <c r="AF74" s="180">
        <v>4305.5473256461601</v>
      </c>
      <c r="AG74" s="181">
        <v>1922.375</v>
      </c>
      <c r="AH74" s="181">
        <v>91.625</v>
      </c>
      <c r="AI74" s="181">
        <v>833.125</v>
      </c>
      <c r="AJ74" s="181">
        <v>44</v>
      </c>
      <c r="AK74" s="181">
        <v>201.125</v>
      </c>
      <c r="AL74" s="181">
        <v>46.125</v>
      </c>
      <c r="AM74" s="181">
        <v>1167.1723256461601</v>
      </c>
      <c r="AN74" s="180">
        <v>172.125</v>
      </c>
      <c r="AO74" s="180">
        <v>335.375</v>
      </c>
      <c r="AP74" s="181">
        <v>192</v>
      </c>
      <c r="AQ74" s="181">
        <v>1.125</v>
      </c>
      <c r="AR74" s="181">
        <v>110.75</v>
      </c>
      <c r="AS74" s="181">
        <v>31.5</v>
      </c>
      <c r="AT74" s="180">
        <v>104</v>
      </c>
      <c r="AU74" s="180">
        <v>213.5</v>
      </c>
      <c r="AV74" s="180">
        <v>70.625</v>
      </c>
      <c r="AW74" s="181">
        <v>8.5</v>
      </c>
      <c r="AX74" s="181">
        <v>62.125</v>
      </c>
      <c r="AY74" s="180">
        <v>44.5</v>
      </c>
      <c r="AZ74" s="180">
        <v>209.125</v>
      </c>
      <c r="BA74" s="180">
        <v>110.125</v>
      </c>
      <c r="BB74" s="180">
        <v>1.25</v>
      </c>
      <c r="BC74" s="180">
        <v>0.375</v>
      </c>
      <c r="BD74" s="180">
        <v>984.25</v>
      </c>
      <c r="BE74" s="180">
        <v>25.125</v>
      </c>
      <c r="BF74" s="180">
        <v>60.625</v>
      </c>
      <c r="BG74" s="180">
        <v>174</v>
      </c>
      <c r="BH74" s="180" t="e">
        <v>#VALUE!</v>
      </c>
      <c r="BI74" s="182">
        <v>2378.50862853125</v>
      </c>
      <c r="BJ74" s="183">
        <v>790</v>
      </c>
      <c r="BK74" s="183">
        <v>201.75</v>
      </c>
      <c r="BL74" s="183">
        <v>1241.88362853125</v>
      </c>
      <c r="BM74" s="183">
        <v>0.75</v>
      </c>
      <c r="BN74" s="183">
        <v>13.25</v>
      </c>
      <c r="BO74" s="183">
        <v>0</v>
      </c>
      <c r="BP74" s="183">
        <v>130.875</v>
      </c>
      <c r="BQ74" s="184">
        <v>1710.375</v>
      </c>
      <c r="BR74" s="184">
        <v>72.25</v>
      </c>
      <c r="BS74" s="184" t="e">
        <v>#VALUE!</v>
      </c>
      <c r="BT74" s="184">
        <v>187.75</v>
      </c>
      <c r="BU74" s="184" t="e">
        <v>#VALUE!</v>
      </c>
      <c r="BV74" s="184">
        <v>1253.125</v>
      </c>
      <c r="BW74" s="185" t="e">
        <v>#VALUE!</v>
      </c>
      <c r="BX74" s="185">
        <v>404.125</v>
      </c>
      <c r="BY74" s="185">
        <v>194.625</v>
      </c>
      <c r="BZ74" s="185">
        <v>0</v>
      </c>
      <c r="CA74" s="185" t="e">
        <v>#VALUE!</v>
      </c>
      <c r="CB74" s="185">
        <v>341.625</v>
      </c>
      <c r="CC74" s="186">
        <v>910.5</v>
      </c>
      <c r="CD74" s="187">
        <v>149359.50640963</v>
      </c>
    </row>
    <row r="75" spans="1:82" x14ac:dyDescent="0.25">
      <c r="A75" s="179" t="s">
        <v>499</v>
      </c>
      <c r="B75" s="179" t="s">
        <v>500</v>
      </c>
      <c r="C75" s="179" t="s">
        <v>126</v>
      </c>
      <c r="D75" s="179" t="s">
        <v>126</v>
      </c>
      <c r="E75" s="180">
        <v>14707.4793591203</v>
      </c>
      <c r="F75" s="181">
        <v>14243.8597122663</v>
      </c>
      <c r="G75" s="181">
        <v>38.7446468540018</v>
      </c>
      <c r="H75" s="181">
        <v>424.875</v>
      </c>
      <c r="I75" s="181">
        <v>861.875</v>
      </c>
      <c r="J75" s="181">
        <v>790</v>
      </c>
      <c r="K75" s="181">
        <v>894.125</v>
      </c>
      <c r="L75" s="181">
        <v>1852.73909199478</v>
      </c>
      <c r="M75" s="181">
        <v>3839.9147129969101</v>
      </c>
      <c r="N75" s="181">
        <v>2586.0419224306502</v>
      </c>
      <c r="O75" s="181">
        <v>3882.7836316979301</v>
      </c>
      <c r="P75" s="180">
        <v>1685.625</v>
      </c>
      <c r="Q75" s="181">
        <v>8.25</v>
      </c>
      <c r="R75" s="181">
        <v>70.875</v>
      </c>
      <c r="S75" s="180">
        <v>1325.125</v>
      </c>
      <c r="T75" s="180">
        <v>631.125</v>
      </c>
      <c r="U75" s="180">
        <v>259.79016887874701</v>
      </c>
      <c r="V75" s="180">
        <v>2321.125</v>
      </c>
      <c r="W75" s="181">
        <v>570.25</v>
      </c>
      <c r="X75" s="181">
        <v>280.375</v>
      </c>
      <c r="Y75" s="181">
        <v>295</v>
      </c>
      <c r="Z75" s="181">
        <v>436.25</v>
      </c>
      <c r="AA75" s="181">
        <v>20.125</v>
      </c>
      <c r="AB75" s="181">
        <v>97.625</v>
      </c>
      <c r="AC75" s="181">
        <v>116.25</v>
      </c>
      <c r="AD75" s="181">
        <v>312.5</v>
      </c>
      <c r="AE75" s="181">
        <v>192.75</v>
      </c>
      <c r="AF75" s="180">
        <v>5549.18919024152</v>
      </c>
      <c r="AG75" s="181">
        <v>1307.75</v>
      </c>
      <c r="AH75" s="181">
        <v>95.25</v>
      </c>
      <c r="AI75" s="181">
        <v>1442.25</v>
      </c>
      <c r="AJ75" s="181">
        <v>80.25</v>
      </c>
      <c r="AK75" s="181">
        <v>397.5</v>
      </c>
      <c r="AL75" s="181">
        <v>129.625</v>
      </c>
      <c r="AM75" s="181">
        <v>2096.56419024152</v>
      </c>
      <c r="AN75" s="180">
        <v>48.125</v>
      </c>
      <c r="AO75" s="180">
        <v>515.625</v>
      </c>
      <c r="AP75" s="181">
        <v>353.125</v>
      </c>
      <c r="AQ75" s="181">
        <v>3.5</v>
      </c>
      <c r="AR75" s="181">
        <v>124.75</v>
      </c>
      <c r="AS75" s="181">
        <v>34.25</v>
      </c>
      <c r="AT75" s="180">
        <v>101</v>
      </c>
      <c r="AU75" s="180">
        <v>131.125</v>
      </c>
      <c r="AV75" s="180">
        <v>59.125</v>
      </c>
      <c r="AW75" s="181">
        <v>0.25</v>
      </c>
      <c r="AX75" s="181">
        <v>58.875</v>
      </c>
      <c r="AY75" s="180">
        <v>3.125</v>
      </c>
      <c r="AZ75" s="180">
        <v>22.5</v>
      </c>
      <c r="BA75" s="180">
        <v>74.875</v>
      </c>
      <c r="BB75" s="180">
        <v>4.75</v>
      </c>
      <c r="BC75" s="180">
        <v>1.25</v>
      </c>
      <c r="BD75" s="180">
        <v>1131</v>
      </c>
      <c r="BE75" s="180">
        <v>47</v>
      </c>
      <c r="BF75" s="180">
        <v>62.125</v>
      </c>
      <c r="BG75" s="180">
        <v>515.75</v>
      </c>
      <c r="BH75" s="180" t="e">
        <v>#VALUE!</v>
      </c>
      <c r="BI75" s="182">
        <v>3207.9495309062499</v>
      </c>
      <c r="BJ75" s="183" t="e">
        <v>#VALUE!</v>
      </c>
      <c r="BK75" s="183">
        <v>300.75</v>
      </c>
      <c r="BL75" s="183">
        <v>1685.1995309062499</v>
      </c>
      <c r="BM75" s="183">
        <v>0</v>
      </c>
      <c r="BN75" s="183">
        <v>47.875</v>
      </c>
      <c r="BO75" s="183">
        <v>409</v>
      </c>
      <c r="BP75" s="183">
        <v>102.25</v>
      </c>
      <c r="BQ75" s="184">
        <v>1307.5</v>
      </c>
      <c r="BR75" s="184">
        <v>319.25</v>
      </c>
      <c r="BS75" s="184" t="e">
        <v>#VALUE!</v>
      </c>
      <c r="BT75" s="184">
        <v>373.375</v>
      </c>
      <c r="BU75" s="184" t="e">
        <v>#VALUE!</v>
      </c>
      <c r="BV75" s="184">
        <v>390.75</v>
      </c>
      <c r="BW75" s="185" t="e">
        <v>#VALUE!</v>
      </c>
      <c r="BX75" s="185" t="e">
        <v>#VALUE!</v>
      </c>
      <c r="BY75" s="185" t="e">
        <v>#VALUE!</v>
      </c>
      <c r="BZ75" s="185" t="e">
        <v>#VALUE!</v>
      </c>
      <c r="CA75" s="185" t="e">
        <v>#VALUE!</v>
      </c>
      <c r="CB75" s="185">
        <v>270.875</v>
      </c>
      <c r="CC75" s="186">
        <v>955.5</v>
      </c>
      <c r="CD75" s="187">
        <v>155505.299600514</v>
      </c>
    </row>
    <row r="76" spans="1:82" x14ac:dyDescent="0.25">
      <c r="A76" s="179" t="s">
        <v>501</v>
      </c>
      <c r="B76" s="179" t="s">
        <v>502</v>
      </c>
      <c r="C76" s="179" t="s">
        <v>355</v>
      </c>
      <c r="D76" s="179" t="s">
        <v>55</v>
      </c>
      <c r="E76" s="180">
        <v>11363.940107489499</v>
      </c>
      <c r="F76" s="181">
        <v>11355.690107489499</v>
      </c>
      <c r="G76" s="181">
        <v>8.25</v>
      </c>
      <c r="H76" s="181" t="e">
        <v>#VALUE!</v>
      </c>
      <c r="I76" s="181">
        <v>877.875</v>
      </c>
      <c r="J76" s="181">
        <v>814.81865384615401</v>
      </c>
      <c r="K76" s="181">
        <v>1140.2833027431</v>
      </c>
      <c r="L76" s="181">
        <v>1821.3672426962</v>
      </c>
      <c r="M76" s="181">
        <v>3535.3993164815502</v>
      </c>
      <c r="N76" s="181">
        <v>1960.09348953272</v>
      </c>
      <c r="O76" s="181">
        <v>1214.10310218978</v>
      </c>
      <c r="P76" s="180">
        <v>921.75</v>
      </c>
      <c r="Q76" s="181">
        <v>27.125</v>
      </c>
      <c r="R76" s="181">
        <v>62</v>
      </c>
      <c r="S76" s="180">
        <v>315.75</v>
      </c>
      <c r="T76" s="180">
        <v>774.375</v>
      </c>
      <c r="U76" s="180">
        <v>547.64449901540399</v>
      </c>
      <c r="V76" s="180">
        <v>2073</v>
      </c>
      <c r="W76" s="181">
        <v>279</v>
      </c>
      <c r="X76" s="181">
        <v>429.625</v>
      </c>
      <c r="Y76" s="181">
        <v>393</v>
      </c>
      <c r="Z76" s="181">
        <v>386.875</v>
      </c>
      <c r="AA76" s="181" t="e">
        <v>#VALUE!</v>
      </c>
      <c r="AB76" s="181">
        <v>15.5</v>
      </c>
      <c r="AC76" s="181">
        <v>2.25</v>
      </c>
      <c r="AD76" s="181">
        <v>466.625</v>
      </c>
      <c r="AE76" s="181">
        <v>100.125</v>
      </c>
      <c r="AF76" s="180">
        <v>2994.5456084740899</v>
      </c>
      <c r="AG76" s="181">
        <v>447.11462550607303</v>
      </c>
      <c r="AH76" s="181">
        <v>28.375</v>
      </c>
      <c r="AI76" s="181">
        <v>1025.625</v>
      </c>
      <c r="AJ76" s="181">
        <v>218.125</v>
      </c>
      <c r="AK76" s="181">
        <v>180.125</v>
      </c>
      <c r="AL76" s="181">
        <v>69.875</v>
      </c>
      <c r="AM76" s="181">
        <v>1025.3059829680201</v>
      </c>
      <c r="AN76" s="180">
        <v>107.5</v>
      </c>
      <c r="AO76" s="180">
        <v>399.5</v>
      </c>
      <c r="AP76" s="181">
        <v>324.125</v>
      </c>
      <c r="AQ76" s="181">
        <v>2.75</v>
      </c>
      <c r="AR76" s="181">
        <v>37.5</v>
      </c>
      <c r="AS76" s="181">
        <v>35.125</v>
      </c>
      <c r="AT76" s="180">
        <v>827.375</v>
      </c>
      <c r="AU76" s="180">
        <v>35.125</v>
      </c>
      <c r="AV76" s="180">
        <v>381.625</v>
      </c>
      <c r="AW76" s="181">
        <v>77</v>
      </c>
      <c r="AX76" s="181">
        <v>304.625</v>
      </c>
      <c r="AY76" s="180">
        <v>64.25</v>
      </c>
      <c r="AZ76" s="180">
        <v>55.5</v>
      </c>
      <c r="BA76" s="180">
        <v>128.625</v>
      </c>
      <c r="BB76" s="180">
        <v>8.625</v>
      </c>
      <c r="BC76" s="180">
        <v>3.25</v>
      </c>
      <c r="BD76" s="180">
        <v>1056.5</v>
      </c>
      <c r="BE76" s="180">
        <v>14.625</v>
      </c>
      <c r="BF76" s="180">
        <v>57.125</v>
      </c>
      <c r="BG76" s="180">
        <v>533</v>
      </c>
      <c r="BH76" s="180" t="e">
        <v>#VALUE!</v>
      </c>
      <c r="BI76" s="182">
        <v>2438.7699280901002</v>
      </c>
      <c r="BJ76" s="183">
        <v>538.875</v>
      </c>
      <c r="BK76" s="183">
        <v>189.35259740259701</v>
      </c>
      <c r="BL76" s="183">
        <v>1289.5423306875</v>
      </c>
      <c r="BM76" s="183">
        <v>53.875</v>
      </c>
      <c r="BN76" s="183">
        <v>4.25</v>
      </c>
      <c r="BO76" s="183">
        <v>17.125</v>
      </c>
      <c r="BP76" s="183">
        <v>345.75</v>
      </c>
      <c r="BQ76" s="184">
        <v>657.5</v>
      </c>
      <c r="BR76" s="184">
        <v>59.875</v>
      </c>
      <c r="BS76" s="184" t="e">
        <v>#VALUE!</v>
      </c>
      <c r="BT76" s="184" t="e">
        <v>#VALUE!</v>
      </c>
      <c r="BU76" s="184">
        <v>1</v>
      </c>
      <c r="BV76" s="184">
        <v>350.375</v>
      </c>
      <c r="BW76" s="185" t="e">
        <v>#VALUE!</v>
      </c>
      <c r="BX76" s="185" t="e">
        <v>#VALUE!</v>
      </c>
      <c r="BY76" s="185" t="e">
        <v>#VALUE!</v>
      </c>
      <c r="BZ76" s="185" t="e">
        <v>#VALUE!</v>
      </c>
      <c r="CA76" s="185" t="e">
        <v>#VALUE!</v>
      </c>
      <c r="CB76" s="185">
        <v>292.25</v>
      </c>
      <c r="CC76" s="186">
        <v>288.375</v>
      </c>
      <c r="CD76" s="187">
        <v>129567.21577228799</v>
      </c>
    </row>
    <row r="77" spans="1:82" x14ac:dyDescent="0.25">
      <c r="A77" s="179" t="s">
        <v>503</v>
      </c>
      <c r="B77" s="179" t="s">
        <v>504</v>
      </c>
      <c r="C77" s="179" t="s">
        <v>355</v>
      </c>
      <c r="D77" s="179" t="s">
        <v>55</v>
      </c>
      <c r="E77" s="180">
        <v>17289.536242644699</v>
      </c>
      <c r="F77" s="181">
        <v>17231.286242644703</v>
      </c>
      <c r="G77" s="181">
        <v>0</v>
      </c>
      <c r="H77" s="181">
        <v>58.25</v>
      </c>
      <c r="I77" s="181">
        <v>1105.875</v>
      </c>
      <c r="J77" s="181">
        <v>1104.5</v>
      </c>
      <c r="K77" s="181">
        <v>1214.625</v>
      </c>
      <c r="L77" s="181">
        <v>2732.3118834045099</v>
      </c>
      <c r="M77" s="181">
        <v>5363.2335746487297</v>
      </c>
      <c r="N77" s="181">
        <v>3370.3657845914599</v>
      </c>
      <c r="O77" s="181">
        <v>2398.625</v>
      </c>
      <c r="P77" s="180">
        <v>2170.25</v>
      </c>
      <c r="Q77" s="181">
        <v>35.625</v>
      </c>
      <c r="R77" s="181">
        <v>296.125</v>
      </c>
      <c r="S77" s="180">
        <v>699.75</v>
      </c>
      <c r="T77" s="180">
        <v>1005.75</v>
      </c>
      <c r="U77" s="180">
        <v>371.74872238303601</v>
      </c>
      <c r="V77" s="180">
        <v>2769.875</v>
      </c>
      <c r="W77" s="181">
        <v>203.875</v>
      </c>
      <c r="X77" s="181">
        <v>859.5</v>
      </c>
      <c r="Y77" s="181">
        <v>182.75</v>
      </c>
      <c r="Z77" s="181">
        <v>723.375</v>
      </c>
      <c r="AA77" s="181">
        <v>56</v>
      </c>
      <c r="AB77" s="181">
        <v>229.75</v>
      </c>
      <c r="AC77" s="181">
        <v>46.625</v>
      </c>
      <c r="AD77" s="181">
        <v>192.875</v>
      </c>
      <c r="AE77" s="181">
        <v>275.125</v>
      </c>
      <c r="AF77" s="180">
        <v>4997.4125202616597</v>
      </c>
      <c r="AG77" s="181">
        <v>1991.5</v>
      </c>
      <c r="AH77" s="181">
        <v>66.875</v>
      </c>
      <c r="AI77" s="181">
        <v>1483.125</v>
      </c>
      <c r="AJ77" s="181">
        <v>589.125</v>
      </c>
      <c r="AK77" s="181">
        <v>223.375</v>
      </c>
      <c r="AL77" s="181">
        <v>83.875</v>
      </c>
      <c r="AM77" s="181">
        <v>559.53752026165796</v>
      </c>
      <c r="AN77" s="180">
        <v>249.375</v>
      </c>
      <c r="AO77" s="180">
        <v>541.75</v>
      </c>
      <c r="AP77" s="181">
        <v>241.375</v>
      </c>
      <c r="AQ77" s="181">
        <v>15.25</v>
      </c>
      <c r="AR77" s="181">
        <v>247.375</v>
      </c>
      <c r="AS77" s="181">
        <v>37.75</v>
      </c>
      <c r="AT77" s="180">
        <v>951.25</v>
      </c>
      <c r="AU77" s="180">
        <v>146.375</v>
      </c>
      <c r="AV77" s="180">
        <v>323.5</v>
      </c>
      <c r="AW77" s="181">
        <v>33.875</v>
      </c>
      <c r="AX77" s="181">
        <v>289.625</v>
      </c>
      <c r="AY77" s="180">
        <v>26.375</v>
      </c>
      <c r="AZ77" s="180">
        <v>21.875</v>
      </c>
      <c r="BA77" s="180">
        <v>164.875</v>
      </c>
      <c r="BB77" s="180">
        <v>4.875</v>
      </c>
      <c r="BC77" s="180">
        <v>2</v>
      </c>
      <c r="BD77" s="180">
        <v>1906.875</v>
      </c>
      <c r="BE77" s="180">
        <v>38.875</v>
      </c>
      <c r="BF77" s="180">
        <v>47.5</v>
      </c>
      <c r="BG77" s="180">
        <v>661.75</v>
      </c>
      <c r="BH77" s="180" t="e">
        <v>#VALUE!</v>
      </c>
      <c r="BI77" s="182">
        <v>3233.1136584999999</v>
      </c>
      <c r="BJ77" s="183">
        <v>207.75</v>
      </c>
      <c r="BK77" s="183">
        <v>258.875</v>
      </c>
      <c r="BL77" s="183">
        <v>2344.9886584999999</v>
      </c>
      <c r="BM77" s="183">
        <v>7.125</v>
      </c>
      <c r="BN77" s="183">
        <v>75.125</v>
      </c>
      <c r="BO77" s="183">
        <v>129.25</v>
      </c>
      <c r="BP77" s="183">
        <v>210</v>
      </c>
      <c r="BQ77" s="184">
        <v>1130</v>
      </c>
      <c r="BR77" s="184">
        <v>104.25</v>
      </c>
      <c r="BS77" s="184" t="e">
        <v>#VALUE!</v>
      </c>
      <c r="BT77" s="184" t="e">
        <v>#VALUE!</v>
      </c>
      <c r="BU77" s="184">
        <v>0</v>
      </c>
      <c r="BV77" s="184">
        <v>813.125</v>
      </c>
      <c r="BW77" s="185">
        <v>174.25</v>
      </c>
      <c r="BX77" s="185">
        <v>0.875</v>
      </c>
      <c r="BY77" s="185" t="e">
        <v>#VALUE!</v>
      </c>
      <c r="BZ77" s="185" t="e">
        <v>#VALUE!</v>
      </c>
      <c r="CA77" s="185" t="e">
        <v>#VALUE!</v>
      </c>
      <c r="CB77" s="185">
        <v>329.125</v>
      </c>
      <c r="CC77" s="186">
        <v>669</v>
      </c>
      <c r="CD77" s="187">
        <v>201768.18944154601</v>
      </c>
    </row>
    <row r="78" spans="1:82" x14ac:dyDescent="0.25">
      <c r="A78" s="179" t="s">
        <v>159</v>
      </c>
      <c r="B78" s="179" t="s">
        <v>505</v>
      </c>
      <c r="C78" s="179" t="s">
        <v>122</v>
      </c>
      <c r="D78" s="179" t="s">
        <v>122</v>
      </c>
      <c r="E78" s="180">
        <v>111077.65800723901</v>
      </c>
      <c r="F78" s="181">
        <v>110902.65800723901</v>
      </c>
      <c r="G78" s="181">
        <v>27.375</v>
      </c>
      <c r="H78" s="181">
        <v>147.625</v>
      </c>
      <c r="I78" s="181">
        <v>7454.99</v>
      </c>
      <c r="J78" s="181">
        <v>7015.2028320358204</v>
      </c>
      <c r="K78" s="181">
        <v>8044.5245347055697</v>
      </c>
      <c r="L78" s="181">
        <v>12875.2014117996</v>
      </c>
      <c r="M78" s="181">
        <v>19164.236132735099</v>
      </c>
      <c r="N78" s="181">
        <v>17152.365415241999</v>
      </c>
      <c r="O78" s="181">
        <v>39371.137680721098</v>
      </c>
      <c r="P78" s="180">
        <v>16741.517857142899</v>
      </c>
      <c r="Q78" s="181">
        <v>207.125</v>
      </c>
      <c r="R78" s="181">
        <v>812.017857142857</v>
      </c>
      <c r="S78" s="180">
        <v>8653.25</v>
      </c>
      <c r="T78" s="180">
        <v>4197.5</v>
      </c>
      <c r="U78" s="180">
        <v>684.259941400559</v>
      </c>
      <c r="V78" s="180">
        <v>7559.875</v>
      </c>
      <c r="W78" s="181">
        <v>724</v>
      </c>
      <c r="X78" s="181">
        <v>598.5</v>
      </c>
      <c r="Y78" s="181">
        <v>523</v>
      </c>
      <c r="Z78" s="181">
        <v>645.25</v>
      </c>
      <c r="AA78" s="181">
        <v>196.625</v>
      </c>
      <c r="AB78" s="181">
        <v>382.875</v>
      </c>
      <c r="AC78" s="181">
        <v>169.875</v>
      </c>
      <c r="AD78" s="181">
        <v>1712.875</v>
      </c>
      <c r="AE78" s="181">
        <v>2606.875</v>
      </c>
      <c r="AF78" s="180">
        <v>20961.538958672299</v>
      </c>
      <c r="AG78" s="181">
        <v>3214.75</v>
      </c>
      <c r="AH78" s="181">
        <v>404.875</v>
      </c>
      <c r="AI78" s="181">
        <v>2837.125</v>
      </c>
      <c r="AJ78" s="181">
        <v>2636.75</v>
      </c>
      <c r="AK78" s="181">
        <v>942.25</v>
      </c>
      <c r="AL78" s="181">
        <v>1212.625</v>
      </c>
      <c r="AM78" s="181">
        <v>9713.1639586722795</v>
      </c>
      <c r="AN78" s="180">
        <v>1362.875</v>
      </c>
      <c r="AO78" s="180">
        <v>7048.4245833568402</v>
      </c>
      <c r="AP78" s="181">
        <v>4750.875</v>
      </c>
      <c r="AQ78" s="181">
        <v>183.625</v>
      </c>
      <c r="AR78" s="181">
        <v>1284.75</v>
      </c>
      <c r="AS78" s="181">
        <v>829.17458335683602</v>
      </c>
      <c r="AT78" s="180">
        <v>1144</v>
      </c>
      <c r="AU78" s="180">
        <v>1290.875</v>
      </c>
      <c r="AV78" s="180">
        <v>368.25</v>
      </c>
      <c r="AW78" s="181">
        <v>197.375</v>
      </c>
      <c r="AX78" s="181">
        <v>170.875</v>
      </c>
      <c r="AY78" s="180">
        <v>2993.25</v>
      </c>
      <c r="AZ78" s="180">
        <v>1627.5</v>
      </c>
      <c r="BA78" s="180">
        <v>1291.25</v>
      </c>
      <c r="BB78" s="180">
        <v>92.75</v>
      </c>
      <c r="BC78" s="180">
        <v>241</v>
      </c>
      <c r="BD78" s="180">
        <v>24585.916666666701</v>
      </c>
      <c r="BE78" s="180">
        <v>1595.5</v>
      </c>
      <c r="BF78" s="180">
        <v>1</v>
      </c>
      <c r="BG78" s="180">
        <v>8622.375</v>
      </c>
      <c r="BH78" s="180" t="e">
        <v>#VALUE!</v>
      </c>
      <c r="BI78" s="182">
        <v>10103.785250000001</v>
      </c>
      <c r="BJ78" s="183">
        <v>591.125</v>
      </c>
      <c r="BK78" s="183">
        <v>1758.25</v>
      </c>
      <c r="BL78" s="183">
        <v>6262.9102499999999</v>
      </c>
      <c r="BM78" s="183">
        <v>40.5</v>
      </c>
      <c r="BN78" s="183">
        <v>4</v>
      </c>
      <c r="BO78" s="183">
        <v>77.375</v>
      </c>
      <c r="BP78" s="183">
        <v>1369.625</v>
      </c>
      <c r="BQ78" s="184">
        <v>14642.7375065369</v>
      </c>
      <c r="BR78" s="184">
        <v>3142.5</v>
      </c>
      <c r="BS78" s="184">
        <v>0</v>
      </c>
      <c r="BT78" s="184">
        <v>1.125</v>
      </c>
      <c r="BU78" s="184">
        <v>39.75</v>
      </c>
      <c r="BV78" s="184">
        <v>11459.3625065369</v>
      </c>
      <c r="BW78" s="185">
        <v>101.125</v>
      </c>
      <c r="BX78" s="185">
        <v>0</v>
      </c>
      <c r="BY78" s="185" t="e">
        <v>#VALUE!</v>
      </c>
      <c r="BZ78" s="185">
        <v>65</v>
      </c>
      <c r="CA78" s="185" t="e">
        <v>#VALUE!</v>
      </c>
      <c r="CB78" s="185">
        <v>8025.5</v>
      </c>
      <c r="CC78" s="186">
        <v>16678.0204626415</v>
      </c>
      <c r="CD78" s="187">
        <v>1382413.3878262499</v>
      </c>
    </row>
    <row r="79" spans="1:82" x14ac:dyDescent="0.25">
      <c r="A79" s="179" t="s">
        <v>160</v>
      </c>
      <c r="B79" s="179" t="s">
        <v>506</v>
      </c>
      <c r="C79" s="179" t="s">
        <v>412</v>
      </c>
      <c r="D79" s="179" t="s">
        <v>123</v>
      </c>
      <c r="E79" s="180">
        <v>32609.815909668599</v>
      </c>
      <c r="F79" s="181">
        <v>32069.252790864201</v>
      </c>
      <c r="G79" s="181">
        <v>213.433333333333</v>
      </c>
      <c r="H79" s="181">
        <v>327.12978547109003</v>
      </c>
      <c r="I79" s="181">
        <v>1693.8</v>
      </c>
      <c r="J79" s="181">
        <v>1734.2015419725201</v>
      </c>
      <c r="K79" s="181">
        <v>2208.7109375</v>
      </c>
      <c r="L79" s="181">
        <v>3947.90562835845</v>
      </c>
      <c r="M79" s="181">
        <v>8257.4485780502291</v>
      </c>
      <c r="N79" s="181">
        <v>6493.9527537496897</v>
      </c>
      <c r="O79" s="181">
        <v>8273.7964700377088</v>
      </c>
      <c r="P79" s="180">
        <v>4253</v>
      </c>
      <c r="Q79" s="181">
        <v>61.875</v>
      </c>
      <c r="R79" s="181">
        <v>210.875</v>
      </c>
      <c r="S79" s="180">
        <v>1381.625</v>
      </c>
      <c r="T79" s="180">
        <v>2043.625</v>
      </c>
      <c r="U79" s="180">
        <v>1013.222608437597</v>
      </c>
      <c r="V79" s="180">
        <v>5933.625</v>
      </c>
      <c r="W79" s="181">
        <v>1021.375</v>
      </c>
      <c r="X79" s="181">
        <v>1236.875</v>
      </c>
      <c r="Y79" s="181">
        <v>968</v>
      </c>
      <c r="Z79" s="181">
        <v>782.75</v>
      </c>
      <c r="AA79" s="181">
        <v>65.625</v>
      </c>
      <c r="AB79" s="181">
        <v>153.875</v>
      </c>
      <c r="AC79" s="181">
        <v>91.375</v>
      </c>
      <c r="AD79" s="181">
        <v>187.125</v>
      </c>
      <c r="AE79" s="181">
        <v>1426.625</v>
      </c>
      <c r="AF79" s="180">
        <v>11610.882363731</v>
      </c>
      <c r="AG79" s="181">
        <v>4227.625</v>
      </c>
      <c r="AH79" s="181">
        <v>101.25</v>
      </c>
      <c r="AI79" s="181">
        <v>2141</v>
      </c>
      <c r="AJ79" s="181">
        <v>580</v>
      </c>
      <c r="AK79" s="181">
        <v>340.375</v>
      </c>
      <c r="AL79" s="181">
        <v>290.5</v>
      </c>
      <c r="AM79" s="181">
        <v>3930.1323637310002</v>
      </c>
      <c r="AN79" s="180">
        <v>402.375</v>
      </c>
      <c r="AO79" s="180">
        <v>979.375</v>
      </c>
      <c r="AP79" s="181">
        <v>580.625</v>
      </c>
      <c r="AQ79" s="181">
        <v>7.75</v>
      </c>
      <c r="AR79" s="181">
        <v>311</v>
      </c>
      <c r="AS79" s="181">
        <v>80</v>
      </c>
      <c r="AT79" s="180">
        <v>230.5</v>
      </c>
      <c r="AU79" s="180">
        <v>62.25</v>
      </c>
      <c r="AV79" s="180">
        <v>92</v>
      </c>
      <c r="AW79" s="181">
        <v>27.25</v>
      </c>
      <c r="AX79" s="181">
        <v>64.75</v>
      </c>
      <c r="AY79" s="180">
        <v>119.125</v>
      </c>
      <c r="AZ79" s="180">
        <v>178.5</v>
      </c>
      <c r="BA79" s="180">
        <v>132</v>
      </c>
      <c r="BB79" s="180">
        <v>0.625</v>
      </c>
      <c r="BC79" s="180">
        <v>1</v>
      </c>
      <c r="BD79" s="180">
        <v>3062.0859375</v>
      </c>
      <c r="BE79" s="180">
        <v>63.375</v>
      </c>
      <c r="BF79" s="180">
        <v>47.125</v>
      </c>
      <c r="BG79" s="180">
        <v>589.125</v>
      </c>
      <c r="BH79" s="180" t="e">
        <v>#VALUE!</v>
      </c>
      <c r="BI79" s="182">
        <v>5168.3703100624998</v>
      </c>
      <c r="BJ79" s="183">
        <v>1271.75</v>
      </c>
      <c r="BK79" s="183">
        <v>399.75</v>
      </c>
      <c r="BL79" s="183">
        <v>2523.7453100624998</v>
      </c>
      <c r="BM79" s="183">
        <v>782.625</v>
      </c>
      <c r="BN79" s="183">
        <v>69.375</v>
      </c>
      <c r="BO79" s="183" t="e">
        <v>#VALUE!</v>
      </c>
      <c r="BP79" s="183">
        <v>121.125</v>
      </c>
      <c r="BQ79" s="184">
        <v>3427.375</v>
      </c>
      <c r="BR79" s="184">
        <v>2101.625</v>
      </c>
      <c r="BS79" s="184" t="e">
        <v>#VALUE!</v>
      </c>
      <c r="BT79" s="184" t="e">
        <v>#VALUE!</v>
      </c>
      <c r="BU79" s="184">
        <v>29.875</v>
      </c>
      <c r="BV79" s="184">
        <v>884.625</v>
      </c>
      <c r="BW79" s="185">
        <v>32.75</v>
      </c>
      <c r="BX79" s="185" t="e">
        <v>#VALUE!</v>
      </c>
      <c r="BY79" s="185" t="e">
        <v>#VALUE!</v>
      </c>
      <c r="BZ79" s="185">
        <v>11.375</v>
      </c>
      <c r="CA79" s="185" t="e">
        <v>#VALUE!</v>
      </c>
      <c r="CB79" s="185">
        <v>447.125</v>
      </c>
      <c r="CC79" s="186">
        <v>1392.125</v>
      </c>
      <c r="CD79" s="187">
        <v>358003.874095337</v>
      </c>
    </row>
    <row r="80" spans="1:82" x14ac:dyDescent="0.25">
      <c r="A80" s="179" t="s">
        <v>507</v>
      </c>
      <c r="B80" s="179" t="s">
        <v>508</v>
      </c>
      <c r="C80" s="179" t="s">
        <v>122</v>
      </c>
      <c r="D80" s="179" t="s">
        <v>122</v>
      </c>
      <c r="E80" s="180">
        <v>23038.627279434098</v>
      </c>
      <c r="F80" s="181">
        <v>23038.627279434098</v>
      </c>
      <c r="G80" s="181">
        <v>0</v>
      </c>
      <c r="H80" s="181">
        <v>0</v>
      </c>
      <c r="I80" s="181">
        <v>1481.125</v>
      </c>
      <c r="J80" s="181">
        <v>1411.875</v>
      </c>
      <c r="K80" s="181">
        <v>1401.625</v>
      </c>
      <c r="L80" s="181">
        <v>3083.9573322510801</v>
      </c>
      <c r="M80" s="181">
        <v>5981.5640274277403</v>
      </c>
      <c r="N80" s="181">
        <v>4699.2152506684797</v>
      </c>
      <c r="O80" s="181">
        <v>4979.2656690867498</v>
      </c>
      <c r="P80" s="180">
        <v>2659.375</v>
      </c>
      <c r="Q80" s="181">
        <v>22.125</v>
      </c>
      <c r="R80" s="181">
        <v>176.375</v>
      </c>
      <c r="S80" s="180">
        <v>1580.875</v>
      </c>
      <c r="T80" s="180">
        <v>1801.625</v>
      </c>
      <c r="U80" s="180">
        <v>364.375</v>
      </c>
      <c r="V80" s="180">
        <v>5757.875</v>
      </c>
      <c r="W80" s="181">
        <v>1246.875</v>
      </c>
      <c r="X80" s="181">
        <v>530.5</v>
      </c>
      <c r="Y80" s="181">
        <v>1180</v>
      </c>
      <c r="Z80" s="181">
        <v>1195.125</v>
      </c>
      <c r="AA80" s="181">
        <v>37.875</v>
      </c>
      <c r="AB80" s="181">
        <v>182.25</v>
      </c>
      <c r="AC80" s="181">
        <v>45</v>
      </c>
      <c r="AD80" s="181">
        <v>823.25</v>
      </c>
      <c r="AE80" s="181">
        <v>517</v>
      </c>
      <c r="AF80" s="180">
        <v>6700.3772794340503</v>
      </c>
      <c r="AG80" s="181">
        <v>1367.5</v>
      </c>
      <c r="AH80" s="181">
        <v>156.25</v>
      </c>
      <c r="AI80" s="181">
        <v>1706.875</v>
      </c>
      <c r="AJ80" s="181">
        <v>199.5</v>
      </c>
      <c r="AK80" s="181">
        <v>430.5</v>
      </c>
      <c r="AL80" s="181">
        <v>204.875</v>
      </c>
      <c r="AM80" s="181">
        <v>2634.8772794340498</v>
      </c>
      <c r="AN80" s="180">
        <v>202.125</v>
      </c>
      <c r="AO80" s="180">
        <v>1006.5</v>
      </c>
      <c r="AP80" s="181">
        <v>748.125</v>
      </c>
      <c r="AQ80" s="181">
        <v>5.375</v>
      </c>
      <c r="AR80" s="181">
        <v>237.75</v>
      </c>
      <c r="AS80" s="181">
        <v>15.25</v>
      </c>
      <c r="AT80" s="180">
        <v>144.75</v>
      </c>
      <c r="AU80" s="180">
        <v>34.75</v>
      </c>
      <c r="AV80" s="180">
        <v>131.75</v>
      </c>
      <c r="AW80" s="181">
        <v>11.75</v>
      </c>
      <c r="AX80" s="181">
        <v>120</v>
      </c>
      <c r="AY80" s="180">
        <v>29.125</v>
      </c>
      <c r="AZ80" s="180">
        <v>56</v>
      </c>
      <c r="BA80" s="180">
        <v>172.625</v>
      </c>
      <c r="BB80" s="180">
        <v>0</v>
      </c>
      <c r="BC80" s="180">
        <v>4.75</v>
      </c>
      <c r="BD80" s="180">
        <v>1842.75</v>
      </c>
      <c r="BE80" s="180">
        <v>77.625</v>
      </c>
      <c r="BF80" s="180">
        <v>76.375</v>
      </c>
      <c r="BG80" s="180">
        <v>259.375</v>
      </c>
      <c r="BH80" s="180" t="e">
        <v>#VALUE!</v>
      </c>
      <c r="BI80" s="182">
        <v>3809.2529730625001</v>
      </c>
      <c r="BJ80" s="183" t="e">
        <v>#VALUE!</v>
      </c>
      <c r="BK80" s="183">
        <v>221.5</v>
      </c>
      <c r="BL80" s="183">
        <v>2804.8779730625001</v>
      </c>
      <c r="BM80" s="183">
        <v>5.25</v>
      </c>
      <c r="BN80" s="183">
        <v>4.25</v>
      </c>
      <c r="BO80" s="183">
        <v>280.75</v>
      </c>
      <c r="BP80" s="183">
        <v>255.5</v>
      </c>
      <c r="BQ80" s="184">
        <v>1105.875</v>
      </c>
      <c r="BR80" s="184">
        <v>382.125</v>
      </c>
      <c r="BS80" s="184" t="e">
        <v>#VALUE!</v>
      </c>
      <c r="BT80" s="184" t="e">
        <v>#VALUE!</v>
      </c>
      <c r="BU80" s="184">
        <v>0</v>
      </c>
      <c r="BV80" s="184">
        <v>723.75</v>
      </c>
      <c r="BW80" s="185">
        <v>0</v>
      </c>
      <c r="BX80" s="185" t="e">
        <v>#VALUE!</v>
      </c>
      <c r="BY80" s="185">
        <v>128.125</v>
      </c>
      <c r="BZ80" s="185">
        <v>0</v>
      </c>
      <c r="CA80" s="185">
        <v>44.125</v>
      </c>
      <c r="CB80" s="185">
        <v>250.75</v>
      </c>
      <c r="CC80" s="186">
        <v>1787.125</v>
      </c>
      <c r="CD80" s="187">
        <v>339503.04430305603</v>
      </c>
    </row>
    <row r="81" spans="1:82" x14ac:dyDescent="0.25">
      <c r="A81" s="179" t="s">
        <v>509</v>
      </c>
      <c r="B81" s="179" t="s">
        <v>510</v>
      </c>
      <c r="C81" s="179" t="s">
        <v>122</v>
      </c>
      <c r="D81" s="179" t="s">
        <v>122</v>
      </c>
      <c r="E81" s="180">
        <v>27654.410380477799</v>
      </c>
      <c r="F81" s="181">
        <v>27456.160380477799</v>
      </c>
      <c r="G81" s="181">
        <v>2</v>
      </c>
      <c r="H81" s="181">
        <v>196.25</v>
      </c>
      <c r="I81" s="181">
        <v>1644.375</v>
      </c>
      <c r="J81" s="181">
        <v>1615.625</v>
      </c>
      <c r="K81" s="181">
        <v>1927.75</v>
      </c>
      <c r="L81" s="181">
        <v>3737.6310975301399</v>
      </c>
      <c r="M81" s="181">
        <v>6149.1323200974402</v>
      </c>
      <c r="N81" s="181">
        <v>5437.9458017676798</v>
      </c>
      <c r="O81" s="181">
        <v>7141.9511610825502</v>
      </c>
      <c r="P81" s="180">
        <v>3850.25</v>
      </c>
      <c r="Q81" s="181">
        <v>69.375</v>
      </c>
      <c r="R81" s="181">
        <v>452.75</v>
      </c>
      <c r="S81" s="180">
        <v>1120.625</v>
      </c>
      <c r="T81" s="180">
        <v>2429.4739583333298</v>
      </c>
      <c r="U81" s="180">
        <v>274.47559523809502</v>
      </c>
      <c r="V81" s="180">
        <v>5862.75</v>
      </c>
      <c r="W81" s="181">
        <v>852</v>
      </c>
      <c r="X81" s="181">
        <v>1204.875</v>
      </c>
      <c r="Y81" s="181">
        <v>856.125</v>
      </c>
      <c r="Z81" s="181">
        <v>954.875</v>
      </c>
      <c r="AA81" s="181">
        <v>28</v>
      </c>
      <c r="AB81" s="181">
        <v>19.75</v>
      </c>
      <c r="AC81" s="181">
        <v>162.25</v>
      </c>
      <c r="AD81" s="181">
        <v>763.75</v>
      </c>
      <c r="AE81" s="181">
        <v>1030.125</v>
      </c>
      <c r="AF81" s="180">
        <v>7207.9608269063701</v>
      </c>
      <c r="AG81" s="181">
        <v>1001.625</v>
      </c>
      <c r="AH81" s="181">
        <v>267.25</v>
      </c>
      <c r="AI81" s="181">
        <v>2237.25</v>
      </c>
      <c r="AJ81" s="181">
        <v>427.875</v>
      </c>
      <c r="AK81" s="181">
        <v>654.5</v>
      </c>
      <c r="AL81" s="181">
        <v>219.5</v>
      </c>
      <c r="AM81" s="181">
        <v>2399.9608269063801</v>
      </c>
      <c r="AN81" s="180">
        <v>639.625</v>
      </c>
      <c r="AO81" s="180">
        <v>865.25</v>
      </c>
      <c r="AP81" s="181">
        <v>604.375</v>
      </c>
      <c r="AQ81" s="181">
        <v>27</v>
      </c>
      <c r="AR81" s="181">
        <v>163.625</v>
      </c>
      <c r="AS81" s="181">
        <v>70.25</v>
      </c>
      <c r="AT81" s="180">
        <v>232.625</v>
      </c>
      <c r="AU81" s="180">
        <v>60.25</v>
      </c>
      <c r="AV81" s="180">
        <v>62</v>
      </c>
      <c r="AW81" s="181">
        <v>50</v>
      </c>
      <c r="AX81" s="181">
        <v>12</v>
      </c>
      <c r="AY81" s="180">
        <v>27.375</v>
      </c>
      <c r="AZ81" s="180">
        <v>43.375</v>
      </c>
      <c r="BA81" s="180">
        <v>181.25</v>
      </c>
      <c r="BB81" s="180">
        <v>0</v>
      </c>
      <c r="BC81" s="180">
        <v>8</v>
      </c>
      <c r="BD81" s="180">
        <v>3179.375</v>
      </c>
      <c r="BE81" s="180">
        <v>38.25</v>
      </c>
      <c r="BF81" s="180">
        <v>6</v>
      </c>
      <c r="BG81" s="180">
        <v>1509.375</v>
      </c>
      <c r="BH81" s="180" t="e">
        <v>#VALUE!</v>
      </c>
      <c r="BI81" s="182">
        <v>3308.5596259746499</v>
      </c>
      <c r="BJ81" s="183" t="e">
        <v>#VALUE!</v>
      </c>
      <c r="BK81" s="183">
        <v>253.53142597465401</v>
      </c>
      <c r="BL81" s="183">
        <v>2598.4031999999997</v>
      </c>
      <c r="BM81" s="183">
        <v>0</v>
      </c>
      <c r="BN81" s="183">
        <v>3</v>
      </c>
      <c r="BO81" s="183" t="e">
        <v>#VALUE!</v>
      </c>
      <c r="BP81" s="183">
        <v>403.5</v>
      </c>
      <c r="BQ81" s="184">
        <v>2018.375</v>
      </c>
      <c r="BR81" s="184">
        <v>395.5</v>
      </c>
      <c r="BS81" s="184" t="e">
        <v>#VALUE!</v>
      </c>
      <c r="BT81" s="184" t="e">
        <v>#VALUE!</v>
      </c>
      <c r="BU81" s="184" t="e">
        <v>#VALUE!</v>
      </c>
      <c r="BV81" s="184">
        <v>1622.875</v>
      </c>
      <c r="BW81" s="185">
        <v>895.625</v>
      </c>
      <c r="BX81" s="185" t="e">
        <v>#VALUE!</v>
      </c>
      <c r="BY81" s="185">
        <v>4</v>
      </c>
      <c r="BZ81" s="185">
        <v>99.125</v>
      </c>
      <c r="CA81" s="185">
        <v>0</v>
      </c>
      <c r="CB81" s="185">
        <v>355.125</v>
      </c>
      <c r="CC81" s="186">
        <v>1820.7063043478299</v>
      </c>
      <c r="CD81" s="187">
        <v>408556.237091813</v>
      </c>
    </row>
    <row r="82" spans="1:82" x14ac:dyDescent="0.25">
      <c r="A82" s="179" t="s">
        <v>511</v>
      </c>
      <c r="B82" s="179" t="s">
        <v>512</v>
      </c>
      <c r="C82" s="179" t="s">
        <v>387</v>
      </c>
      <c r="D82" s="179" t="s">
        <v>124</v>
      </c>
      <c r="E82" s="180">
        <v>9766.9568210226607</v>
      </c>
      <c r="F82" s="181">
        <v>9445.7896066028807</v>
      </c>
      <c r="G82" s="181">
        <v>49.444738866257602</v>
      </c>
      <c r="H82" s="181">
        <v>271.72247555352902</v>
      </c>
      <c r="I82" s="181">
        <v>628.25</v>
      </c>
      <c r="J82" s="181">
        <v>738.625</v>
      </c>
      <c r="K82" s="181">
        <v>712.75</v>
      </c>
      <c r="L82" s="181">
        <v>1334.94473886626</v>
      </c>
      <c r="M82" s="181">
        <v>1927.88886437613</v>
      </c>
      <c r="N82" s="181">
        <v>1879.4712199025801</v>
      </c>
      <c r="O82" s="181">
        <v>2545.0269978777001</v>
      </c>
      <c r="P82" s="180">
        <v>1033.875</v>
      </c>
      <c r="Q82" s="181">
        <v>3.375</v>
      </c>
      <c r="R82" s="181">
        <v>74</v>
      </c>
      <c r="S82" s="180">
        <v>416.875</v>
      </c>
      <c r="T82" s="180">
        <v>375.875</v>
      </c>
      <c r="U82" s="180">
        <v>792.92769828078804</v>
      </c>
      <c r="V82" s="180">
        <v>1509</v>
      </c>
      <c r="W82" s="181">
        <v>395.625</v>
      </c>
      <c r="X82" s="181">
        <v>265</v>
      </c>
      <c r="Y82" s="181">
        <v>184.125</v>
      </c>
      <c r="Z82" s="181">
        <v>326.5</v>
      </c>
      <c r="AA82" s="181" t="e">
        <v>#VALUE!</v>
      </c>
      <c r="AB82" s="181">
        <v>20</v>
      </c>
      <c r="AC82" s="181">
        <v>59.25</v>
      </c>
      <c r="AD82" s="181">
        <v>171.5</v>
      </c>
      <c r="AE82" s="181">
        <v>90</v>
      </c>
      <c r="AF82" s="180">
        <v>3119.2791227418702</v>
      </c>
      <c r="AG82" s="181">
        <v>789.875</v>
      </c>
      <c r="AH82" s="181">
        <v>125.375</v>
      </c>
      <c r="AI82" s="181">
        <v>1369.625</v>
      </c>
      <c r="AJ82" s="181">
        <v>158.625</v>
      </c>
      <c r="AK82" s="181">
        <v>12</v>
      </c>
      <c r="AL82" s="181">
        <v>198.375</v>
      </c>
      <c r="AM82" s="181">
        <v>465.40412274187298</v>
      </c>
      <c r="AN82" s="180">
        <v>44</v>
      </c>
      <c r="AO82" s="180">
        <v>292.625</v>
      </c>
      <c r="AP82" s="181">
        <v>259.75</v>
      </c>
      <c r="AQ82" s="181">
        <v>1.875</v>
      </c>
      <c r="AR82" s="181">
        <v>7.125</v>
      </c>
      <c r="AS82" s="181">
        <v>23.875</v>
      </c>
      <c r="AT82" s="180">
        <v>53.25</v>
      </c>
      <c r="AU82" s="180">
        <v>94</v>
      </c>
      <c r="AV82" s="180">
        <v>21.875</v>
      </c>
      <c r="AW82" s="181">
        <v>4.375</v>
      </c>
      <c r="AX82" s="181">
        <v>17.5</v>
      </c>
      <c r="AY82" s="180">
        <v>32.125</v>
      </c>
      <c r="AZ82" s="180">
        <v>598</v>
      </c>
      <c r="BA82" s="180">
        <v>17</v>
      </c>
      <c r="BB82" s="180">
        <v>2.75</v>
      </c>
      <c r="BC82" s="180">
        <v>5</v>
      </c>
      <c r="BD82" s="180">
        <v>859</v>
      </c>
      <c r="BE82" s="180" t="e">
        <v>#VALUE!</v>
      </c>
      <c r="BF82" s="180">
        <v>45.25</v>
      </c>
      <c r="BG82" s="180">
        <v>245.375</v>
      </c>
      <c r="BH82" s="180" t="e">
        <v>#VALUE!</v>
      </c>
      <c r="BI82" s="182">
        <v>4952.2589237579105</v>
      </c>
      <c r="BJ82" s="183" t="e">
        <v>#VALUE!</v>
      </c>
      <c r="BK82" s="183">
        <v>887.75313057041001</v>
      </c>
      <c r="BL82" s="183">
        <v>1364.6307931874999</v>
      </c>
      <c r="BM82" s="183">
        <v>76.5</v>
      </c>
      <c r="BN82" s="183">
        <v>85.125</v>
      </c>
      <c r="BO82" s="183">
        <v>51.75</v>
      </c>
      <c r="BP82" s="183">
        <v>558.125</v>
      </c>
      <c r="BQ82" s="184">
        <v>6962.125</v>
      </c>
      <c r="BR82" s="184">
        <v>5761.5</v>
      </c>
      <c r="BS82" s="184" t="e">
        <v>#VALUE!</v>
      </c>
      <c r="BT82" s="184" t="e">
        <v>#VALUE!</v>
      </c>
      <c r="BU82" s="184" t="e">
        <v>#VALUE!</v>
      </c>
      <c r="BV82" s="184">
        <v>372.625</v>
      </c>
      <c r="BW82" s="185" t="e">
        <v>#VALUE!</v>
      </c>
      <c r="BX82" s="185" t="e">
        <v>#VALUE!</v>
      </c>
      <c r="BY82" s="185" t="e">
        <v>#VALUE!</v>
      </c>
      <c r="BZ82" s="185" t="e">
        <v>#VALUE!</v>
      </c>
      <c r="CA82" s="185" t="e">
        <v>#VALUE!</v>
      </c>
      <c r="CB82" s="185">
        <v>269.625</v>
      </c>
      <c r="CC82" s="186">
        <v>148.75</v>
      </c>
      <c r="CD82" s="187">
        <v>106023.8250158592</v>
      </c>
    </row>
    <row r="83" spans="1:82" x14ac:dyDescent="0.25">
      <c r="A83" s="179" t="s">
        <v>513</v>
      </c>
      <c r="B83" s="179" t="s">
        <v>514</v>
      </c>
      <c r="C83" s="179" t="s">
        <v>357</v>
      </c>
      <c r="D83" s="179" t="s">
        <v>121</v>
      </c>
      <c r="E83" s="180">
        <v>14883.2923500244</v>
      </c>
      <c r="F83" s="181">
        <v>14671.636391173501</v>
      </c>
      <c r="G83" s="181">
        <v>96.625</v>
      </c>
      <c r="H83" s="181">
        <v>115.0309588509317</v>
      </c>
      <c r="I83" s="181">
        <v>829</v>
      </c>
      <c r="J83" s="181">
        <v>838.125</v>
      </c>
      <c r="K83" s="181">
        <v>1068.1830065359482</v>
      </c>
      <c r="L83" s="181">
        <v>1691.125</v>
      </c>
      <c r="M83" s="181">
        <v>4224.4200527896901</v>
      </c>
      <c r="N83" s="181">
        <v>3717.14152673436</v>
      </c>
      <c r="O83" s="181">
        <v>2515.29776396443</v>
      </c>
      <c r="P83" s="180">
        <v>2136.625</v>
      </c>
      <c r="Q83" s="181">
        <v>31.375</v>
      </c>
      <c r="R83" s="181">
        <v>44.375</v>
      </c>
      <c r="S83" s="180">
        <v>668.625</v>
      </c>
      <c r="T83" s="180">
        <v>588.375</v>
      </c>
      <c r="U83" s="180">
        <v>523.28095885093194</v>
      </c>
      <c r="V83" s="180">
        <v>3336.25</v>
      </c>
      <c r="W83" s="181">
        <v>401.5</v>
      </c>
      <c r="X83" s="181">
        <v>1334.875</v>
      </c>
      <c r="Y83" s="181">
        <v>135.25</v>
      </c>
      <c r="Z83" s="181">
        <v>831</v>
      </c>
      <c r="AA83" s="181">
        <v>58.375</v>
      </c>
      <c r="AB83" s="181">
        <v>47.375</v>
      </c>
      <c r="AC83" s="181">
        <v>11.875</v>
      </c>
      <c r="AD83" s="181">
        <v>249.5</v>
      </c>
      <c r="AE83" s="181">
        <v>303.75</v>
      </c>
      <c r="AF83" s="180">
        <v>3700.2613911735002</v>
      </c>
      <c r="AG83" s="181">
        <v>996.5</v>
      </c>
      <c r="AH83" s="181">
        <v>49.875</v>
      </c>
      <c r="AI83" s="181">
        <v>1291.875</v>
      </c>
      <c r="AJ83" s="181">
        <v>250</v>
      </c>
      <c r="AK83" s="181">
        <v>122.5</v>
      </c>
      <c r="AL83" s="181">
        <v>125.875</v>
      </c>
      <c r="AM83" s="181">
        <v>863.63639117349896</v>
      </c>
      <c r="AN83" s="180">
        <v>160.75</v>
      </c>
      <c r="AO83" s="180">
        <v>569</v>
      </c>
      <c r="AP83" s="181">
        <v>354.25</v>
      </c>
      <c r="AQ83" s="181">
        <v>4.625</v>
      </c>
      <c r="AR83" s="181">
        <v>175.5</v>
      </c>
      <c r="AS83" s="181">
        <v>34.625</v>
      </c>
      <c r="AT83" s="180">
        <v>95.875</v>
      </c>
      <c r="AU83" s="180">
        <v>55.375</v>
      </c>
      <c r="AV83" s="180">
        <v>54.375</v>
      </c>
      <c r="AW83" s="181">
        <v>3.125</v>
      </c>
      <c r="AX83" s="181">
        <v>51.25</v>
      </c>
      <c r="AY83" s="180">
        <v>77.875</v>
      </c>
      <c r="AZ83" s="180">
        <v>213.75</v>
      </c>
      <c r="BA83" s="180">
        <v>82.125</v>
      </c>
      <c r="BB83" s="180">
        <v>1</v>
      </c>
      <c r="BC83" s="180">
        <v>3.75</v>
      </c>
      <c r="BD83" s="180">
        <v>1182.75</v>
      </c>
      <c r="BE83" s="180">
        <v>43</v>
      </c>
      <c r="BF83" s="180">
        <v>58.25</v>
      </c>
      <c r="BG83" s="180">
        <v>924.75</v>
      </c>
      <c r="BH83" s="180" t="e">
        <v>#VALUE!</v>
      </c>
      <c r="BI83" s="182">
        <v>3422.3780344375</v>
      </c>
      <c r="BJ83" s="183">
        <v>1385.125</v>
      </c>
      <c r="BK83" s="183">
        <v>170.875</v>
      </c>
      <c r="BL83" s="183">
        <v>1718.2530344374998</v>
      </c>
      <c r="BM83" s="183">
        <v>115.375</v>
      </c>
      <c r="BN83" s="183">
        <v>9.625</v>
      </c>
      <c r="BO83" s="183" t="e">
        <v>#VALUE!</v>
      </c>
      <c r="BP83" s="183">
        <v>23.125</v>
      </c>
      <c r="BQ83" s="184">
        <v>843</v>
      </c>
      <c r="BR83" s="184">
        <v>150.875</v>
      </c>
      <c r="BS83" s="184" t="e">
        <v>#VALUE!</v>
      </c>
      <c r="BT83" s="184" t="e">
        <v>#VALUE!</v>
      </c>
      <c r="BU83" s="184" t="e">
        <v>#VALUE!</v>
      </c>
      <c r="BV83" s="184">
        <v>331.625</v>
      </c>
      <c r="BW83" s="185" t="e">
        <v>#VALUE!</v>
      </c>
      <c r="BX83" s="185" t="e">
        <v>#VALUE!</v>
      </c>
      <c r="BY83" s="185" t="e">
        <v>#VALUE!</v>
      </c>
      <c r="BZ83" s="185">
        <v>0</v>
      </c>
      <c r="CA83" s="185">
        <v>7.25</v>
      </c>
      <c r="CB83" s="185">
        <v>231.875</v>
      </c>
      <c r="CC83" s="186">
        <v>31.875</v>
      </c>
      <c r="CD83" s="187">
        <v>141904.21097290501</v>
      </c>
    </row>
    <row r="84" spans="1:82" x14ac:dyDescent="0.25">
      <c r="A84" s="179" t="s">
        <v>515</v>
      </c>
      <c r="B84" s="179" t="s">
        <v>516</v>
      </c>
      <c r="C84" s="179" t="s">
        <v>371</v>
      </c>
      <c r="D84" s="179" t="s">
        <v>125</v>
      </c>
      <c r="E84" s="180">
        <v>13128.2477383566</v>
      </c>
      <c r="F84" s="181">
        <v>13004.8878985396</v>
      </c>
      <c r="G84" s="181">
        <v>26.875</v>
      </c>
      <c r="H84" s="181">
        <v>96.484839816933601</v>
      </c>
      <c r="I84" s="181">
        <v>761.5</v>
      </c>
      <c r="J84" s="181">
        <v>681.5</v>
      </c>
      <c r="K84" s="181">
        <v>972.625</v>
      </c>
      <c r="L84" s="181">
        <v>1865.5198716741299</v>
      </c>
      <c r="M84" s="181">
        <v>3133.9007757698901</v>
      </c>
      <c r="N84" s="181">
        <v>3413.8270909125299</v>
      </c>
      <c r="O84" s="181">
        <v>2299.375</v>
      </c>
      <c r="P84" s="180">
        <v>829.25</v>
      </c>
      <c r="Q84" s="181">
        <v>8.375</v>
      </c>
      <c r="R84" s="181">
        <v>8.875</v>
      </c>
      <c r="S84" s="180">
        <v>122.25</v>
      </c>
      <c r="T84" s="180">
        <v>399.5</v>
      </c>
      <c r="U84" s="180">
        <v>320.90614620775199</v>
      </c>
      <c r="V84" s="180">
        <v>3990</v>
      </c>
      <c r="W84" s="181">
        <v>1270</v>
      </c>
      <c r="X84" s="181">
        <v>888.875</v>
      </c>
      <c r="Y84" s="181">
        <v>237.625</v>
      </c>
      <c r="Z84" s="181">
        <v>784</v>
      </c>
      <c r="AA84" s="181">
        <v>8.375</v>
      </c>
      <c r="AB84" s="181">
        <v>274.5</v>
      </c>
      <c r="AC84" s="181">
        <v>9.75</v>
      </c>
      <c r="AD84" s="181">
        <v>449.375</v>
      </c>
      <c r="AE84" s="181">
        <v>119.375</v>
      </c>
      <c r="AF84" s="180">
        <v>4133.2165921487995</v>
      </c>
      <c r="AG84" s="181">
        <v>2109.875</v>
      </c>
      <c r="AH84" s="181">
        <v>24.375</v>
      </c>
      <c r="AI84" s="181">
        <v>888.625</v>
      </c>
      <c r="AJ84" s="181">
        <v>422.625</v>
      </c>
      <c r="AK84" s="181">
        <v>34.25</v>
      </c>
      <c r="AL84" s="181">
        <v>45.25</v>
      </c>
      <c r="AM84" s="181">
        <v>608.21659214880299</v>
      </c>
      <c r="AN84" s="180">
        <v>109.125</v>
      </c>
      <c r="AO84" s="180">
        <v>288.25</v>
      </c>
      <c r="AP84" s="181">
        <v>196.75</v>
      </c>
      <c r="AQ84" s="181">
        <v>3.25</v>
      </c>
      <c r="AR84" s="181">
        <v>60.5</v>
      </c>
      <c r="AS84" s="181">
        <v>27.75</v>
      </c>
      <c r="AT84" s="180">
        <v>87.875</v>
      </c>
      <c r="AU84" s="180">
        <v>8.75</v>
      </c>
      <c r="AV84" s="180">
        <v>45.125</v>
      </c>
      <c r="AW84" s="181">
        <v>8.625</v>
      </c>
      <c r="AX84" s="181">
        <v>36.5</v>
      </c>
      <c r="AY84" s="180">
        <v>34.375</v>
      </c>
      <c r="AZ84" s="180">
        <v>997.375</v>
      </c>
      <c r="BA84" s="180">
        <v>135</v>
      </c>
      <c r="BB84" s="180">
        <v>2.375</v>
      </c>
      <c r="BC84" s="180">
        <v>4.75</v>
      </c>
      <c r="BD84" s="180">
        <v>1098.375</v>
      </c>
      <c r="BE84" s="180">
        <v>29.25</v>
      </c>
      <c r="BF84" s="180">
        <v>9.75</v>
      </c>
      <c r="BG84" s="180">
        <v>295.25</v>
      </c>
      <c r="BH84" s="180" t="e">
        <v>#VALUE!</v>
      </c>
      <c r="BI84" s="182">
        <v>2230.2337235625</v>
      </c>
      <c r="BJ84" s="183">
        <v>682.875</v>
      </c>
      <c r="BK84" s="183">
        <v>318.875</v>
      </c>
      <c r="BL84" s="183">
        <v>1104.6087235625</v>
      </c>
      <c r="BM84" s="183">
        <v>11.625</v>
      </c>
      <c r="BN84" s="183">
        <v>16.625</v>
      </c>
      <c r="BO84" s="183">
        <v>9</v>
      </c>
      <c r="BP84" s="183">
        <v>86.625</v>
      </c>
      <c r="BQ84" s="184">
        <v>1176.5</v>
      </c>
      <c r="BR84" s="184">
        <v>60</v>
      </c>
      <c r="BS84" s="184" t="e">
        <v>#VALUE!</v>
      </c>
      <c r="BT84" s="184" t="e">
        <v>#VALUE!</v>
      </c>
      <c r="BU84" s="184" t="e">
        <v>#VALUE!</v>
      </c>
      <c r="BV84" s="184">
        <v>821.5</v>
      </c>
      <c r="BW84" s="185">
        <v>269</v>
      </c>
      <c r="BX84" s="185">
        <v>69.375</v>
      </c>
      <c r="BY84" s="185" t="e">
        <v>#VALUE!</v>
      </c>
      <c r="BZ84" s="185">
        <v>12.375</v>
      </c>
      <c r="CA84" s="185">
        <v>21.875</v>
      </c>
      <c r="CB84" s="185">
        <v>102.5</v>
      </c>
      <c r="CC84" s="186">
        <v>1271.625</v>
      </c>
      <c r="CD84" s="187">
        <v>85933.488235801502</v>
      </c>
    </row>
    <row r="85" spans="1:82" x14ac:dyDescent="0.25">
      <c r="A85" s="179" t="s">
        <v>517</v>
      </c>
      <c r="B85" s="179" t="s">
        <v>518</v>
      </c>
      <c r="C85" s="179" t="s">
        <v>371</v>
      </c>
      <c r="D85" s="179" t="s">
        <v>125</v>
      </c>
      <c r="E85" s="180">
        <v>6405.2518142453901</v>
      </c>
      <c r="F85" s="181">
        <v>6327.5518731039701</v>
      </c>
      <c r="G85" s="181">
        <v>0</v>
      </c>
      <c r="H85" s="181">
        <v>77.699941141420496</v>
      </c>
      <c r="I85" s="181">
        <v>446.625</v>
      </c>
      <c r="J85" s="181">
        <v>307.375</v>
      </c>
      <c r="K85" s="181">
        <v>472.47948717948702</v>
      </c>
      <c r="L85" s="181">
        <v>735.19696969696997</v>
      </c>
      <c r="M85" s="181">
        <v>1577.48696058667</v>
      </c>
      <c r="N85" s="181">
        <v>1627.20839279713</v>
      </c>
      <c r="O85" s="181">
        <v>1238.8800039851301</v>
      </c>
      <c r="P85" s="180">
        <v>420.375</v>
      </c>
      <c r="Q85" s="181">
        <v>24.75</v>
      </c>
      <c r="R85" s="181">
        <v>5</v>
      </c>
      <c r="S85" s="180">
        <v>143.125</v>
      </c>
      <c r="T85" s="180">
        <v>314.12998540412298</v>
      </c>
      <c r="U85" s="180">
        <v>171.42942832090802</v>
      </c>
      <c r="V85" s="180">
        <v>1904.5</v>
      </c>
      <c r="W85" s="181">
        <v>316.375</v>
      </c>
      <c r="X85" s="181">
        <v>378.625</v>
      </c>
      <c r="Y85" s="181">
        <v>241.25</v>
      </c>
      <c r="Z85" s="181">
        <v>557.625</v>
      </c>
      <c r="AA85" s="181" t="e">
        <v>#VALUE!</v>
      </c>
      <c r="AB85" s="181">
        <v>177.375</v>
      </c>
      <c r="AC85" s="181">
        <v>16</v>
      </c>
      <c r="AD85" s="181">
        <v>140.75</v>
      </c>
      <c r="AE85" s="181">
        <v>112.875</v>
      </c>
      <c r="AF85" s="180">
        <v>2276.69240052036</v>
      </c>
      <c r="AG85" s="181">
        <v>652.625</v>
      </c>
      <c r="AH85" s="181">
        <v>59.75</v>
      </c>
      <c r="AI85" s="181">
        <v>485.125</v>
      </c>
      <c r="AJ85" s="181">
        <v>112.375</v>
      </c>
      <c r="AK85" s="181">
        <v>52.875</v>
      </c>
      <c r="AL85" s="181">
        <v>112.5</v>
      </c>
      <c r="AM85" s="181">
        <v>801.44240052036002</v>
      </c>
      <c r="AN85" s="180">
        <v>77.25</v>
      </c>
      <c r="AO85" s="180">
        <v>118.75</v>
      </c>
      <c r="AP85" s="181">
        <v>69.75</v>
      </c>
      <c r="AQ85" s="181">
        <v>3.125</v>
      </c>
      <c r="AR85" s="181">
        <v>12.375</v>
      </c>
      <c r="AS85" s="181">
        <v>33.5</v>
      </c>
      <c r="AT85" s="180">
        <v>67</v>
      </c>
      <c r="AU85" s="180">
        <v>6.25</v>
      </c>
      <c r="AV85" s="180">
        <v>22.75</v>
      </c>
      <c r="AW85" s="181">
        <v>5.25</v>
      </c>
      <c r="AX85" s="181">
        <v>17.5</v>
      </c>
      <c r="AY85" s="180">
        <v>12.75</v>
      </c>
      <c r="AZ85" s="180">
        <v>10.75</v>
      </c>
      <c r="BA85" s="180">
        <v>61.25</v>
      </c>
      <c r="BB85" s="180">
        <v>0</v>
      </c>
      <c r="BC85" s="180" t="e">
        <v>#VALUE!</v>
      </c>
      <c r="BD85" s="180">
        <v>509.5</v>
      </c>
      <c r="BE85" s="180">
        <v>0</v>
      </c>
      <c r="BF85" s="180" t="e">
        <v>#VALUE!</v>
      </c>
      <c r="BG85" s="180">
        <v>65</v>
      </c>
      <c r="BH85" s="180" t="e">
        <v>#VALUE!</v>
      </c>
      <c r="BI85" s="182">
        <v>1886.6025318125</v>
      </c>
      <c r="BJ85" s="183">
        <v>1055.625</v>
      </c>
      <c r="BK85" s="183">
        <v>105.875</v>
      </c>
      <c r="BL85" s="183">
        <v>639.97753181250005</v>
      </c>
      <c r="BM85" s="183">
        <v>1</v>
      </c>
      <c r="BN85" s="183">
        <v>0</v>
      </c>
      <c r="BO85" s="183" t="e">
        <v>#VALUE!</v>
      </c>
      <c r="BP85" s="183">
        <v>84.125</v>
      </c>
      <c r="BQ85" s="184">
        <v>600.375</v>
      </c>
      <c r="BR85" s="184">
        <v>107.25</v>
      </c>
      <c r="BS85" s="184" t="e">
        <v>#VALUE!</v>
      </c>
      <c r="BT85" s="184" t="e">
        <v>#VALUE!</v>
      </c>
      <c r="BU85" s="184" t="e">
        <v>#VALUE!</v>
      </c>
      <c r="BV85" s="184">
        <v>237.75</v>
      </c>
      <c r="BW85" s="185" t="e">
        <v>#VALUE!</v>
      </c>
      <c r="BX85" s="185">
        <v>19.5</v>
      </c>
      <c r="BY85" s="185" t="e">
        <v>#VALUE!</v>
      </c>
      <c r="BZ85" s="185">
        <v>0</v>
      </c>
      <c r="CA85" s="185">
        <v>57.125</v>
      </c>
      <c r="CB85" s="185">
        <v>66.625</v>
      </c>
      <c r="CC85" s="186">
        <v>136.5</v>
      </c>
      <c r="CD85" s="187">
        <v>56775.225990101702</v>
      </c>
    </row>
    <row r="86" spans="1:82" x14ac:dyDescent="0.25">
      <c r="A86" s="179" t="s">
        <v>519</v>
      </c>
      <c r="B86" s="179" t="s">
        <v>520</v>
      </c>
      <c r="C86" s="179" t="s">
        <v>127</v>
      </c>
      <c r="D86" s="179" t="s">
        <v>127</v>
      </c>
      <c r="E86" s="180">
        <v>22493.486469333799</v>
      </c>
      <c r="F86" s="181">
        <v>22275.296682748402</v>
      </c>
      <c r="G86" s="181">
        <v>43.125</v>
      </c>
      <c r="H86" s="181">
        <v>175.06478658536599</v>
      </c>
      <c r="I86" s="181">
        <v>1579.06388888889</v>
      </c>
      <c r="J86" s="181">
        <v>1270.375</v>
      </c>
      <c r="K86" s="181">
        <v>1901.5380244755199</v>
      </c>
      <c r="L86" s="181">
        <v>2832.0587826801502</v>
      </c>
      <c r="M86" s="181">
        <v>5572.6858231707301</v>
      </c>
      <c r="N86" s="181">
        <v>4039.0751635330998</v>
      </c>
      <c r="O86" s="181">
        <v>5298.6897865853698</v>
      </c>
      <c r="P86" s="180">
        <v>1337.25</v>
      </c>
      <c r="Q86" s="181">
        <v>46.5</v>
      </c>
      <c r="R86" s="181">
        <v>105.25</v>
      </c>
      <c r="S86" s="180">
        <v>1625.875</v>
      </c>
      <c r="T86" s="180">
        <v>1209</v>
      </c>
      <c r="U86" s="180">
        <v>418.62867547425498</v>
      </c>
      <c r="V86" s="180">
        <v>3622</v>
      </c>
      <c r="W86" s="181">
        <v>1023.125</v>
      </c>
      <c r="X86" s="181">
        <v>441.625</v>
      </c>
      <c r="Y86" s="181">
        <v>187.5</v>
      </c>
      <c r="Z86" s="181">
        <v>644.5</v>
      </c>
      <c r="AA86" s="181" t="e">
        <v>#VALUE!</v>
      </c>
      <c r="AB86" s="181">
        <v>102.625</v>
      </c>
      <c r="AC86" s="181">
        <v>167.125</v>
      </c>
      <c r="AD86" s="181">
        <v>499.75</v>
      </c>
      <c r="AE86" s="181">
        <v>635</v>
      </c>
      <c r="AF86" s="180">
        <v>9232.6077938595099</v>
      </c>
      <c r="AG86" s="181">
        <v>4500.625</v>
      </c>
      <c r="AH86" s="181">
        <v>97.75</v>
      </c>
      <c r="AI86" s="181">
        <v>1448.625</v>
      </c>
      <c r="AJ86" s="181">
        <v>1072.875</v>
      </c>
      <c r="AK86" s="181">
        <v>149</v>
      </c>
      <c r="AL86" s="181">
        <v>468.75</v>
      </c>
      <c r="AM86" s="181">
        <v>1494.9827938595099</v>
      </c>
      <c r="AN86" s="180">
        <v>92.75</v>
      </c>
      <c r="AO86" s="180">
        <v>609.375</v>
      </c>
      <c r="AP86" s="181">
        <v>426.875</v>
      </c>
      <c r="AQ86" s="181">
        <v>23.375</v>
      </c>
      <c r="AR86" s="181">
        <v>125.75</v>
      </c>
      <c r="AS86" s="181">
        <v>33.375</v>
      </c>
      <c r="AT86" s="180">
        <v>890.5</v>
      </c>
      <c r="AU86" s="180">
        <v>68.125</v>
      </c>
      <c r="AV86" s="180">
        <v>71.625</v>
      </c>
      <c r="AW86" s="181">
        <v>13.5</v>
      </c>
      <c r="AX86" s="181">
        <v>58.125</v>
      </c>
      <c r="AY86" s="180">
        <v>33.875</v>
      </c>
      <c r="AZ86" s="180">
        <v>9.75</v>
      </c>
      <c r="BA86" s="180">
        <v>65</v>
      </c>
      <c r="BB86" s="180">
        <v>27</v>
      </c>
      <c r="BC86" s="180">
        <v>3</v>
      </c>
      <c r="BD86" s="180">
        <v>2231.25</v>
      </c>
      <c r="BE86" s="180">
        <v>42.5</v>
      </c>
      <c r="BF86" s="180" t="e">
        <v>#VALUE!</v>
      </c>
      <c r="BG86" s="180">
        <v>443.875</v>
      </c>
      <c r="BH86" s="180" t="e">
        <v>#VALUE!</v>
      </c>
      <c r="BI86" s="182">
        <v>3579.0676647812497</v>
      </c>
      <c r="BJ86" s="183">
        <v>732.5</v>
      </c>
      <c r="BK86" s="183">
        <v>141</v>
      </c>
      <c r="BL86" s="183">
        <v>2115.6926647812497</v>
      </c>
      <c r="BM86" s="183">
        <v>17.75</v>
      </c>
      <c r="BN86" s="183">
        <v>7.5</v>
      </c>
      <c r="BO86" s="183" t="e">
        <v>#VALUE!</v>
      </c>
      <c r="BP86" s="183">
        <v>564.625</v>
      </c>
      <c r="BQ86" s="184">
        <v>1800</v>
      </c>
      <c r="BR86" s="184">
        <v>195.75</v>
      </c>
      <c r="BS86" s="184" t="e">
        <v>#VALUE!</v>
      </c>
      <c r="BT86" s="184" t="e">
        <v>#VALUE!</v>
      </c>
      <c r="BU86" s="184" t="e">
        <v>#VALUE!</v>
      </c>
      <c r="BV86" s="184">
        <v>1293.625</v>
      </c>
      <c r="BW86" s="185">
        <v>454.75</v>
      </c>
      <c r="BX86" s="185" t="e">
        <v>#VALUE!</v>
      </c>
      <c r="BY86" s="185">
        <v>0</v>
      </c>
      <c r="BZ86" s="185">
        <v>142.625</v>
      </c>
      <c r="CA86" s="185" t="e">
        <v>#VALUE!</v>
      </c>
      <c r="CB86" s="185">
        <v>411.25</v>
      </c>
      <c r="CC86" s="186">
        <v>425.875</v>
      </c>
      <c r="CD86" s="187">
        <v>222352.02970320699</v>
      </c>
    </row>
    <row r="87" spans="1:82" x14ac:dyDescent="0.25">
      <c r="A87" s="179" t="s">
        <v>150</v>
      </c>
      <c r="B87" s="179" t="s">
        <v>521</v>
      </c>
      <c r="C87" s="179" t="s">
        <v>127</v>
      </c>
      <c r="D87" s="179" t="s">
        <v>127</v>
      </c>
      <c r="E87" s="180">
        <v>14260.4341196071</v>
      </c>
      <c r="F87" s="181">
        <v>14170.773405321401</v>
      </c>
      <c r="G87" s="181">
        <v>89.660714285714306</v>
      </c>
      <c r="H87" s="181" t="e">
        <v>#VALUE!</v>
      </c>
      <c r="I87" s="181">
        <v>1129.03509992411</v>
      </c>
      <c r="J87" s="181">
        <v>961.5</v>
      </c>
      <c r="K87" s="181">
        <v>1027</v>
      </c>
      <c r="L87" s="181">
        <v>2042.41706546559</v>
      </c>
      <c r="M87" s="181">
        <v>3609.69531007257</v>
      </c>
      <c r="N87" s="181">
        <v>3462.0953127484099</v>
      </c>
      <c r="O87" s="181">
        <v>2028.6913313964501</v>
      </c>
      <c r="P87" s="180">
        <v>1558.25</v>
      </c>
      <c r="Q87" s="181">
        <v>19</v>
      </c>
      <c r="R87" s="181">
        <v>58.25</v>
      </c>
      <c r="S87" s="180">
        <v>977.625</v>
      </c>
      <c r="T87" s="180">
        <v>598.75</v>
      </c>
      <c r="U87" s="180">
        <v>767.21537075139599</v>
      </c>
      <c r="V87" s="180">
        <v>2494</v>
      </c>
      <c r="W87" s="181">
        <v>511.25</v>
      </c>
      <c r="X87" s="181">
        <v>423.625</v>
      </c>
      <c r="Y87" s="181">
        <v>145.5</v>
      </c>
      <c r="Z87" s="181">
        <v>749.125</v>
      </c>
      <c r="AA87" s="181" t="e">
        <v>#VALUE!</v>
      </c>
      <c r="AB87" s="181">
        <v>172.125</v>
      </c>
      <c r="AC87" s="181">
        <v>129.5</v>
      </c>
      <c r="AD87" s="181">
        <v>124.875</v>
      </c>
      <c r="AE87" s="181">
        <v>262.125</v>
      </c>
      <c r="AF87" s="180">
        <v>3670.0937488557202</v>
      </c>
      <c r="AG87" s="181">
        <v>942.125</v>
      </c>
      <c r="AH87" s="181">
        <v>98.625</v>
      </c>
      <c r="AI87" s="181">
        <v>633</v>
      </c>
      <c r="AJ87" s="181">
        <v>371.75</v>
      </c>
      <c r="AK87" s="181">
        <v>51.125</v>
      </c>
      <c r="AL87" s="181">
        <v>179.75</v>
      </c>
      <c r="AM87" s="181">
        <v>1393.7187488557199</v>
      </c>
      <c r="AN87" s="180">
        <v>164.75</v>
      </c>
      <c r="AO87" s="180">
        <v>751</v>
      </c>
      <c r="AP87" s="181">
        <v>611.125</v>
      </c>
      <c r="AQ87" s="181">
        <v>14.25</v>
      </c>
      <c r="AR87" s="181">
        <v>90.25</v>
      </c>
      <c r="AS87" s="181">
        <v>35.375</v>
      </c>
      <c r="AT87" s="180">
        <v>154.875</v>
      </c>
      <c r="AU87" s="180">
        <v>34.625</v>
      </c>
      <c r="AV87" s="180">
        <v>66.625</v>
      </c>
      <c r="AW87" s="181">
        <v>10.625</v>
      </c>
      <c r="AX87" s="181">
        <v>56</v>
      </c>
      <c r="AY87" s="180">
        <v>51.375</v>
      </c>
      <c r="AZ87" s="180">
        <v>239.25</v>
      </c>
      <c r="BA87" s="180">
        <v>47.75</v>
      </c>
      <c r="BB87" s="180">
        <v>2.125</v>
      </c>
      <c r="BC87" s="180">
        <v>0</v>
      </c>
      <c r="BD87" s="180">
        <v>2130.125</v>
      </c>
      <c r="BE87" s="180">
        <v>8.625</v>
      </c>
      <c r="BF87" s="180">
        <v>96.5</v>
      </c>
      <c r="BG87" s="180">
        <v>243.125</v>
      </c>
      <c r="BH87" s="180" t="e">
        <v>#VALUE!</v>
      </c>
      <c r="BI87" s="182">
        <v>3615.7219530624998</v>
      </c>
      <c r="BJ87" s="183">
        <v>1610.375</v>
      </c>
      <c r="BK87" s="183">
        <v>240</v>
      </c>
      <c r="BL87" s="183">
        <v>1201.9719530625</v>
      </c>
      <c r="BM87" s="183">
        <v>1</v>
      </c>
      <c r="BN87" s="183">
        <v>2</v>
      </c>
      <c r="BO87" s="183">
        <v>175.375</v>
      </c>
      <c r="BP87" s="183">
        <v>385</v>
      </c>
      <c r="BQ87" s="184">
        <v>1033.875</v>
      </c>
      <c r="BR87" s="184">
        <v>100</v>
      </c>
      <c r="BS87" s="184" t="e">
        <v>#VALUE!</v>
      </c>
      <c r="BT87" s="184" t="e">
        <v>#VALUE!</v>
      </c>
      <c r="BU87" s="184">
        <v>23.125</v>
      </c>
      <c r="BV87" s="184">
        <v>455.5</v>
      </c>
      <c r="BW87" s="185" t="e">
        <v>#VALUE!</v>
      </c>
      <c r="BX87" s="185" t="e">
        <v>#VALUE!</v>
      </c>
      <c r="BY87" s="185" t="e">
        <v>#VALUE!</v>
      </c>
      <c r="BZ87" s="185" t="e">
        <v>#VALUE!</v>
      </c>
      <c r="CA87" s="185" t="e">
        <v>#VALUE!</v>
      </c>
      <c r="CB87" s="185">
        <v>258.5</v>
      </c>
      <c r="CC87" s="186">
        <v>151.875</v>
      </c>
      <c r="CD87" s="187">
        <v>155834.667811466</v>
      </c>
    </row>
    <row r="88" spans="1:82" x14ac:dyDescent="0.25">
      <c r="A88" s="179" t="s">
        <v>522</v>
      </c>
      <c r="B88" s="179" t="s">
        <v>523</v>
      </c>
      <c r="C88" s="179" t="s">
        <v>126</v>
      </c>
      <c r="D88" s="179" t="s">
        <v>126</v>
      </c>
      <c r="E88" s="180">
        <v>17036.090057809502</v>
      </c>
      <c r="F88" s="181">
        <v>16456.9196072089</v>
      </c>
      <c r="G88" s="181">
        <v>16.625</v>
      </c>
      <c r="H88" s="181">
        <v>562.54545060064902</v>
      </c>
      <c r="I88" s="181">
        <v>1194</v>
      </c>
      <c r="J88" s="181">
        <v>1345.75</v>
      </c>
      <c r="K88" s="181">
        <v>1352.1388888888901</v>
      </c>
      <c r="L88" s="181">
        <v>2685.95844642157</v>
      </c>
      <c r="M88" s="181">
        <v>5029.1260707954898</v>
      </c>
      <c r="N88" s="181">
        <v>2961.9312074033701</v>
      </c>
      <c r="O88" s="181">
        <v>2467.1854443002098</v>
      </c>
      <c r="P88" s="180">
        <v>2807.625</v>
      </c>
      <c r="Q88" s="181">
        <v>7</v>
      </c>
      <c r="R88" s="181">
        <v>88.5</v>
      </c>
      <c r="S88" s="180">
        <v>999</v>
      </c>
      <c r="T88" s="180">
        <v>670.125</v>
      </c>
      <c r="U88" s="180">
        <v>1147.37712074058</v>
      </c>
      <c r="V88" s="180">
        <v>2965.375</v>
      </c>
      <c r="W88" s="181">
        <v>735.375</v>
      </c>
      <c r="X88" s="181">
        <v>530.25</v>
      </c>
      <c r="Y88" s="181">
        <v>269.25</v>
      </c>
      <c r="Z88" s="181">
        <v>1073.125</v>
      </c>
      <c r="AA88" s="181">
        <v>20</v>
      </c>
      <c r="AB88" s="181">
        <v>29.75</v>
      </c>
      <c r="AC88" s="181">
        <v>49.625</v>
      </c>
      <c r="AD88" s="181">
        <v>123.875</v>
      </c>
      <c r="AE88" s="181">
        <v>134.125</v>
      </c>
      <c r="AF88" s="180">
        <v>4343.6933995888903</v>
      </c>
      <c r="AG88" s="181">
        <v>2389.125</v>
      </c>
      <c r="AH88" s="181">
        <v>67.875</v>
      </c>
      <c r="AI88" s="181">
        <v>1075.5</v>
      </c>
      <c r="AJ88" s="181">
        <v>158.25</v>
      </c>
      <c r="AK88" s="181">
        <v>138.5</v>
      </c>
      <c r="AL88" s="181">
        <v>22.375</v>
      </c>
      <c r="AM88" s="181">
        <v>492.06839958888702</v>
      </c>
      <c r="AN88" s="180">
        <v>254.25</v>
      </c>
      <c r="AO88" s="180">
        <v>303.625</v>
      </c>
      <c r="AP88" s="181">
        <v>235.375</v>
      </c>
      <c r="AQ88" s="181">
        <v>6.875</v>
      </c>
      <c r="AR88" s="181">
        <v>35.875</v>
      </c>
      <c r="AS88" s="181">
        <v>25.5</v>
      </c>
      <c r="AT88" s="180">
        <v>303.125</v>
      </c>
      <c r="AU88" s="180">
        <v>383</v>
      </c>
      <c r="AV88" s="180">
        <v>65.75</v>
      </c>
      <c r="AW88" s="181">
        <v>4.375</v>
      </c>
      <c r="AX88" s="181">
        <v>61.375</v>
      </c>
      <c r="AY88" s="180">
        <v>10</v>
      </c>
      <c r="AZ88" s="180">
        <v>343.375</v>
      </c>
      <c r="BA88" s="180">
        <v>43</v>
      </c>
      <c r="BB88" s="180">
        <v>5.625</v>
      </c>
      <c r="BC88" s="180">
        <v>1</v>
      </c>
      <c r="BD88" s="180">
        <v>1542.2695374800601</v>
      </c>
      <c r="BE88" s="180">
        <v>1.125</v>
      </c>
      <c r="BF88" s="180">
        <v>69.875</v>
      </c>
      <c r="BG88" s="180">
        <v>471</v>
      </c>
      <c r="BH88" s="180" t="e">
        <v>#VALUE!</v>
      </c>
      <c r="BI88" s="182">
        <v>4652.9154608749996</v>
      </c>
      <c r="BJ88" s="183" t="e">
        <v>#VALUE!</v>
      </c>
      <c r="BK88" s="183">
        <v>459.125</v>
      </c>
      <c r="BL88" s="183">
        <v>2425.6654608749996</v>
      </c>
      <c r="BM88" s="183">
        <v>168.5</v>
      </c>
      <c r="BN88" s="183">
        <v>505.375</v>
      </c>
      <c r="BO88" s="183">
        <v>267.25</v>
      </c>
      <c r="BP88" s="183">
        <v>587.5</v>
      </c>
      <c r="BQ88" s="184">
        <v>1245.25</v>
      </c>
      <c r="BR88" s="184">
        <v>67.125</v>
      </c>
      <c r="BS88" s="184" t="e">
        <v>#VALUE!</v>
      </c>
      <c r="BT88" s="184" t="e">
        <v>#VALUE!</v>
      </c>
      <c r="BU88" s="184" t="e">
        <v>#VALUE!</v>
      </c>
      <c r="BV88" s="184">
        <v>706.875</v>
      </c>
      <c r="BW88" s="185">
        <v>242.625</v>
      </c>
      <c r="BX88" s="185">
        <v>0</v>
      </c>
      <c r="BY88" s="185" t="e">
        <v>#VALUE!</v>
      </c>
      <c r="BZ88" s="185" t="e">
        <v>#VALUE!</v>
      </c>
      <c r="CA88" s="185" t="e">
        <v>#VALUE!</v>
      </c>
      <c r="CB88" s="185">
        <v>340.875</v>
      </c>
      <c r="CC88" s="186">
        <v>97.375</v>
      </c>
      <c r="CD88" s="187">
        <v>183142.92852915099</v>
      </c>
    </row>
    <row r="89" spans="1:82" x14ac:dyDescent="0.25">
      <c r="A89" s="179" t="s">
        <v>524</v>
      </c>
      <c r="B89" s="179" t="s">
        <v>525</v>
      </c>
      <c r="C89" s="179" t="s">
        <v>387</v>
      </c>
      <c r="D89" s="179" t="s">
        <v>124</v>
      </c>
      <c r="E89" s="180">
        <v>13462.9746787107</v>
      </c>
      <c r="F89" s="181">
        <v>12164.005097173</v>
      </c>
      <c r="G89" s="181">
        <v>108.25</v>
      </c>
      <c r="H89" s="181">
        <v>1190.7195815376699</v>
      </c>
      <c r="I89" s="181">
        <v>899.875</v>
      </c>
      <c r="J89" s="181">
        <v>746</v>
      </c>
      <c r="K89" s="181">
        <v>887.72264890282099</v>
      </c>
      <c r="L89" s="181">
        <v>1392.63389328063</v>
      </c>
      <c r="M89" s="181">
        <v>4238.89200993133</v>
      </c>
      <c r="N89" s="181">
        <v>2510.77076945307</v>
      </c>
      <c r="O89" s="181">
        <v>2787.0803571428601</v>
      </c>
      <c r="P89" s="180">
        <v>1351.125</v>
      </c>
      <c r="Q89" s="181">
        <v>2.875</v>
      </c>
      <c r="R89" s="181">
        <v>248.375</v>
      </c>
      <c r="S89" s="180">
        <v>276.375</v>
      </c>
      <c r="T89" s="180">
        <v>502.375</v>
      </c>
      <c r="U89" s="180">
        <v>1395.7195815376699</v>
      </c>
      <c r="V89" s="180">
        <v>2581</v>
      </c>
      <c r="W89" s="181">
        <v>470.75</v>
      </c>
      <c r="X89" s="181">
        <v>560.875</v>
      </c>
      <c r="Y89" s="181">
        <v>399.25</v>
      </c>
      <c r="Z89" s="181">
        <v>558.375</v>
      </c>
      <c r="AA89" s="181" t="e">
        <v>#VALUE!</v>
      </c>
      <c r="AB89" s="181">
        <v>39.125</v>
      </c>
      <c r="AC89" s="181">
        <v>43</v>
      </c>
      <c r="AD89" s="181">
        <v>264.25</v>
      </c>
      <c r="AE89" s="181">
        <v>245.375</v>
      </c>
      <c r="AF89" s="180">
        <v>3955.6300971730402</v>
      </c>
      <c r="AG89" s="181">
        <v>1581</v>
      </c>
      <c r="AH89" s="181">
        <v>125.25</v>
      </c>
      <c r="AI89" s="181">
        <v>1089.125</v>
      </c>
      <c r="AJ89" s="181">
        <v>211</v>
      </c>
      <c r="AK89" s="181">
        <v>259.125</v>
      </c>
      <c r="AL89" s="181">
        <v>50.5</v>
      </c>
      <c r="AM89" s="181">
        <v>639.63009717303999</v>
      </c>
      <c r="AN89" s="180">
        <v>133.875</v>
      </c>
      <c r="AO89" s="180">
        <v>650.75</v>
      </c>
      <c r="AP89" s="181">
        <v>527.375</v>
      </c>
      <c r="AQ89" s="181">
        <v>8.125</v>
      </c>
      <c r="AR89" s="181">
        <v>93.75</v>
      </c>
      <c r="AS89" s="181">
        <v>21.5</v>
      </c>
      <c r="AT89" s="180">
        <v>59</v>
      </c>
      <c r="AU89" s="180">
        <v>70.25</v>
      </c>
      <c r="AV89" s="180">
        <v>31.25</v>
      </c>
      <c r="AW89" s="181">
        <v>1.625</v>
      </c>
      <c r="AX89" s="181">
        <v>29.625</v>
      </c>
      <c r="AY89" s="180">
        <v>22.5</v>
      </c>
      <c r="AZ89" s="180">
        <v>38.375</v>
      </c>
      <c r="BA89" s="180">
        <v>100.125</v>
      </c>
      <c r="BB89" s="180">
        <v>2.125</v>
      </c>
      <c r="BC89" s="180">
        <v>0</v>
      </c>
      <c r="BD89" s="180">
        <v>1468.75</v>
      </c>
      <c r="BE89" s="180">
        <v>10.875</v>
      </c>
      <c r="BF89" s="180" t="e">
        <v>#VALUE!</v>
      </c>
      <c r="BG89" s="180">
        <v>449.625</v>
      </c>
      <c r="BH89" s="180" t="e">
        <v>#VALUE!</v>
      </c>
      <c r="BI89" s="182">
        <v>3416.0892286875001</v>
      </c>
      <c r="BJ89" s="183">
        <v>991.75</v>
      </c>
      <c r="BK89" s="183">
        <v>329.375</v>
      </c>
      <c r="BL89" s="183">
        <v>1439.4642286875001</v>
      </c>
      <c r="BM89" s="183">
        <v>457.25</v>
      </c>
      <c r="BN89" s="183">
        <v>19</v>
      </c>
      <c r="BO89" s="183">
        <v>0</v>
      </c>
      <c r="BP89" s="183">
        <v>179.25</v>
      </c>
      <c r="BQ89" s="184">
        <v>1534.3360630055831</v>
      </c>
      <c r="BR89" s="184">
        <v>416</v>
      </c>
      <c r="BS89" s="184" t="e">
        <v>#VALUE!</v>
      </c>
      <c r="BT89" s="184" t="e">
        <v>#VALUE!</v>
      </c>
      <c r="BU89" s="184" t="e">
        <v>#VALUE!</v>
      </c>
      <c r="BV89" s="184">
        <v>582.96106300558301</v>
      </c>
      <c r="BW89" s="185" t="e">
        <v>#VALUE!</v>
      </c>
      <c r="BX89" s="185" t="e">
        <v>#VALUE!</v>
      </c>
      <c r="BY89" s="185" t="e">
        <v>#VALUE!</v>
      </c>
      <c r="BZ89" s="185">
        <v>195.625</v>
      </c>
      <c r="CA89" s="185">
        <v>15.5</v>
      </c>
      <c r="CB89" s="185">
        <v>210.375</v>
      </c>
      <c r="CC89" s="186">
        <v>125.625</v>
      </c>
      <c r="CD89" s="187">
        <v>109381.10070271</v>
      </c>
    </row>
    <row r="90" spans="1:82" x14ac:dyDescent="0.25">
      <c r="A90" s="179" t="s">
        <v>526</v>
      </c>
      <c r="B90" s="179" t="s">
        <v>527</v>
      </c>
      <c r="C90" s="179" t="s">
        <v>395</v>
      </c>
      <c r="D90" s="179" t="s">
        <v>124</v>
      </c>
      <c r="E90" s="180">
        <v>8810.8500018375398</v>
      </c>
      <c r="F90" s="181">
        <v>8799.2250018375398</v>
      </c>
      <c r="G90" s="181">
        <v>4.125</v>
      </c>
      <c r="H90" s="181">
        <v>7.5</v>
      </c>
      <c r="I90" s="181">
        <v>635.125</v>
      </c>
      <c r="J90" s="181">
        <v>744.125</v>
      </c>
      <c r="K90" s="181">
        <v>940.356058064997</v>
      </c>
      <c r="L90" s="181">
        <v>1069.8233058608062</v>
      </c>
      <c r="M90" s="181">
        <v>2044.1296356969001</v>
      </c>
      <c r="N90" s="181">
        <v>1735.2910022148401</v>
      </c>
      <c r="O90" s="181">
        <v>1642</v>
      </c>
      <c r="P90" s="180">
        <v>873.625</v>
      </c>
      <c r="Q90" s="181">
        <v>3.875</v>
      </c>
      <c r="R90" s="181">
        <v>26.25</v>
      </c>
      <c r="S90" s="180">
        <v>600</v>
      </c>
      <c r="T90" s="180">
        <v>287.25</v>
      </c>
      <c r="U90" s="180">
        <v>325.27933668403801</v>
      </c>
      <c r="V90" s="180">
        <v>1506.75</v>
      </c>
      <c r="W90" s="181">
        <v>166.125</v>
      </c>
      <c r="X90" s="181">
        <v>359.375</v>
      </c>
      <c r="Y90" s="181">
        <v>63.625</v>
      </c>
      <c r="Z90" s="181">
        <v>409.625</v>
      </c>
      <c r="AA90" s="181" t="e">
        <v>#VALUE!</v>
      </c>
      <c r="AB90" s="181">
        <v>40.875</v>
      </c>
      <c r="AC90" s="181">
        <v>142.125</v>
      </c>
      <c r="AD90" s="181">
        <v>163.125</v>
      </c>
      <c r="AE90" s="181">
        <v>165</v>
      </c>
      <c r="AF90" s="180">
        <v>2948.4456651535002</v>
      </c>
      <c r="AG90" s="181">
        <v>1248.75</v>
      </c>
      <c r="AH90" s="181">
        <v>27.375</v>
      </c>
      <c r="AI90" s="181">
        <v>500.75</v>
      </c>
      <c r="AJ90" s="181">
        <v>291.875</v>
      </c>
      <c r="AK90" s="181">
        <v>132.875</v>
      </c>
      <c r="AL90" s="181">
        <v>13.125</v>
      </c>
      <c r="AM90" s="181">
        <v>733.69566515350095</v>
      </c>
      <c r="AN90" s="180">
        <v>110.25</v>
      </c>
      <c r="AO90" s="180">
        <v>331.25</v>
      </c>
      <c r="AP90" s="181">
        <v>219</v>
      </c>
      <c r="AQ90" s="181">
        <v>16.25</v>
      </c>
      <c r="AR90" s="181">
        <v>66.875</v>
      </c>
      <c r="AS90" s="181">
        <v>29.125</v>
      </c>
      <c r="AT90" s="180">
        <v>57.75</v>
      </c>
      <c r="AU90" s="180">
        <v>18.5</v>
      </c>
      <c r="AV90" s="180">
        <v>65</v>
      </c>
      <c r="AW90" s="181">
        <v>16.5</v>
      </c>
      <c r="AX90" s="181">
        <v>48.5</v>
      </c>
      <c r="AY90" s="180">
        <v>43.875</v>
      </c>
      <c r="AZ90" s="180">
        <v>69.75</v>
      </c>
      <c r="BA90" s="180">
        <v>66.25</v>
      </c>
      <c r="BB90" s="180">
        <v>38.25</v>
      </c>
      <c r="BC90" s="180">
        <v>6.75</v>
      </c>
      <c r="BD90" s="180">
        <v>651</v>
      </c>
      <c r="BE90" s="180">
        <v>49.625</v>
      </c>
      <c r="BF90" s="180" t="e">
        <v>#VALUE!</v>
      </c>
      <c r="BG90" s="180">
        <v>571.25</v>
      </c>
      <c r="BH90" s="180" t="e">
        <v>#VALUE!</v>
      </c>
      <c r="BI90" s="182">
        <v>3357.9528260624998</v>
      </c>
      <c r="BJ90" s="183" t="e">
        <v>#VALUE!</v>
      </c>
      <c r="BK90" s="183">
        <v>560.625</v>
      </c>
      <c r="BL90" s="183">
        <v>1394.0778260624998</v>
      </c>
      <c r="BM90" s="183">
        <v>716.375</v>
      </c>
      <c r="BN90" s="183">
        <v>10</v>
      </c>
      <c r="BO90" s="183">
        <v>0</v>
      </c>
      <c r="BP90" s="183">
        <v>94.25</v>
      </c>
      <c r="BQ90" s="184">
        <v>612.125</v>
      </c>
      <c r="BR90" s="184">
        <v>78.375</v>
      </c>
      <c r="BS90" s="184" t="e">
        <v>#VALUE!</v>
      </c>
      <c r="BT90" s="184" t="e">
        <v>#VALUE!</v>
      </c>
      <c r="BU90" s="184" t="e">
        <v>#VALUE!</v>
      </c>
      <c r="BV90" s="184">
        <v>245.625</v>
      </c>
      <c r="BW90" s="185" t="e">
        <v>#VALUE!</v>
      </c>
      <c r="BX90" s="185" t="e">
        <v>#VALUE!</v>
      </c>
      <c r="BY90" s="185" t="e">
        <v>#VALUE!</v>
      </c>
      <c r="BZ90" s="185">
        <v>0</v>
      </c>
      <c r="CA90" s="185" t="e">
        <v>#VALUE!</v>
      </c>
      <c r="CB90" s="185">
        <v>178.375</v>
      </c>
      <c r="CC90" s="186">
        <v>531.375</v>
      </c>
      <c r="CD90" s="187">
        <v>88946.2577461451</v>
      </c>
    </row>
    <row r="91" spans="1:82" x14ac:dyDescent="0.25">
      <c r="A91" s="179" t="s">
        <v>528</v>
      </c>
      <c r="B91" s="179" t="s">
        <v>529</v>
      </c>
      <c r="C91" s="179" t="s">
        <v>462</v>
      </c>
      <c r="D91" s="179" t="s">
        <v>120</v>
      </c>
      <c r="E91" s="180">
        <v>9294.0113223428198</v>
      </c>
      <c r="F91" s="181">
        <v>9292.0113223428198</v>
      </c>
      <c r="G91" s="181" t="e">
        <v>#VALUE!</v>
      </c>
      <c r="H91" s="181">
        <v>2</v>
      </c>
      <c r="I91" s="181">
        <v>491</v>
      </c>
      <c r="J91" s="181">
        <v>366.75</v>
      </c>
      <c r="K91" s="181">
        <v>602.25</v>
      </c>
      <c r="L91" s="181">
        <v>1488.1960390490001</v>
      </c>
      <c r="M91" s="181">
        <v>2776.1470140630499</v>
      </c>
      <c r="N91" s="181">
        <v>2058.54326923077</v>
      </c>
      <c r="O91" s="181">
        <v>1511.125</v>
      </c>
      <c r="P91" s="180">
        <v>684.125</v>
      </c>
      <c r="Q91" s="181">
        <v>4</v>
      </c>
      <c r="R91" s="181">
        <v>40</v>
      </c>
      <c r="S91" s="180">
        <v>190.5</v>
      </c>
      <c r="T91" s="180">
        <v>244.75</v>
      </c>
      <c r="U91" s="180">
        <v>400.418269230769</v>
      </c>
      <c r="V91" s="180">
        <v>1814</v>
      </c>
      <c r="W91" s="181">
        <v>550</v>
      </c>
      <c r="X91" s="181">
        <v>59.625</v>
      </c>
      <c r="Y91" s="181">
        <v>328.5</v>
      </c>
      <c r="Z91" s="181">
        <v>241.125</v>
      </c>
      <c r="AA91" s="181">
        <v>21.375</v>
      </c>
      <c r="AB91" s="181">
        <v>80.125</v>
      </c>
      <c r="AC91" s="181">
        <v>71.5</v>
      </c>
      <c r="AD91" s="181">
        <v>281.5</v>
      </c>
      <c r="AE91" s="181">
        <v>180.25</v>
      </c>
      <c r="AF91" s="180">
        <v>4006.2180531120498</v>
      </c>
      <c r="AG91" s="181">
        <v>1625.125</v>
      </c>
      <c r="AH91" s="181">
        <v>26.375</v>
      </c>
      <c r="AI91" s="181">
        <v>1140.25</v>
      </c>
      <c r="AJ91" s="181">
        <v>216.625</v>
      </c>
      <c r="AK91" s="181">
        <v>195.25</v>
      </c>
      <c r="AL91" s="181">
        <v>35</v>
      </c>
      <c r="AM91" s="181">
        <v>767.59305311205196</v>
      </c>
      <c r="AN91" s="180">
        <v>125.375</v>
      </c>
      <c r="AO91" s="180">
        <v>223</v>
      </c>
      <c r="AP91" s="181">
        <v>92</v>
      </c>
      <c r="AQ91" s="181">
        <v>0.125</v>
      </c>
      <c r="AR91" s="181">
        <v>103.625</v>
      </c>
      <c r="AS91" s="181">
        <v>27.25</v>
      </c>
      <c r="AT91" s="180">
        <v>217.75</v>
      </c>
      <c r="AU91" s="180">
        <v>5.625</v>
      </c>
      <c r="AV91" s="180">
        <v>43.125</v>
      </c>
      <c r="AW91" s="181">
        <v>10.375</v>
      </c>
      <c r="AX91" s="181">
        <v>32.75</v>
      </c>
      <c r="AY91" s="180">
        <v>20.875</v>
      </c>
      <c r="AZ91" s="180">
        <v>113.625</v>
      </c>
      <c r="BA91" s="180">
        <v>58.125</v>
      </c>
      <c r="BB91" s="180">
        <v>1.75</v>
      </c>
      <c r="BC91" s="180" t="e">
        <v>#VALUE!</v>
      </c>
      <c r="BD91" s="180">
        <v>561.625</v>
      </c>
      <c r="BE91" s="180">
        <v>0</v>
      </c>
      <c r="BF91" s="180">
        <v>136.375</v>
      </c>
      <c r="BG91" s="180">
        <v>319.375</v>
      </c>
      <c r="BH91" s="180" t="e">
        <v>#VALUE!</v>
      </c>
      <c r="BI91" s="182">
        <v>2142.39615</v>
      </c>
      <c r="BJ91" s="183" t="e">
        <v>#VALUE!</v>
      </c>
      <c r="BK91" s="183">
        <v>167.75</v>
      </c>
      <c r="BL91" s="183">
        <v>1055.89615</v>
      </c>
      <c r="BM91" s="183">
        <v>8.25</v>
      </c>
      <c r="BN91" s="183">
        <v>12.75</v>
      </c>
      <c r="BO91" s="183" t="e">
        <v>#VALUE!</v>
      </c>
      <c r="BP91" s="183">
        <v>168.5</v>
      </c>
      <c r="BQ91" s="184">
        <v>359.375</v>
      </c>
      <c r="BR91" s="184">
        <v>43.75</v>
      </c>
      <c r="BS91" s="184" t="e">
        <v>#VALUE!</v>
      </c>
      <c r="BT91" s="184" t="e">
        <v>#VALUE!</v>
      </c>
      <c r="BU91" s="184" t="e">
        <v>#VALUE!</v>
      </c>
      <c r="BV91" s="184">
        <v>277</v>
      </c>
      <c r="BW91" s="185" t="e">
        <v>#VALUE!</v>
      </c>
      <c r="BX91" s="185">
        <v>0</v>
      </c>
      <c r="BY91" s="185" t="e">
        <v>#VALUE!</v>
      </c>
      <c r="BZ91" s="185" t="e">
        <v>#VALUE!</v>
      </c>
      <c r="CA91" s="185" t="e">
        <v>#VALUE!</v>
      </c>
      <c r="CB91" s="185">
        <v>154.125</v>
      </c>
      <c r="CC91" s="186">
        <v>7.75</v>
      </c>
      <c r="CD91" s="187">
        <v>93768.814624093502</v>
      </c>
    </row>
    <row r="92" spans="1:82" x14ac:dyDescent="0.25">
      <c r="A92" s="179" t="s">
        <v>530</v>
      </c>
      <c r="B92" s="179" t="s">
        <v>531</v>
      </c>
      <c r="C92" s="179" t="s">
        <v>399</v>
      </c>
      <c r="D92" s="179" t="s">
        <v>116</v>
      </c>
      <c r="E92" s="180">
        <v>8100.54891179061</v>
      </c>
      <c r="F92" s="181">
        <v>7675.5830026997</v>
      </c>
      <c r="G92" s="181">
        <v>64</v>
      </c>
      <c r="H92" s="181">
        <v>360.96590909090901</v>
      </c>
      <c r="I92" s="181">
        <v>502.125</v>
      </c>
      <c r="J92" s="181">
        <v>389.25</v>
      </c>
      <c r="K92" s="181">
        <v>668.875</v>
      </c>
      <c r="L92" s="181">
        <v>1149.5113636363601</v>
      </c>
      <c r="M92" s="181">
        <v>2390.3751828383402</v>
      </c>
      <c r="N92" s="181">
        <v>1995.446456225</v>
      </c>
      <c r="O92" s="181">
        <v>1004.965909090909</v>
      </c>
      <c r="P92" s="180">
        <v>655.875</v>
      </c>
      <c r="Q92" s="181">
        <v>6.25</v>
      </c>
      <c r="R92" s="181">
        <v>130.5</v>
      </c>
      <c r="S92" s="180">
        <v>351.875</v>
      </c>
      <c r="T92" s="180">
        <v>225.125</v>
      </c>
      <c r="U92" s="180">
        <v>558.33535353535399</v>
      </c>
      <c r="V92" s="180">
        <v>1966.375</v>
      </c>
      <c r="W92" s="181">
        <v>480.375</v>
      </c>
      <c r="X92" s="181">
        <v>123.5</v>
      </c>
      <c r="Y92" s="181">
        <v>239.125</v>
      </c>
      <c r="Z92" s="181">
        <v>464.375</v>
      </c>
      <c r="AA92" s="181" t="e">
        <v>#VALUE!</v>
      </c>
      <c r="AB92" s="181">
        <v>286.75</v>
      </c>
      <c r="AC92" s="181">
        <v>7.875</v>
      </c>
      <c r="AD92" s="181">
        <v>228.875</v>
      </c>
      <c r="AE92" s="181">
        <v>135.5</v>
      </c>
      <c r="AF92" s="180">
        <v>2597.3385582552601</v>
      </c>
      <c r="AG92" s="181">
        <v>927</v>
      </c>
      <c r="AH92" s="181">
        <v>123.375</v>
      </c>
      <c r="AI92" s="181">
        <v>426</v>
      </c>
      <c r="AJ92" s="181">
        <v>205.125</v>
      </c>
      <c r="AK92" s="181">
        <v>170.125</v>
      </c>
      <c r="AL92" s="181">
        <v>6</v>
      </c>
      <c r="AM92" s="181">
        <v>739.713558255257</v>
      </c>
      <c r="AN92" s="180">
        <v>127.625</v>
      </c>
      <c r="AO92" s="180">
        <v>179.75</v>
      </c>
      <c r="AP92" s="181">
        <v>139</v>
      </c>
      <c r="AQ92" s="181">
        <v>3.25</v>
      </c>
      <c r="AR92" s="181">
        <v>25.125</v>
      </c>
      <c r="AS92" s="181">
        <v>12.375</v>
      </c>
      <c r="AT92" s="180">
        <v>64.25</v>
      </c>
      <c r="AU92" s="180">
        <v>10.25</v>
      </c>
      <c r="AV92" s="180">
        <v>42</v>
      </c>
      <c r="AW92" s="181">
        <v>2.375</v>
      </c>
      <c r="AX92" s="181">
        <v>39.625</v>
      </c>
      <c r="AY92" s="180">
        <v>16.25</v>
      </c>
      <c r="AZ92" s="180">
        <v>20.75</v>
      </c>
      <c r="BA92" s="180">
        <v>41</v>
      </c>
      <c r="BB92" s="180">
        <v>1.125</v>
      </c>
      <c r="BC92" s="180">
        <v>0</v>
      </c>
      <c r="BD92" s="180">
        <v>631.25</v>
      </c>
      <c r="BE92" s="180">
        <v>9.25</v>
      </c>
      <c r="BF92" s="180" t="e">
        <v>#VALUE!</v>
      </c>
      <c r="BG92" s="180">
        <v>287.25</v>
      </c>
      <c r="BH92" s="180" t="e">
        <v>#VALUE!</v>
      </c>
      <c r="BI92" s="182">
        <v>1690.0808913124999</v>
      </c>
      <c r="BJ92" s="183" t="e">
        <v>#VALUE!</v>
      </c>
      <c r="BK92" s="183">
        <v>166.75</v>
      </c>
      <c r="BL92" s="183">
        <v>827.45589131249994</v>
      </c>
      <c r="BM92" s="183">
        <v>45</v>
      </c>
      <c r="BN92" s="183">
        <v>3</v>
      </c>
      <c r="BO92" s="183" t="e">
        <v>#VALUE!</v>
      </c>
      <c r="BP92" s="183">
        <v>154.375</v>
      </c>
      <c r="BQ92" s="184">
        <v>729</v>
      </c>
      <c r="BR92" s="184">
        <v>48.125</v>
      </c>
      <c r="BS92" s="184" t="e">
        <v>#VALUE!</v>
      </c>
      <c r="BT92" s="184" t="e">
        <v>#VALUE!</v>
      </c>
      <c r="BU92" s="184" t="e">
        <v>#VALUE!</v>
      </c>
      <c r="BV92" s="184">
        <v>400.625</v>
      </c>
      <c r="BW92" s="185" t="e">
        <v>#VALUE!</v>
      </c>
      <c r="BX92" s="185">
        <v>26.25</v>
      </c>
      <c r="BY92" s="185" t="e">
        <v>#VALUE!</v>
      </c>
      <c r="BZ92" s="185">
        <v>50.375</v>
      </c>
      <c r="CA92" s="185">
        <v>65</v>
      </c>
      <c r="CB92" s="185">
        <v>77.875</v>
      </c>
      <c r="CC92" s="186">
        <v>157.75</v>
      </c>
      <c r="CD92" s="187">
        <v>84803.696312338099</v>
      </c>
    </row>
    <row r="93" spans="1:82" x14ac:dyDescent="0.25">
      <c r="A93" s="179" t="s">
        <v>532</v>
      </c>
      <c r="B93" s="179" t="s">
        <v>533</v>
      </c>
      <c r="C93" s="179" t="s">
        <v>408</v>
      </c>
      <c r="D93" s="179" t="s">
        <v>116</v>
      </c>
      <c r="E93" s="180">
        <v>3872.7973795405301</v>
      </c>
      <c r="F93" s="181">
        <v>3843.9223795405301</v>
      </c>
      <c r="G93" s="181">
        <v>28.875</v>
      </c>
      <c r="H93" s="181" t="e">
        <v>#VALUE!</v>
      </c>
      <c r="I93" s="181">
        <v>157.875</v>
      </c>
      <c r="J93" s="181">
        <v>195.875</v>
      </c>
      <c r="K93" s="181">
        <v>266.25</v>
      </c>
      <c r="L93" s="181">
        <v>395.375</v>
      </c>
      <c r="M93" s="181">
        <v>795.31795940709401</v>
      </c>
      <c r="N93" s="181">
        <v>928.354420133438</v>
      </c>
      <c r="O93" s="181">
        <v>1133.75</v>
      </c>
      <c r="P93" s="180">
        <v>194.625</v>
      </c>
      <c r="Q93" s="181">
        <v>1.75</v>
      </c>
      <c r="R93" s="181">
        <v>4.375</v>
      </c>
      <c r="S93" s="180">
        <v>258.375</v>
      </c>
      <c r="T93" s="180">
        <v>93.625</v>
      </c>
      <c r="U93" s="180">
        <v>131.78807397959201</v>
      </c>
      <c r="V93" s="180">
        <v>985.25</v>
      </c>
      <c r="W93" s="181">
        <v>454.875</v>
      </c>
      <c r="X93" s="181">
        <v>135</v>
      </c>
      <c r="Y93" s="181" t="e">
        <v>#VALUE!</v>
      </c>
      <c r="Z93" s="181">
        <v>71</v>
      </c>
      <c r="AA93" s="181">
        <v>0</v>
      </c>
      <c r="AB93" s="181" t="e">
        <v>#VALUE!</v>
      </c>
      <c r="AC93" s="181">
        <v>160.75</v>
      </c>
      <c r="AD93" s="181">
        <v>140.5</v>
      </c>
      <c r="AE93" s="181">
        <v>23.125</v>
      </c>
      <c r="AF93" s="180">
        <v>1196.88430556094</v>
      </c>
      <c r="AG93" s="181">
        <v>481.625</v>
      </c>
      <c r="AH93" s="181">
        <v>3.5</v>
      </c>
      <c r="AI93" s="181">
        <v>360.875</v>
      </c>
      <c r="AJ93" s="181">
        <v>9.375</v>
      </c>
      <c r="AK93" s="181">
        <v>42.375</v>
      </c>
      <c r="AL93" s="181">
        <v>3.5</v>
      </c>
      <c r="AM93" s="181">
        <v>295.63430556093999</v>
      </c>
      <c r="AN93" s="180">
        <v>113.125</v>
      </c>
      <c r="AO93" s="180">
        <v>145.5</v>
      </c>
      <c r="AP93" s="181">
        <v>129.125</v>
      </c>
      <c r="AQ93" s="181">
        <v>0</v>
      </c>
      <c r="AR93" s="181">
        <v>9.375</v>
      </c>
      <c r="AS93" s="181">
        <v>7</v>
      </c>
      <c r="AT93" s="180">
        <v>16.375</v>
      </c>
      <c r="AU93" s="180">
        <v>0</v>
      </c>
      <c r="AV93" s="180">
        <v>15.25</v>
      </c>
      <c r="AW93" s="181">
        <v>0</v>
      </c>
      <c r="AX93" s="181">
        <v>15.25</v>
      </c>
      <c r="AY93" s="180">
        <v>8.75</v>
      </c>
      <c r="AZ93" s="180">
        <v>3</v>
      </c>
      <c r="BA93" s="180">
        <v>20</v>
      </c>
      <c r="BB93" s="180">
        <v>90.625</v>
      </c>
      <c r="BC93" s="180">
        <v>1</v>
      </c>
      <c r="BD93" s="180">
        <v>276.625</v>
      </c>
      <c r="BE93" s="180">
        <v>0</v>
      </c>
      <c r="BF93" s="180" t="e">
        <v>#VALUE!</v>
      </c>
      <c r="BG93" s="180">
        <v>303.75</v>
      </c>
      <c r="BH93" s="180" t="e">
        <v>#VALUE!</v>
      </c>
      <c r="BI93" s="182">
        <v>420.03653750000001</v>
      </c>
      <c r="BJ93" s="183" t="e">
        <v>#VALUE!</v>
      </c>
      <c r="BK93" s="183">
        <v>4.75</v>
      </c>
      <c r="BL93" s="183">
        <v>407.53653750000001</v>
      </c>
      <c r="BM93" s="183">
        <v>7.75</v>
      </c>
      <c r="BN93" s="183">
        <v>0</v>
      </c>
      <c r="BO93" s="183" t="e">
        <v>#VALUE!</v>
      </c>
      <c r="BP93" s="183">
        <v>0</v>
      </c>
      <c r="BQ93" s="184">
        <v>299.875</v>
      </c>
      <c r="BR93" s="184">
        <v>59.125</v>
      </c>
      <c r="BS93" s="184" t="e">
        <v>#VALUE!</v>
      </c>
      <c r="BT93" s="184" t="e">
        <v>#VALUE!</v>
      </c>
      <c r="BU93" s="184" t="e">
        <v>#VALUE!</v>
      </c>
      <c r="BV93" s="184">
        <v>240.75</v>
      </c>
      <c r="BW93" s="185" t="e">
        <v>#VALUE!</v>
      </c>
      <c r="BX93" s="185" t="e">
        <v>#VALUE!</v>
      </c>
      <c r="BY93" s="185" t="e">
        <v>#VALUE!</v>
      </c>
      <c r="BZ93" s="185">
        <v>0</v>
      </c>
      <c r="CA93" s="185">
        <v>88.625</v>
      </c>
      <c r="CB93" s="185">
        <v>60.125</v>
      </c>
      <c r="CC93" s="186">
        <v>414.125</v>
      </c>
      <c r="CD93" s="187">
        <v>36542.660790920301</v>
      </c>
    </row>
    <row r="94" spans="1:82" x14ac:dyDescent="0.25">
      <c r="A94" s="179" t="s">
        <v>534</v>
      </c>
      <c r="B94" s="179" t="s">
        <v>535</v>
      </c>
      <c r="C94" s="179" t="s">
        <v>122</v>
      </c>
      <c r="D94" s="179" t="s">
        <v>122</v>
      </c>
      <c r="E94" s="180">
        <v>23992.2024077485</v>
      </c>
      <c r="F94" s="181">
        <v>23835.2024077485</v>
      </c>
      <c r="G94" s="181">
        <v>98.875</v>
      </c>
      <c r="H94" s="181">
        <v>58.125</v>
      </c>
      <c r="I94" s="181">
        <v>1405</v>
      </c>
      <c r="J94" s="181">
        <v>1431.125</v>
      </c>
      <c r="K94" s="181">
        <v>1714.75</v>
      </c>
      <c r="L94" s="181">
        <v>2524.4211589669299</v>
      </c>
      <c r="M94" s="181">
        <v>5803.7903367129102</v>
      </c>
      <c r="N94" s="181">
        <v>4386.6803062583904</v>
      </c>
      <c r="O94" s="181">
        <v>6726.4356058103003</v>
      </c>
      <c r="P94" s="180">
        <v>2825.1581730769199</v>
      </c>
      <c r="Q94" s="181">
        <v>32.875</v>
      </c>
      <c r="R94" s="181">
        <v>182.15817307692299</v>
      </c>
      <c r="S94" s="180">
        <v>2517.75</v>
      </c>
      <c r="T94" s="180">
        <v>1906.08456762183</v>
      </c>
      <c r="U94" s="180">
        <v>711.28501602564097</v>
      </c>
      <c r="V94" s="180">
        <v>5646.25</v>
      </c>
      <c r="W94" s="181">
        <v>724.25</v>
      </c>
      <c r="X94" s="181">
        <v>1083.75</v>
      </c>
      <c r="Y94" s="181">
        <v>907.125</v>
      </c>
      <c r="Z94" s="181">
        <v>865.75</v>
      </c>
      <c r="AA94" s="181">
        <v>50.125</v>
      </c>
      <c r="AB94" s="181">
        <v>404</v>
      </c>
      <c r="AC94" s="181">
        <v>220.875</v>
      </c>
      <c r="AD94" s="181">
        <v>922.375</v>
      </c>
      <c r="AE94" s="181">
        <v>468</v>
      </c>
      <c r="AF94" s="180">
        <v>5919.7996510241401</v>
      </c>
      <c r="AG94" s="181">
        <v>1406.75</v>
      </c>
      <c r="AH94" s="181">
        <v>81.25</v>
      </c>
      <c r="AI94" s="181">
        <v>1598.375</v>
      </c>
      <c r="AJ94" s="181">
        <v>222.125</v>
      </c>
      <c r="AK94" s="181">
        <v>776.125</v>
      </c>
      <c r="AL94" s="181">
        <v>236.25</v>
      </c>
      <c r="AM94" s="181">
        <v>1598.9246510241401</v>
      </c>
      <c r="AN94" s="180">
        <v>243.5</v>
      </c>
      <c r="AO94" s="180">
        <v>653.625</v>
      </c>
      <c r="AP94" s="181">
        <v>457.125</v>
      </c>
      <c r="AQ94" s="181">
        <v>17.25</v>
      </c>
      <c r="AR94" s="181">
        <v>138.75</v>
      </c>
      <c r="AS94" s="181">
        <v>40.5</v>
      </c>
      <c r="AT94" s="180">
        <v>48</v>
      </c>
      <c r="AU94" s="180">
        <v>132.625</v>
      </c>
      <c r="AV94" s="180">
        <v>20.875</v>
      </c>
      <c r="AW94" s="181">
        <v>13.75</v>
      </c>
      <c r="AX94" s="181">
        <v>7.125</v>
      </c>
      <c r="AY94" s="180">
        <v>77.75</v>
      </c>
      <c r="AZ94" s="180">
        <v>8.5</v>
      </c>
      <c r="BA94" s="180">
        <v>158.125</v>
      </c>
      <c r="BB94" s="180">
        <v>8.375</v>
      </c>
      <c r="BC94" s="180">
        <v>9.5</v>
      </c>
      <c r="BD94" s="180">
        <v>2036.5</v>
      </c>
      <c r="BE94" s="180">
        <v>563.75</v>
      </c>
      <c r="BF94" s="180">
        <v>61</v>
      </c>
      <c r="BG94" s="180">
        <v>413.875</v>
      </c>
      <c r="BH94" s="180" t="e">
        <v>#VALUE!</v>
      </c>
      <c r="BI94" s="182">
        <v>3049.8230750000002</v>
      </c>
      <c r="BJ94" s="183" t="e">
        <v>#VALUE!</v>
      </c>
      <c r="BK94" s="183">
        <v>675.5</v>
      </c>
      <c r="BL94" s="183">
        <v>1492.198075</v>
      </c>
      <c r="BM94" s="183">
        <v>18.625</v>
      </c>
      <c r="BN94" s="183">
        <v>0</v>
      </c>
      <c r="BO94" s="183">
        <v>266</v>
      </c>
      <c r="BP94" s="183">
        <v>501.25</v>
      </c>
      <c r="BQ94" s="184">
        <v>742.875</v>
      </c>
      <c r="BR94" s="184">
        <v>373.5</v>
      </c>
      <c r="BS94" s="184" t="e">
        <v>#VALUE!</v>
      </c>
      <c r="BT94" s="184" t="e">
        <v>#VALUE!</v>
      </c>
      <c r="BU94" s="184">
        <v>0</v>
      </c>
      <c r="BV94" s="184">
        <v>369.375</v>
      </c>
      <c r="BW94" s="185">
        <v>133.375</v>
      </c>
      <c r="BX94" s="185">
        <v>0</v>
      </c>
      <c r="BY94" s="185">
        <v>72.5</v>
      </c>
      <c r="BZ94" s="185" t="e">
        <v>#VALUE!</v>
      </c>
      <c r="CA94" s="185">
        <v>42.75</v>
      </c>
      <c r="CB94" s="185">
        <v>89.125</v>
      </c>
      <c r="CC94" s="186">
        <v>1753.3297716894999</v>
      </c>
      <c r="CD94" s="187">
        <v>334506.78261446999</v>
      </c>
    </row>
    <row r="95" spans="1:82" x14ac:dyDescent="0.25">
      <c r="A95" s="179" t="s">
        <v>536</v>
      </c>
      <c r="B95" s="179" t="s">
        <v>537</v>
      </c>
      <c r="C95" s="179" t="s">
        <v>122</v>
      </c>
      <c r="D95" s="179" t="s">
        <v>122</v>
      </c>
      <c r="E95" s="180">
        <v>42984.679128794902</v>
      </c>
      <c r="F95" s="181">
        <v>42664.096681089097</v>
      </c>
      <c r="G95" s="181">
        <v>0</v>
      </c>
      <c r="H95" s="181">
        <v>320.58244770580302</v>
      </c>
      <c r="I95" s="181">
        <v>1684.05</v>
      </c>
      <c r="J95" s="181">
        <v>1755.53386787762</v>
      </c>
      <c r="K95" s="181">
        <v>2337.2307359307401</v>
      </c>
      <c r="L95" s="181">
        <v>4244.9750000000004</v>
      </c>
      <c r="M95" s="181">
        <v>8669.7406061720103</v>
      </c>
      <c r="N95" s="181">
        <v>7046.6489188145097</v>
      </c>
      <c r="O95" s="181">
        <v>17246.5</v>
      </c>
      <c r="P95" s="180">
        <v>6206.5</v>
      </c>
      <c r="Q95" s="181">
        <v>46.875</v>
      </c>
      <c r="R95" s="181">
        <v>441.25</v>
      </c>
      <c r="S95" s="180">
        <v>8044.25</v>
      </c>
      <c r="T95" s="180">
        <v>3800.875</v>
      </c>
      <c r="U95" s="180">
        <v>1038.5</v>
      </c>
      <c r="V95" s="180">
        <v>4982.125</v>
      </c>
      <c r="W95" s="181">
        <v>1132.25</v>
      </c>
      <c r="X95" s="181">
        <v>931.75</v>
      </c>
      <c r="Y95" s="181">
        <v>407.375</v>
      </c>
      <c r="Z95" s="181">
        <v>1419.625</v>
      </c>
      <c r="AA95" s="181">
        <v>66.5</v>
      </c>
      <c r="AB95" s="181">
        <v>136.375</v>
      </c>
      <c r="AC95" s="181">
        <v>34.375</v>
      </c>
      <c r="AD95" s="181">
        <v>512.75</v>
      </c>
      <c r="AE95" s="181">
        <v>341.125</v>
      </c>
      <c r="AF95" s="180">
        <v>7819.3041287948799</v>
      </c>
      <c r="AG95" s="181">
        <v>742.25</v>
      </c>
      <c r="AH95" s="181">
        <v>132.25</v>
      </c>
      <c r="AI95" s="181">
        <v>2630.125</v>
      </c>
      <c r="AJ95" s="181">
        <v>736</v>
      </c>
      <c r="AK95" s="181">
        <v>832.25</v>
      </c>
      <c r="AL95" s="181">
        <v>89.75</v>
      </c>
      <c r="AM95" s="181">
        <v>2656.6791287948799</v>
      </c>
      <c r="AN95" s="180">
        <v>303.75</v>
      </c>
      <c r="AO95" s="180">
        <v>1501.5</v>
      </c>
      <c r="AP95" s="181">
        <v>976.25</v>
      </c>
      <c r="AQ95" s="181">
        <v>5.25</v>
      </c>
      <c r="AR95" s="181">
        <v>425.25</v>
      </c>
      <c r="AS95" s="181">
        <v>94.75</v>
      </c>
      <c r="AT95" s="180">
        <v>186.125</v>
      </c>
      <c r="AU95" s="180">
        <v>34</v>
      </c>
      <c r="AV95" s="180">
        <v>33.125</v>
      </c>
      <c r="AW95" s="181">
        <v>9.75</v>
      </c>
      <c r="AX95" s="181">
        <v>23.375</v>
      </c>
      <c r="AY95" s="180">
        <v>769.875</v>
      </c>
      <c r="AZ95" s="180">
        <v>118</v>
      </c>
      <c r="BA95" s="180">
        <v>210.875</v>
      </c>
      <c r="BB95" s="180">
        <v>8</v>
      </c>
      <c r="BC95" s="180">
        <v>7</v>
      </c>
      <c r="BD95" s="180">
        <v>5569.125</v>
      </c>
      <c r="BE95" s="180">
        <v>154.375</v>
      </c>
      <c r="BF95" s="180">
        <v>10.5</v>
      </c>
      <c r="BG95" s="180">
        <v>2183.125</v>
      </c>
      <c r="BH95" s="180" t="e">
        <v>#VALUE!</v>
      </c>
      <c r="BI95" s="182">
        <v>3406.6980750000002</v>
      </c>
      <c r="BJ95" s="183">
        <v>0</v>
      </c>
      <c r="BK95" s="183">
        <v>735.875</v>
      </c>
      <c r="BL95" s="183">
        <v>2012.448075</v>
      </c>
      <c r="BM95" s="183">
        <v>0</v>
      </c>
      <c r="BN95" s="183">
        <v>0</v>
      </c>
      <c r="BO95" s="183">
        <v>157.25</v>
      </c>
      <c r="BP95" s="183">
        <v>501.125</v>
      </c>
      <c r="BQ95" s="184">
        <v>2995.625</v>
      </c>
      <c r="BR95" s="184">
        <v>1622.75</v>
      </c>
      <c r="BS95" s="184" t="e">
        <v>#VALUE!</v>
      </c>
      <c r="BT95" s="184" t="e">
        <v>#VALUE!</v>
      </c>
      <c r="BU95" s="184">
        <v>0</v>
      </c>
      <c r="BV95" s="184">
        <v>1372.875</v>
      </c>
      <c r="BW95" s="185">
        <v>284.625</v>
      </c>
      <c r="BX95" s="185" t="e">
        <v>#VALUE!</v>
      </c>
      <c r="BY95" s="185" t="e">
        <v>#VALUE!</v>
      </c>
      <c r="BZ95" s="185">
        <v>0</v>
      </c>
      <c r="CA95" s="185" t="e">
        <v>#VALUE!</v>
      </c>
      <c r="CB95" s="185">
        <v>847.625</v>
      </c>
      <c r="CC95" s="186">
        <v>2844.4456742726602</v>
      </c>
      <c r="CD95" s="187">
        <v>887828.79794884496</v>
      </c>
    </row>
    <row r="96" spans="1:82" x14ac:dyDescent="0.25">
      <c r="A96" s="179" t="s">
        <v>162</v>
      </c>
      <c r="B96" s="179" t="s">
        <v>538</v>
      </c>
      <c r="C96" s="179" t="s">
        <v>122</v>
      </c>
      <c r="D96" s="179" t="s">
        <v>122</v>
      </c>
      <c r="E96" s="180">
        <v>26888.967319305499</v>
      </c>
      <c r="F96" s="181">
        <v>26803.842319305499</v>
      </c>
      <c r="G96" s="181">
        <v>35.75</v>
      </c>
      <c r="H96" s="181">
        <v>49.375</v>
      </c>
      <c r="I96" s="181">
        <v>1533</v>
      </c>
      <c r="J96" s="181">
        <v>1426.625</v>
      </c>
      <c r="K96" s="181">
        <v>1914.3947516227799</v>
      </c>
      <c r="L96" s="181">
        <v>3427.63159285659</v>
      </c>
      <c r="M96" s="181">
        <v>6394.9769248863604</v>
      </c>
      <c r="N96" s="181">
        <v>6043.2382110761</v>
      </c>
      <c r="O96" s="181">
        <v>6149.1008388636601</v>
      </c>
      <c r="P96" s="180">
        <v>2971.625</v>
      </c>
      <c r="Q96" s="181">
        <v>32</v>
      </c>
      <c r="R96" s="181">
        <v>111.875</v>
      </c>
      <c r="S96" s="180">
        <v>1359.875</v>
      </c>
      <c r="T96" s="180">
        <v>1599.75</v>
      </c>
      <c r="U96" s="180">
        <v>984.11286621205898</v>
      </c>
      <c r="V96" s="180">
        <v>4884.75</v>
      </c>
      <c r="W96" s="181">
        <v>1103.375</v>
      </c>
      <c r="X96" s="181">
        <v>1021.25</v>
      </c>
      <c r="Y96" s="181">
        <v>327.75</v>
      </c>
      <c r="Z96" s="181">
        <v>725.125</v>
      </c>
      <c r="AA96" s="181" t="e">
        <v>#VALUE!</v>
      </c>
      <c r="AB96" s="181">
        <v>176.25</v>
      </c>
      <c r="AC96" s="181">
        <v>194.875</v>
      </c>
      <c r="AD96" s="181">
        <v>452.5</v>
      </c>
      <c r="AE96" s="181">
        <v>883.625</v>
      </c>
      <c r="AF96" s="180">
        <v>7163.7294530934196</v>
      </c>
      <c r="AG96" s="181">
        <v>833.625</v>
      </c>
      <c r="AH96" s="181">
        <v>31.25</v>
      </c>
      <c r="AI96" s="181">
        <v>2082.625</v>
      </c>
      <c r="AJ96" s="181">
        <v>221.125</v>
      </c>
      <c r="AK96" s="181">
        <v>570.375</v>
      </c>
      <c r="AL96" s="181">
        <v>150</v>
      </c>
      <c r="AM96" s="181">
        <v>3274.72945309342</v>
      </c>
      <c r="AN96" s="180">
        <v>376.375</v>
      </c>
      <c r="AO96" s="180">
        <v>1616.625</v>
      </c>
      <c r="AP96" s="181">
        <v>1350</v>
      </c>
      <c r="AQ96" s="181">
        <v>34.875</v>
      </c>
      <c r="AR96" s="181">
        <v>140.25</v>
      </c>
      <c r="AS96" s="181">
        <v>91.5</v>
      </c>
      <c r="AT96" s="180">
        <v>214.25</v>
      </c>
      <c r="AU96" s="180">
        <v>104.125</v>
      </c>
      <c r="AV96" s="180">
        <v>74</v>
      </c>
      <c r="AW96" s="181">
        <v>21.5</v>
      </c>
      <c r="AX96" s="181">
        <v>52.5</v>
      </c>
      <c r="AY96" s="180">
        <v>28</v>
      </c>
      <c r="AZ96" s="180">
        <v>99</v>
      </c>
      <c r="BA96" s="180">
        <v>152.375</v>
      </c>
      <c r="BB96" s="180">
        <v>12.25</v>
      </c>
      <c r="BC96" s="180">
        <v>35.75</v>
      </c>
      <c r="BD96" s="180">
        <v>3214</v>
      </c>
      <c r="BE96" s="180">
        <v>37.5</v>
      </c>
      <c r="BF96" s="180" t="e">
        <v>#VALUE!</v>
      </c>
      <c r="BG96" s="180">
        <v>1955.625</v>
      </c>
      <c r="BH96" s="180" t="e">
        <v>#VALUE!</v>
      </c>
      <c r="BI96" s="182">
        <v>2274.5730750000002</v>
      </c>
      <c r="BJ96" s="183">
        <v>0</v>
      </c>
      <c r="BK96" s="183">
        <v>317.5</v>
      </c>
      <c r="BL96" s="183">
        <v>963.32307500000002</v>
      </c>
      <c r="BM96" s="183">
        <v>6.625</v>
      </c>
      <c r="BN96" s="183">
        <v>0</v>
      </c>
      <c r="BO96" s="183">
        <v>11.375</v>
      </c>
      <c r="BP96" s="183">
        <v>975.75</v>
      </c>
      <c r="BQ96" s="184">
        <v>994.5</v>
      </c>
      <c r="BR96" s="184">
        <v>218.625</v>
      </c>
      <c r="BS96" s="184">
        <v>2.25</v>
      </c>
      <c r="BT96" s="184" t="e">
        <v>#VALUE!</v>
      </c>
      <c r="BU96" s="184">
        <v>0</v>
      </c>
      <c r="BV96" s="184">
        <v>773.625</v>
      </c>
      <c r="BW96" s="185">
        <v>0</v>
      </c>
      <c r="BX96" s="185">
        <v>0</v>
      </c>
      <c r="BY96" s="185" t="e">
        <v>#VALUE!</v>
      </c>
      <c r="BZ96" s="185" t="e">
        <v>#VALUE!</v>
      </c>
      <c r="CA96" s="185" t="e">
        <v>#VALUE!</v>
      </c>
      <c r="CB96" s="185">
        <v>745.375</v>
      </c>
      <c r="CC96" s="186">
        <v>1371.9325105042001</v>
      </c>
      <c r="CD96" s="187">
        <v>429214.62781795702</v>
      </c>
    </row>
    <row r="97" spans="1:82" x14ac:dyDescent="0.25">
      <c r="A97" s="179" t="s">
        <v>154</v>
      </c>
      <c r="B97" s="179" t="s">
        <v>539</v>
      </c>
      <c r="C97" s="179" t="s">
        <v>122</v>
      </c>
      <c r="D97" s="179" t="s">
        <v>122</v>
      </c>
      <c r="E97" s="180">
        <v>29056.208493351602</v>
      </c>
      <c r="F97" s="181">
        <v>28595.825941664301</v>
      </c>
      <c r="G97" s="181">
        <v>182.47600472813201</v>
      </c>
      <c r="H97" s="181">
        <v>277.90654695913798</v>
      </c>
      <c r="I97" s="181">
        <v>1468.125</v>
      </c>
      <c r="J97" s="181">
        <v>1473.3456937799001</v>
      </c>
      <c r="K97" s="181">
        <v>1963.5</v>
      </c>
      <c r="L97" s="181">
        <v>2967.2125877029098</v>
      </c>
      <c r="M97" s="181">
        <v>6314.7724454965501</v>
      </c>
      <c r="N97" s="181">
        <v>5225.0962194130698</v>
      </c>
      <c r="O97" s="181">
        <v>9644.1565469591405</v>
      </c>
      <c r="P97" s="180">
        <v>3842.75</v>
      </c>
      <c r="Q97" s="181">
        <v>95.125</v>
      </c>
      <c r="R97" s="181">
        <v>487.25</v>
      </c>
      <c r="S97" s="180">
        <v>4796.75</v>
      </c>
      <c r="T97" s="180">
        <v>2233.0449054621799</v>
      </c>
      <c r="U97" s="180">
        <v>390.03154695913798</v>
      </c>
      <c r="V97" s="180">
        <v>4589.5</v>
      </c>
      <c r="W97" s="181">
        <v>1038.875</v>
      </c>
      <c r="X97" s="181">
        <v>653.375</v>
      </c>
      <c r="Y97" s="181">
        <v>875</v>
      </c>
      <c r="Z97" s="181">
        <v>643.25</v>
      </c>
      <c r="AA97" s="181">
        <v>33.125</v>
      </c>
      <c r="AB97" s="181">
        <v>33.5</v>
      </c>
      <c r="AC97" s="181">
        <v>23.125</v>
      </c>
      <c r="AD97" s="181">
        <v>343.5</v>
      </c>
      <c r="AE97" s="181">
        <v>946.75</v>
      </c>
      <c r="AF97" s="180">
        <v>6869.3214802543698</v>
      </c>
      <c r="AG97" s="181">
        <v>1190.125</v>
      </c>
      <c r="AH97" s="181">
        <v>134.75</v>
      </c>
      <c r="AI97" s="181">
        <v>2452</v>
      </c>
      <c r="AJ97" s="181">
        <v>287.25</v>
      </c>
      <c r="AK97" s="181">
        <v>732.75</v>
      </c>
      <c r="AL97" s="181">
        <v>135.25</v>
      </c>
      <c r="AM97" s="181">
        <v>1937.19648025437</v>
      </c>
      <c r="AN97" s="180">
        <v>475.75</v>
      </c>
      <c r="AO97" s="180">
        <v>1477</v>
      </c>
      <c r="AP97" s="181">
        <v>1218.875</v>
      </c>
      <c r="AQ97" s="181">
        <v>23.375</v>
      </c>
      <c r="AR97" s="181">
        <v>183.25</v>
      </c>
      <c r="AS97" s="181">
        <v>51.5</v>
      </c>
      <c r="AT97" s="180">
        <v>342.375</v>
      </c>
      <c r="AU97" s="180">
        <v>142.625</v>
      </c>
      <c r="AV97" s="180">
        <v>41.5</v>
      </c>
      <c r="AW97" s="181">
        <v>35</v>
      </c>
      <c r="AX97" s="181">
        <v>6.5</v>
      </c>
      <c r="AY97" s="180">
        <v>32.625</v>
      </c>
      <c r="AZ97" s="180">
        <v>32.625</v>
      </c>
      <c r="BA97" s="180">
        <v>205.75</v>
      </c>
      <c r="BB97" s="180">
        <v>1</v>
      </c>
      <c r="BC97" s="180">
        <v>25.875</v>
      </c>
      <c r="BD97" s="180">
        <v>2499.43556067588</v>
      </c>
      <c r="BE97" s="180">
        <v>94.5</v>
      </c>
      <c r="BF97" s="180">
        <v>4.125</v>
      </c>
      <c r="BG97" s="180">
        <v>957.625</v>
      </c>
      <c r="BH97" s="180" t="e">
        <v>#VALUE!</v>
      </c>
      <c r="BI97" s="182">
        <v>5219.4480750000002</v>
      </c>
      <c r="BJ97" s="183">
        <v>23.75</v>
      </c>
      <c r="BK97" s="183">
        <v>289.375</v>
      </c>
      <c r="BL97" s="183">
        <v>2307.9480750000002</v>
      </c>
      <c r="BM97" s="183">
        <v>11</v>
      </c>
      <c r="BN97" s="183">
        <v>1.375</v>
      </c>
      <c r="BO97" s="183">
        <v>13.25</v>
      </c>
      <c r="BP97" s="183">
        <v>2572.75</v>
      </c>
      <c r="BQ97" s="184">
        <v>2048.125</v>
      </c>
      <c r="BR97" s="184">
        <v>384</v>
      </c>
      <c r="BS97" s="184" t="e">
        <v>#VALUE!</v>
      </c>
      <c r="BT97" s="184" t="e">
        <v>#VALUE!</v>
      </c>
      <c r="BU97" s="184" t="e">
        <v>#VALUE!</v>
      </c>
      <c r="BV97" s="184">
        <v>1134.75</v>
      </c>
      <c r="BW97" s="185">
        <v>34</v>
      </c>
      <c r="BX97" s="185" t="e">
        <v>#VALUE!</v>
      </c>
      <c r="BY97" s="185" t="e">
        <v>#VALUE!</v>
      </c>
      <c r="BZ97" s="185" t="e">
        <v>#VALUE!</v>
      </c>
      <c r="CA97" s="185" t="e">
        <v>#VALUE!</v>
      </c>
      <c r="CB97" s="185">
        <v>946.375</v>
      </c>
      <c r="CC97" s="186">
        <v>1022.25</v>
      </c>
      <c r="CD97" s="187">
        <v>381120.05966330902</v>
      </c>
    </row>
    <row r="98" spans="1:82" x14ac:dyDescent="0.25">
      <c r="A98" s="179" t="s">
        <v>540</v>
      </c>
      <c r="B98" s="179" t="s">
        <v>541</v>
      </c>
      <c r="C98" s="179" t="s">
        <v>122</v>
      </c>
      <c r="D98" s="179" t="s">
        <v>122</v>
      </c>
      <c r="E98" s="180">
        <v>19694.84266391</v>
      </c>
      <c r="F98" s="181">
        <v>19340.463987439402</v>
      </c>
      <c r="G98" s="181">
        <v>0</v>
      </c>
      <c r="H98" s="181">
        <v>354.378676470588</v>
      </c>
      <c r="I98" s="181">
        <v>1125.375</v>
      </c>
      <c r="J98" s="181">
        <v>1121.25</v>
      </c>
      <c r="K98" s="181">
        <v>1354.875</v>
      </c>
      <c r="L98" s="181">
        <v>2442.5540510075102</v>
      </c>
      <c r="M98" s="181">
        <v>4700.4487490021402</v>
      </c>
      <c r="N98" s="181">
        <v>4597.7932147928605</v>
      </c>
      <c r="O98" s="181">
        <v>4352.5466491074703</v>
      </c>
      <c r="P98" s="180">
        <v>3483.375</v>
      </c>
      <c r="Q98" s="181">
        <v>28</v>
      </c>
      <c r="R98" s="181">
        <v>205</v>
      </c>
      <c r="S98" s="180">
        <v>1122.5</v>
      </c>
      <c r="T98" s="180">
        <v>1245</v>
      </c>
      <c r="U98" s="180">
        <v>587.25</v>
      </c>
      <c r="V98" s="180">
        <v>4566</v>
      </c>
      <c r="W98" s="181">
        <v>823</v>
      </c>
      <c r="X98" s="181">
        <v>956.125</v>
      </c>
      <c r="Y98" s="181">
        <v>369.625</v>
      </c>
      <c r="Z98" s="181">
        <v>1128</v>
      </c>
      <c r="AA98" s="181">
        <v>43.5</v>
      </c>
      <c r="AB98" s="181">
        <v>55.5</v>
      </c>
      <c r="AC98" s="181">
        <v>182.5</v>
      </c>
      <c r="AD98" s="181">
        <v>713.875</v>
      </c>
      <c r="AE98" s="181">
        <v>293.875</v>
      </c>
      <c r="AF98" s="180">
        <v>5494.2176639099898</v>
      </c>
      <c r="AG98" s="181">
        <v>948.75</v>
      </c>
      <c r="AH98" s="181">
        <v>38.375</v>
      </c>
      <c r="AI98" s="181">
        <v>2288.875</v>
      </c>
      <c r="AJ98" s="181">
        <v>379.625</v>
      </c>
      <c r="AK98" s="181">
        <v>342.625</v>
      </c>
      <c r="AL98" s="181">
        <v>147.125</v>
      </c>
      <c r="AM98" s="181">
        <v>1348.8426639099901</v>
      </c>
      <c r="AN98" s="180">
        <v>138.875</v>
      </c>
      <c r="AO98" s="180">
        <v>588.25</v>
      </c>
      <c r="AP98" s="181">
        <v>440.375</v>
      </c>
      <c r="AQ98" s="181">
        <v>9.625</v>
      </c>
      <c r="AR98" s="181">
        <v>62</v>
      </c>
      <c r="AS98" s="181">
        <v>76.25</v>
      </c>
      <c r="AT98" s="180">
        <v>123.75</v>
      </c>
      <c r="AU98" s="180">
        <v>2</v>
      </c>
      <c r="AV98" s="180">
        <v>28.875</v>
      </c>
      <c r="AW98" s="181">
        <v>3.25</v>
      </c>
      <c r="AX98" s="181">
        <v>25.625</v>
      </c>
      <c r="AY98" s="180">
        <v>5</v>
      </c>
      <c r="AZ98" s="180">
        <v>10.625</v>
      </c>
      <c r="BA98" s="180">
        <v>98.625</v>
      </c>
      <c r="BB98" s="180">
        <v>1</v>
      </c>
      <c r="BC98" s="180">
        <v>6.25</v>
      </c>
      <c r="BD98" s="180">
        <v>1836.625</v>
      </c>
      <c r="BE98" s="180">
        <v>6.75</v>
      </c>
      <c r="BF98" s="180">
        <v>42.25</v>
      </c>
      <c r="BG98" s="180">
        <v>271.875</v>
      </c>
      <c r="BH98" s="180" t="e">
        <v>#VALUE!</v>
      </c>
      <c r="BI98" s="182">
        <v>1648.823075</v>
      </c>
      <c r="BJ98" s="183">
        <v>4</v>
      </c>
      <c r="BK98" s="183">
        <v>65.125</v>
      </c>
      <c r="BL98" s="183">
        <v>968.82307500000002</v>
      </c>
      <c r="BM98" s="183">
        <v>26.875</v>
      </c>
      <c r="BN98" s="183">
        <v>10.375</v>
      </c>
      <c r="BO98" s="183">
        <v>1</v>
      </c>
      <c r="BP98" s="183">
        <v>572.625</v>
      </c>
      <c r="BQ98" s="184">
        <v>970.75</v>
      </c>
      <c r="BR98" s="184">
        <v>161.5</v>
      </c>
      <c r="BS98" s="184" t="e">
        <v>#VALUE!</v>
      </c>
      <c r="BT98" s="184" t="e">
        <v>#VALUE!</v>
      </c>
      <c r="BU98" s="184" t="e">
        <v>#VALUE!</v>
      </c>
      <c r="BV98" s="184">
        <v>809.25</v>
      </c>
      <c r="BW98" s="185">
        <v>233.625</v>
      </c>
      <c r="BX98" s="185" t="e">
        <v>#VALUE!</v>
      </c>
      <c r="BY98" s="185" t="e">
        <v>#VALUE!</v>
      </c>
      <c r="BZ98" s="185">
        <v>177</v>
      </c>
      <c r="CA98" s="185">
        <v>128.125</v>
      </c>
      <c r="CB98" s="185">
        <v>55.25</v>
      </c>
      <c r="CC98" s="186">
        <v>1062.4159266212</v>
      </c>
      <c r="CD98" s="187">
        <v>313681.72537851002</v>
      </c>
    </row>
    <row r="99" spans="1:82" x14ac:dyDescent="0.25">
      <c r="A99" s="179" t="s">
        <v>542</v>
      </c>
      <c r="B99" s="179" t="s">
        <v>128</v>
      </c>
      <c r="C99" s="179" t="s">
        <v>543</v>
      </c>
      <c r="D99" s="179" t="s">
        <v>128</v>
      </c>
      <c r="E99" s="180">
        <v>10088.4944180492</v>
      </c>
      <c r="F99" s="181">
        <v>9806.7444180492203</v>
      </c>
      <c r="G99" s="181">
        <v>281.75</v>
      </c>
      <c r="H99" s="181">
        <v>0</v>
      </c>
      <c r="I99" s="181">
        <v>536.125</v>
      </c>
      <c r="J99" s="181">
        <v>650</v>
      </c>
      <c r="K99" s="181">
        <v>957.5</v>
      </c>
      <c r="L99" s="181">
        <v>2003.18959321344</v>
      </c>
      <c r="M99" s="181">
        <v>2962.4191997323201</v>
      </c>
      <c r="N99" s="181">
        <v>1340.2606251034699</v>
      </c>
      <c r="O99" s="181">
        <v>1639</v>
      </c>
      <c r="P99" s="180">
        <v>1372.875</v>
      </c>
      <c r="Q99" s="181">
        <v>6.625</v>
      </c>
      <c r="R99" s="181">
        <v>52.375</v>
      </c>
      <c r="S99" s="180">
        <v>490.25</v>
      </c>
      <c r="T99" s="180">
        <v>236.25</v>
      </c>
      <c r="U99" s="180">
        <v>129.44517543859601</v>
      </c>
      <c r="V99" s="180">
        <v>933.25</v>
      </c>
      <c r="W99" s="181">
        <v>1.375</v>
      </c>
      <c r="X99" s="181">
        <v>378.125</v>
      </c>
      <c r="Y99" s="181">
        <v>108.5</v>
      </c>
      <c r="Z99" s="181">
        <v>155.125</v>
      </c>
      <c r="AA99" s="181">
        <v>10.125</v>
      </c>
      <c r="AB99" s="181">
        <v>82.25</v>
      </c>
      <c r="AC99" s="181">
        <v>16.375</v>
      </c>
      <c r="AD99" s="181">
        <v>110.25</v>
      </c>
      <c r="AE99" s="181">
        <v>71.125</v>
      </c>
      <c r="AF99" s="180">
        <v>3538.6742426106298</v>
      </c>
      <c r="AG99" s="181">
        <v>1461</v>
      </c>
      <c r="AH99" s="181">
        <v>64.125</v>
      </c>
      <c r="AI99" s="181">
        <v>481.75</v>
      </c>
      <c r="AJ99" s="181">
        <v>708.375</v>
      </c>
      <c r="AK99" s="181">
        <v>34.375</v>
      </c>
      <c r="AL99" s="181">
        <v>0.875</v>
      </c>
      <c r="AM99" s="181">
        <v>788.17424261062604</v>
      </c>
      <c r="AN99" s="180">
        <v>126</v>
      </c>
      <c r="AO99" s="180">
        <v>167.5</v>
      </c>
      <c r="AP99" s="181">
        <v>119.625</v>
      </c>
      <c r="AQ99" s="181">
        <v>1</v>
      </c>
      <c r="AR99" s="181">
        <v>32.5</v>
      </c>
      <c r="AS99" s="181">
        <v>14.375</v>
      </c>
      <c r="AT99" s="180">
        <v>41.875</v>
      </c>
      <c r="AU99" s="180">
        <v>74.875</v>
      </c>
      <c r="AV99" s="180">
        <v>36.25</v>
      </c>
      <c r="AW99" s="181">
        <v>1</v>
      </c>
      <c r="AX99" s="181">
        <v>35.25</v>
      </c>
      <c r="AY99" s="180">
        <v>10</v>
      </c>
      <c r="AZ99" s="180">
        <v>22.5</v>
      </c>
      <c r="BA99" s="180">
        <v>94.5</v>
      </c>
      <c r="BB99" s="180">
        <v>0</v>
      </c>
      <c r="BC99" s="180">
        <v>1.875</v>
      </c>
      <c r="BD99" s="180">
        <v>2194.5</v>
      </c>
      <c r="BE99" s="180">
        <v>2.125</v>
      </c>
      <c r="BF99" s="180">
        <v>68.5</v>
      </c>
      <c r="BG99" s="180">
        <v>547.25</v>
      </c>
      <c r="BH99" s="180" t="e">
        <v>#VALUE!</v>
      </c>
      <c r="BI99" s="182">
        <v>937.25</v>
      </c>
      <c r="BJ99" s="183">
        <v>66.25</v>
      </c>
      <c r="BK99" s="183">
        <v>4.375</v>
      </c>
      <c r="BL99" s="183">
        <v>826</v>
      </c>
      <c r="BM99" s="183" t="e">
        <v>#VALUE!</v>
      </c>
      <c r="BN99" s="183">
        <v>12.125</v>
      </c>
      <c r="BO99" s="183" t="e">
        <v>#VALUE!</v>
      </c>
      <c r="BP99" s="183">
        <v>28.5</v>
      </c>
      <c r="BQ99" s="184">
        <v>246.25</v>
      </c>
      <c r="BR99" s="184">
        <v>45.25</v>
      </c>
      <c r="BS99" s="184" t="e">
        <v>#VALUE!</v>
      </c>
      <c r="BT99" s="184">
        <v>27.625</v>
      </c>
      <c r="BU99" s="184">
        <v>7</v>
      </c>
      <c r="BV99" s="184">
        <v>166.375</v>
      </c>
      <c r="BW99" s="185" t="e">
        <v>#VALUE!</v>
      </c>
      <c r="BX99" s="185" t="e">
        <v>#VALUE!</v>
      </c>
      <c r="BY99" s="185" t="e">
        <v>#VALUE!</v>
      </c>
      <c r="BZ99" s="185" t="e">
        <v>#VALUE!</v>
      </c>
      <c r="CA99" s="185" t="e">
        <v>#VALUE!</v>
      </c>
      <c r="CB99" s="185">
        <v>165.375</v>
      </c>
      <c r="CC99" s="186">
        <v>103.25</v>
      </c>
      <c r="CD99" s="187">
        <v>69873.205686271205</v>
      </c>
    </row>
    <row r="100" spans="1:82" x14ac:dyDescent="0.25">
      <c r="A100" s="179" t="s">
        <v>544</v>
      </c>
      <c r="B100" s="179" t="s">
        <v>129</v>
      </c>
      <c r="C100" s="179" t="s">
        <v>543</v>
      </c>
      <c r="D100" s="179" t="s">
        <v>129</v>
      </c>
      <c r="E100" s="180">
        <v>8790.4209578968403</v>
      </c>
      <c r="F100" s="181">
        <v>8765.9209578968403</v>
      </c>
      <c r="G100" s="181">
        <v>24.5</v>
      </c>
      <c r="H100" s="181">
        <v>0</v>
      </c>
      <c r="I100" s="181">
        <v>487.70977404529998</v>
      </c>
      <c r="J100" s="181">
        <v>632.375</v>
      </c>
      <c r="K100" s="181">
        <v>812.45564516129002</v>
      </c>
      <c r="L100" s="181">
        <v>1379.90769230769</v>
      </c>
      <c r="M100" s="181">
        <v>2090.0167619061899</v>
      </c>
      <c r="N100" s="181">
        <v>1909</v>
      </c>
      <c r="O100" s="181">
        <v>1478.9560844763801</v>
      </c>
      <c r="P100" s="180">
        <v>865.25</v>
      </c>
      <c r="Q100" s="181">
        <v>5.375</v>
      </c>
      <c r="R100" s="181">
        <v>1.625</v>
      </c>
      <c r="S100" s="180">
        <v>455</v>
      </c>
      <c r="T100" s="180">
        <v>374.375</v>
      </c>
      <c r="U100" s="180">
        <v>242.16217898948901</v>
      </c>
      <c r="V100" s="180">
        <v>1017</v>
      </c>
      <c r="W100" s="181">
        <v>225.75</v>
      </c>
      <c r="X100" s="181">
        <v>229.875</v>
      </c>
      <c r="Y100" s="181">
        <v>173.375</v>
      </c>
      <c r="Z100" s="181">
        <v>47.625</v>
      </c>
      <c r="AA100" s="181">
        <v>9.5</v>
      </c>
      <c r="AB100" s="181">
        <v>17.5</v>
      </c>
      <c r="AC100" s="181" t="e">
        <v>#VALUE!</v>
      </c>
      <c r="AD100" s="181">
        <v>230.625</v>
      </c>
      <c r="AE100" s="181">
        <v>82.75</v>
      </c>
      <c r="AF100" s="180">
        <v>2896.63377890736</v>
      </c>
      <c r="AG100" s="181">
        <v>833.125</v>
      </c>
      <c r="AH100" s="181">
        <v>35.875</v>
      </c>
      <c r="AI100" s="181">
        <v>606.5</v>
      </c>
      <c r="AJ100" s="181">
        <v>390.875</v>
      </c>
      <c r="AK100" s="181">
        <v>92.625</v>
      </c>
      <c r="AL100" s="181">
        <v>155.25</v>
      </c>
      <c r="AM100" s="181">
        <v>782.38377890735603</v>
      </c>
      <c r="AN100" s="180">
        <v>161</v>
      </c>
      <c r="AO100" s="180">
        <v>318.125</v>
      </c>
      <c r="AP100" s="181">
        <v>43.875</v>
      </c>
      <c r="AQ100" s="181">
        <v>0.25</v>
      </c>
      <c r="AR100" s="181">
        <v>155.5</v>
      </c>
      <c r="AS100" s="181">
        <v>118.5</v>
      </c>
      <c r="AT100" s="180">
        <v>66.625</v>
      </c>
      <c r="AU100" s="180">
        <v>4</v>
      </c>
      <c r="AV100" s="180">
        <v>52.5</v>
      </c>
      <c r="AW100" s="181">
        <v>13.125</v>
      </c>
      <c r="AX100" s="181">
        <v>39.375</v>
      </c>
      <c r="AY100" s="180">
        <v>21.875</v>
      </c>
      <c r="AZ100" s="180">
        <v>7.125</v>
      </c>
      <c r="BA100" s="180">
        <v>170.25</v>
      </c>
      <c r="BB100" s="180">
        <v>2.625</v>
      </c>
      <c r="BC100" s="180">
        <v>0</v>
      </c>
      <c r="BD100" s="180">
        <v>1867.375</v>
      </c>
      <c r="BE100" s="180">
        <v>29.375</v>
      </c>
      <c r="BF100" s="180">
        <v>24.25</v>
      </c>
      <c r="BG100" s="180">
        <v>214.875</v>
      </c>
      <c r="BH100" s="180" t="e">
        <v>#VALUE!</v>
      </c>
      <c r="BI100" s="182">
        <v>1058.40625</v>
      </c>
      <c r="BJ100" s="183">
        <v>75.625</v>
      </c>
      <c r="BK100" s="183">
        <v>0</v>
      </c>
      <c r="BL100" s="183">
        <v>923.625</v>
      </c>
      <c r="BM100" s="183" t="e">
        <v>#VALUE!</v>
      </c>
      <c r="BN100" s="183">
        <v>3.25</v>
      </c>
      <c r="BO100" s="183" t="e">
        <v>#VALUE!</v>
      </c>
      <c r="BP100" s="183">
        <v>55.90625</v>
      </c>
      <c r="BQ100" s="184">
        <v>384.25</v>
      </c>
      <c r="BR100" s="184">
        <v>66.375</v>
      </c>
      <c r="BS100" s="184" t="e">
        <v>#VALUE!</v>
      </c>
      <c r="BT100" s="184">
        <v>43.25</v>
      </c>
      <c r="BU100" s="184" t="e">
        <v>#VALUE!</v>
      </c>
      <c r="BV100" s="184">
        <v>274.625</v>
      </c>
      <c r="BW100" s="185" t="e">
        <v>#VALUE!</v>
      </c>
      <c r="BX100" s="185" t="e">
        <v>#VALUE!</v>
      </c>
      <c r="BY100" s="185" t="e">
        <v>#VALUE!</v>
      </c>
      <c r="BZ100" s="185" t="e">
        <v>#VALUE!</v>
      </c>
      <c r="CA100" s="185" t="e">
        <v>#VALUE!</v>
      </c>
      <c r="CB100" s="185">
        <v>264.75</v>
      </c>
      <c r="CC100" s="186">
        <v>138.75</v>
      </c>
      <c r="CD100" s="187">
        <v>72930.741044010996</v>
      </c>
    </row>
    <row r="101" spans="1:82" x14ac:dyDescent="0.25">
      <c r="A101" s="179" t="s">
        <v>545</v>
      </c>
      <c r="B101" s="179" t="s">
        <v>130</v>
      </c>
      <c r="C101" s="179" t="s">
        <v>543</v>
      </c>
      <c r="D101" s="179" t="s">
        <v>130</v>
      </c>
      <c r="E101" s="180">
        <v>3023.43010042283</v>
      </c>
      <c r="F101" s="181">
        <v>3023.43010042283</v>
      </c>
      <c r="G101" s="181">
        <v>0</v>
      </c>
      <c r="H101" s="181">
        <v>0</v>
      </c>
      <c r="I101" s="181">
        <v>241.125</v>
      </c>
      <c r="J101" s="181">
        <v>254.125</v>
      </c>
      <c r="K101" s="181">
        <v>259.75</v>
      </c>
      <c r="L101" s="181">
        <v>767.75</v>
      </c>
      <c r="M101" s="181">
        <v>795.05510042283299</v>
      </c>
      <c r="N101" s="181">
        <v>298.625</v>
      </c>
      <c r="O101" s="181">
        <v>407</v>
      </c>
      <c r="P101" s="180">
        <v>284</v>
      </c>
      <c r="Q101" s="181">
        <v>2.875</v>
      </c>
      <c r="R101" s="181">
        <v>0.75</v>
      </c>
      <c r="S101" s="180">
        <v>427.25</v>
      </c>
      <c r="T101" s="180">
        <v>77.75</v>
      </c>
      <c r="U101" s="180">
        <v>0</v>
      </c>
      <c r="V101" s="180">
        <v>470.75</v>
      </c>
      <c r="W101" s="181">
        <v>87.125</v>
      </c>
      <c r="X101" s="181">
        <v>15.75</v>
      </c>
      <c r="Y101" s="181">
        <v>42.25</v>
      </c>
      <c r="Z101" s="181">
        <v>114.375</v>
      </c>
      <c r="AA101" s="181">
        <v>14.125</v>
      </c>
      <c r="AB101" s="181" t="e">
        <v>#VALUE!</v>
      </c>
      <c r="AC101" s="181" t="e">
        <v>#VALUE!</v>
      </c>
      <c r="AD101" s="181">
        <v>127.5</v>
      </c>
      <c r="AE101" s="181">
        <v>69.625</v>
      </c>
      <c r="AF101" s="180">
        <v>928.30510042283299</v>
      </c>
      <c r="AG101" s="181">
        <v>60.75</v>
      </c>
      <c r="AH101" s="181">
        <v>20.75</v>
      </c>
      <c r="AI101" s="181">
        <v>161.125</v>
      </c>
      <c r="AJ101" s="181">
        <v>320.125</v>
      </c>
      <c r="AK101" s="181">
        <v>47.125</v>
      </c>
      <c r="AL101" s="181">
        <v>8.375</v>
      </c>
      <c r="AM101" s="181">
        <v>310.05510042283299</v>
      </c>
      <c r="AN101" s="180">
        <v>18.75</v>
      </c>
      <c r="AO101" s="180">
        <v>41.125</v>
      </c>
      <c r="AP101" s="181">
        <v>23</v>
      </c>
      <c r="AQ101" s="181">
        <v>0.75</v>
      </c>
      <c r="AR101" s="181">
        <v>10</v>
      </c>
      <c r="AS101" s="181">
        <v>7.375</v>
      </c>
      <c r="AT101" s="180">
        <v>2.5</v>
      </c>
      <c r="AU101" s="180">
        <v>2.25</v>
      </c>
      <c r="AV101" s="180">
        <v>4.875</v>
      </c>
      <c r="AW101" s="181">
        <v>0</v>
      </c>
      <c r="AX101" s="181">
        <v>4.875</v>
      </c>
      <c r="AY101" s="180">
        <v>0.125</v>
      </c>
      <c r="AZ101" s="180">
        <v>20.25</v>
      </c>
      <c r="BA101" s="180">
        <v>23.375</v>
      </c>
      <c r="BB101" s="180">
        <v>0</v>
      </c>
      <c r="BC101" s="180">
        <v>0.75</v>
      </c>
      <c r="BD101" s="180">
        <v>670.625</v>
      </c>
      <c r="BE101" s="180">
        <v>0</v>
      </c>
      <c r="BF101" s="180">
        <v>5.25</v>
      </c>
      <c r="BG101" s="180">
        <v>45.5</v>
      </c>
      <c r="BH101" s="180" t="e">
        <v>#VALUE!</v>
      </c>
      <c r="BI101" s="182">
        <v>100.25</v>
      </c>
      <c r="BJ101" s="183">
        <v>13.875</v>
      </c>
      <c r="BK101" s="183">
        <v>0</v>
      </c>
      <c r="BL101" s="183">
        <v>78.625</v>
      </c>
      <c r="BM101" s="183" t="e">
        <v>#VALUE!</v>
      </c>
      <c r="BN101" s="183" t="e">
        <v>#VALUE!</v>
      </c>
      <c r="BO101" s="183">
        <v>0</v>
      </c>
      <c r="BP101" s="183">
        <v>7.75</v>
      </c>
      <c r="BQ101" s="184">
        <v>55.375</v>
      </c>
      <c r="BR101" s="184">
        <v>1</v>
      </c>
      <c r="BS101" s="184" t="e">
        <v>#VALUE!</v>
      </c>
      <c r="BT101" s="184" t="e">
        <v>#VALUE!</v>
      </c>
      <c r="BU101" s="184" t="e">
        <v>#VALUE!</v>
      </c>
      <c r="BV101" s="184">
        <v>54.375</v>
      </c>
      <c r="BW101" s="185" t="e">
        <v>#VALUE!</v>
      </c>
      <c r="BX101" s="185" t="e">
        <v>#VALUE!</v>
      </c>
      <c r="BY101" s="185" t="e">
        <v>#VALUE!</v>
      </c>
      <c r="BZ101" s="185" t="e">
        <v>#VALUE!</v>
      </c>
      <c r="CA101" s="185" t="e">
        <v>#VALUE!</v>
      </c>
      <c r="CB101" s="185">
        <v>51.625</v>
      </c>
      <c r="CC101" s="186">
        <v>69</v>
      </c>
      <c r="CD101" s="187">
        <v>27595.217214643999</v>
      </c>
    </row>
    <row r="102" spans="1:82" ht="15.75" thickBot="1" x14ac:dyDescent="0.3">
      <c r="A102" s="189" t="s">
        <v>546</v>
      </c>
      <c r="B102" s="189" t="s">
        <v>547</v>
      </c>
      <c r="C102" s="189" t="s">
        <v>543</v>
      </c>
      <c r="D102" s="189" t="s">
        <v>131</v>
      </c>
      <c r="E102" s="190">
        <v>17838.513823723399</v>
      </c>
      <c r="F102" s="191">
        <v>17077.6687781521</v>
      </c>
      <c r="G102" s="191">
        <v>135.25</v>
      </c>
      <c r="H102" s="191">
        <v>625.59504557132595</v>
      </c>
      <c r="I102" s="191">
        <v>958</v>
      </c>
      <c r="J102" s="191">
        <v>993.25</v>
      </c>
      <c r="K102" s="191">
        <v>1466.7205612645801</v>
      </c>
      <c r="L102" s="191">
        <v>2071.3938378033199</v>
      </c>
      <c r="M102" s="191">
        <v>3711.1878500017701</v>
      </c>
      <c r="N102" s="191">
        <v>2906.9893053260798</v>
      </c>
      <c r="O102" s="191">
        <v>5730.9722693276499</v>
      </c>
      <c r="P102" s="190">
        <v>1166.375</v>
      </c>
      <c r="Q102" s="191">
        <v>15.75</v>
      </c>
      <c r="R102" s="191">
        <v>39.375</v>
      </c>
      <c r="S102" s="190">
        <v>750.375</v>
      </c>
      <c r="T102" s="190">
        <v>854.625</v>
      </c>
      <c r="U102" s="190">
        <v>921.34504557132595</v>
      </c>
      <c r="V102" s="190">
        <v>2057.5</v>
      </c>
      <c r="W102" s="191">
        <v>601.25</v>
      </c>
      <c r="X102" s="191">
        <v>479.75</v>
      </c>
      <c r="Y102" s="191">
        <v>180</v>
      </c>
      <c r="Z102" s="191">
        <v>114.875</v>
      </c>
      <c r="AA102" s="191">
        <v>12.75</v>
      </c>
      <c r="AB102" s="191">
        <v>28.75</v>
      </c>
      <c r="AC102" s="191">
        <v>79.125</v>
      </c>
      <c r="AD102" s="191">
        <v>375.125</v>
      </c>
      <c r="AE102" s="191">
        <v>185.875</v>
      </c>
      <c r="AF102" s="190">
        <v>3996.91877815208</v>
      </c>
      <c r="AG102" s="191">
        <v>550.375</v>
      </c>
      <c r="AH102" s="191">
        <v>64.75</v>
      </c>
      <c r="AI102" s="191">
        <v>751.625</v>
      </c>
      <c r="AJ102" s="191">
        <v>799.25</v>
      </c>
      <c r="AK102" s="191">
        <v>219.375</v>
      </c>
      <c r="AL102" s="191">
        <v>195.625</v>
      </c>
      <c r="AM102" s="191">
        <v>1415.91877815208</v>
      </c>
      <c r="AN102" s="190">
        <v>1202.625</v>
      </c>
      <c r="AO102" s="190">
        <v>420.75</v>
      </c>
      <c r="AP102" s="191">
        <v>223.375</v>
      </c>
      <c r="AQ102" s="191">
        <v>5</v>
      </c>
      <c r="AR102" s="191">
        <v>135.375</v>
      </c>
      <c r="AS102" s="191">
        <v>57</v>
      </c>
      <c r="AT102" s="190">
        <v>165.25</v>
      </c>
      <c r="AU102" s="190">
        <v>5.125</v>
      </c>
      <c r="AV102" s="190">
        <v>252.875</v>
      </c>
      <c r="AW102" s="191">
        <v>11.625</v>
      </c>
      <c r="AX102" s="191">
        <v>241.25</v>
      </c>
      <c r="AY102" s="190">
        <v>411.5</v>
      </c>
      <c r="AZ102" s="190">
        <v>21.75</v>
      </c>
      <c r="BA102" s="190">
        <v>228.25</v>
      </c>
      <c r="BB102" s="190">
        <v>29.25</v>
      </c>
      <c r="BC102" s="190">
        <v>6.875</v>
      </c>
      <c r="BD102" s="190">
        <v>3955.625</v>
      </c>
      <c r="BE102" s="190">
        <v>95</v>
      </c>
      <c r="BF102" s="190">
        <v>189.5</v>
      </c>
      <c r="BG102" s="190">
        <v>1107</v>
      </c>
      <c r="BH102" s="190" t="e">
        <v>#VALUE!</v>
      </c>
      <c r="BI102" s="192">
        <v>1863.875</v>
      </c>
      <c r="BJ102" s="193">
        <v>507.875</v>
      </c>
      <c r="BK102" s="193">
        <v>24.125</v>
      </c>
      <c r="BL102" s="193">
        <v>1032.375</v>
      </c>
      <c r="BM102" s="193">
        <v>0</v>
      </c>
      <c r="BN102" s="193">
        <v>45.625</v>
      </c>
      <c r="BO102" s="193">
        <v>0</v>
      </c>
      <c r="BP102" s="193">
        <v>253.875</v>
      </c>
      <c r="BQ102" s="194">
        <v>560.875</v>
      </c>
      <c r="BR102" s="194">
        <v>69.75</v>
      </c>
      <c r="BS102" s="194" t="e">
        <v>#VALUE!</v>
      </c>
      <c r="BT102" s="194">
        <v>197</v>
      </c>
      <c r="BU102" s="194">
        <v>0</v>
      </c>
      <c r="BV102" s="194">
        <v>294.125</v>
      </c>
      <c r="BW102" s="195" t="e">
        <v>#VALUE!</v>
      </c>
      <c r="BX102" s="195" t="e">
        <v>#VALUE!</v>
      </c>
      <c r="BY102" s="195" t="e">
        <v>#VALUE!</v>
      </c>
      <c r="BZ102" s="195" t="e">
        <v>#VALUE!</v>
      </c>
      <c r="CA102" s="195" t="e">
        <v>#VALUE!</v>
      </c>
      <c r="CB102" s="195">
        <v>290.5</v>
      </c>
      <c r="CC102" s="196">
        <v>1492.9757650326101</v>
      </c>
      <c r="CD102" s="197">
        <v>135394.36940451001</v>
      </c>
    </row>
    <row r="103" spans="1:82" ht="15.75" thickBot="1" x14ac:dyDescent="0.3">
      <c r="A103" s="523" t="s">
        <v>569</v>
      </c>
      <c r="B103" s="524"/>
      <c r="C103" s="524"/>
      <c r="D103" s="524"/>
      <c r="E103" s="198">
        <v>1780698.1982200199</v>
      </c>
      <c r="F103" s="198">
        <v>1748212.48349116</v>
      </c>
      <c r="G103" s="198">
        <v>8313.4446321342111</v>
      </c>
      <c r="H103" s="198">
        <v>24172.2700967276</v>
      </c>
      <c r="I103" s="198">
        <v>104448.586607173</v>
      </c>
      <c r="J103" s="198">
        <v>100946.5759690313</v>
      </c>
      <c r="K103" s="198">
        <v>118237.786948954</v>
      </c>
      <c r="L103" s="198">
        <v>218014.10268582101</v>
      </c>
      <c r="M103" s="198">
        <v>433084.20586808398</v>
      </c>
      <c r="N103" s="198">
        <v>357653.91420927801</v>
      </c>
      <c r="O103" s="198">
        <v>448313.02593168302</v>
      </c>
      <c r="P103" s="198">
        <v>205932.78446279</v>
      </c>
      <c r="Q103" s="198">
        <v>3836.25</v>
      </c>
      <c r="R103" s="198">
        <v>12723.0510302198</v>
      </c>
      <c r="S103" s="198">
        <v>128658.125</v>
      </c>
      <c r="T103" s="198">
        <v>77346.856662435501</v>
      </c>
      <c r="U103" s="198">
        <v>63252.0086981731</v>
      </c>
      <c r="V103" s="198">
        <v>329512.875</v>
      </c>
      <c r="W103" s="198">
        <v>69927.25</v>
      </c>
      <c r="X103" s="198">
        <v>64606.75</v>
      </c>
      <c r="Y103" s="198">
        <v>32137.625</v>
      </c>
      <c r="Z103" s="198">
        <v>60882.75</v>
      </c>
      <c r="AA103" s="198">
        <v>1911.125</v>
      </c>
      <c r="AB103" s="198">
        <v>17562.5</v>
      </c>
      <c r="AC103" s="198">
        <v>9753.625</v>
      </c>
      <c r="AD103" s="198">
        <v>41256.875</v>
      </c>
      <c r="AE103" s="198">
        <v>32447.125</v>
      </c>
      <c r="AF103" s="198">
        <v>540488.06349965197</v>
      </c>
      <c r="AG103" s="198">
        <v>183498.39977858501</v>
      </c>
      <c r="AH103" s="198">
        <v>9273.375</v>
      </c>
      <c r="AI103" s="198">
        <v>126507.375</v>
      </c>
      <c r="AJ103" s="198">
        <v>38374.75</v>
      </c>
      <c r="AK103" s="198">
        <v>23291.875</v>
      </c>
      <c r="AL103" s="198">
        <v>12407.25</v>
      </c>
      <c r="AM103" s="198">
        <v>147135.03872106801</v>
      </c>
      <c r="AN103" s="198">
        <v>22401.875</v>
      </c>
      <c r="AO103" s="198">
        <v>61178.195051793198</v>
      </c>
      <c r="AP103" s="198">
        <v>42016.375</v>
      </c>
      <c r="AQ103" s="198">
        <v>1199.875</v>
      </c>
      <c r="AR103" s="198">
        <v>12629.5204684364</v>
      </c>
      <c r="AS103" s="198">
        <v>5332.4245833568402</v>
      </c>
      <c r="AT103" s="198">
        <v>21611.75</v>
      </c>
      <c r="AU103" s="198">
        <v>7825.5</v>
      </c>
      <c r="AV103" s="198">
        <v>8343.75</v>
      </c>
      <c r="AW103" s="198">
        <v>2011.5</v>
      </c>
      <c r="AX103" s="198">
        <v>6332.25</v>
      </c>
      <c r="AY103" s="198">
        <v>8565.75</v>
      </c>
      <c r="AZ103" s="198">
        <v>13861.75</v>
      </c>
      <c r="BA103" s="198">
        <v>10828.125</v>
      </c>
      <c r="BB103" s="198">
        <v>825.875</v>
      </c>
      <c r="BC103" s="198">
        <v>532.5</v>
      </c>
      <c r="BD103" s="198">
        <v>179140.43270232301</v>
      </c>
      <c r="BE103" s="198">
        <v>6251</v>
      </c>
      <c r="BF103" s="198">
        <v>6783.25</v>
      </c>
      <c r="BG103" s="198">
        <v>66663.357142857101</v>
      </c>
      <c r="BH103" s="198" t="e">
        <v>#VALUE!</v>
      </c>
      <c r="BI103" s="198">
        <v>321551.43797098647</v>
      </c>
      <c r="BJ103" s="198">
        <v>80469.75</v>
      </c>
      <c r="BK103" s="198">
        <v>25765.5469446264</v>
      </c>
      <c r="BL103" s="198">
        <v>167513.27543061133</v>
      </c>
      <c r="BM103" s="198">
        <v>5923</v>
      </c>
      <c r="BN103" s="198">
        <v>2776.375</v>
      </c>
      <c r="BO103" s="198">
        <v>6612.125</v>
      </c>
      <c r="BP103" s="198">
        <v>32491.365595749201</v>
      </c>
      <c r="BQ103" s="198">
        <v>152104.905118297</v>
      </c>
      <c r="BR103" s="198">
        <v>29571.875</v>
      </c>
      <c r="BS103" s="198">
        <v>16094.625</v>
      </c>
      <c r="BT103" s="198">
        <v>15905.5</v>
      </c>
      <c r="BU103" s="198">
        <v>4446.5</v>
      </c>
      <c r="BV103" s="198">
        <v>86086.405118297203</v>
      </c>
      <c r="BW103" s="198">
        <v>11992</v>
      </c>
      <c r="BX103" s="198">
        <v>3241.5</v>
      </c>
      <c r="BY103" s="198">
        <v>1469.5</v>
      </c>
      <c r="BZ103" s="198">
        <v>6095.5</v>
      </c>
      <c r="CA103" s="198">
        <v>1947.75</v>
      </c>
      <c r="CB103" s="198">
        <v>39639.875</v>
      </c>
      <c r="CC103" s="198">
        <v>80284.359084731404</v>
      </c>
      <c r="CD103" s="199">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8" bestFit="1" customWidth="1"/>
    <col min="2" max="2" width="22" style="188" bestFit="1" customWidth="1"/>
    <col min="3" max="4" width="26.5703125" style="188" bestFit="1" customWidth="1"/>
    <col min="5" max="5" width="14.42578125" style="188" bestFit="1" customWidth="1"/>
    <col min="6" max="6" width="11.140625" style="188" bestFit="1" customWidth="1"/>
    <col min="7" max="7" width="12.140625" style="188" bestFit="1" customWidth="1"/>
    <col min="8" max="8" width="15.140625" style="188" bestFit="1" customWidth="1"/>
    <col min="9" max="9" width="10.7109375" style="188" bestFit="1" customWidth="1"/>
    <col min="10" max="10" width="7" style="188" bestFit="1" customWidth="1"/>
    <col min="11" max="11" width="8" style="188" bestFit="1" customWidth="1"/>
    <col min="12" max="13" width="9" style="188" bestFit="1" customWidth="1"/>
    <col min="14" max="14" width="10" style="188" bestFit="1" customWidth="1"/>
    <col min="15" max="15" width="8" style="188" bestFit="1" customWidth="1"/>
    <col min="16" max="16" width="18.28515625" style="188" bestFit="1" customWidth="1"/>
    <col min="17" max="17" width="27.28515625" style="188" bestFit="1" customWidth="1"/>
    <col min="18" max="18" width="26.42578125" style="188" bestFit="1" customWidth="1"/>
    <col min="19" max="19" width="33.28515625" style="188" bestFit="1" customWidth="1"/>
    <col min="20" max="20" width="22.140625" style="188" bestFit="1" customWidth="1"/>
    <col min="21" max="21" width="20.28515625" style="188" bestFit="1" customWidth="1"/>
    <col min="22" max="22" width="32.140625" style="188" bestFit="1" customWidth="1"/>
    <col min="23" max="23" width="35" style="188" bestFit="1" customWidth="1"/>
    <col min="24" max="25" width="34" style="188" bestFit="1" customWidth="1"/>
    <col min="26" max="26" width="35.5703125" style="188" bestFit="1" customWidth="1"/>
    <col min="27" max="27" width="32.85546875" style="188" bestFit="1" customWidth="1"/>
    <col min="28" max="28" width="32.42578125" style="188" bestFit="1" customWidth="1"/>
    <col min="29" max="29" width="28.140625" style="188" bestFit="1" customWidth="1"/>
    <col min="30" max="30" width="30.85546875" style="188" bestFit="1" customWidth="1"/>
    <col min="31" max="31" width="32.140625" style="188" bestFit="1" customWidth="1"/>
    <col min="32" max="32" width="28.28515625" style="188" bestFit="1" customWidth="1"/>
    <col min="33" max="33" width="20.5703125" style="188" bestFit="1" customWidth="1"/>
    <col min="34" max="34" width="34" style="188" bestFit="1" customWidth="1"/>
    <col min="35" max="35" width="23.140625" style="188" bestFit="1" customWidth="1"/>
    <col min="36" max="36" width="30.28515625" style="188" bestFit="1" customWidth="1"/>
    <col min="37" max="37" width="34" style="188" bestFit="1" customWidth="1"/>
    <col min="38" max="38" width="33.85546875" style="188" bestFit="1" customWidth="1"/>
    <col min="39" max="39" width="32.7109375" style="188" bestFit="1" customWidth="1"/>
    <col min="40" max="40" width="24.140625" style="188" bestFit="1" customWidth="1"/>
    <col min="41" max="41" width="23.5703125" style="188" bestFit="1" customWidth="1"/>
    <col min="42" max="42" width="29.28515625" style="188" bestFit="1" customWidth="1"/>
    <col min="43" max="43" width="24.42578125" style="188" bestFit="1" customWidth="1"/>
    <col min="44" max="44" width="27.42578125" style="188" bestFit="1" customWidth="1"/>
    <col min="45" max="45" width="27.28515625" style="188" bestFit="1" customWidth="1"/>
    <col min="46" max="46" width="17.7109375" style="188" bestFit="1" customWidth="1"/>
    <col min="47" max="47" width="16.85546875" style="188" bestFit="1" customWidth="1"/>
    <col min="48" max="48" width="34.7109375" style="188" bestFit="1" customWidth="1"/>
    <col min="49" max="49" width="34.28515625" style="188" bestFit="1" customWidth="1"/>
    <col min="50" max="50" width="27.7109375" style="188" bestFit="1" customWidth="1"/>
    <col min="51" max="51" width="32.85546875" style="188" bestFit="1" customWidth="1"/>
    <col min="52" max="52" width="24.5703125" style="188" bestFit="1" customWidth="1"/>
    <col min="53" max="53" width="19.5703125" style="188" bestFit="1" customWidth="1"/>
    <col min="54" max="54" width="25.5703125" style="188" bestFit="1" customWidth="1"/>
    <col min="55" max="55" width="18.5703125" style="188" bestFit="1" customWidth="1"/>
    <col min="56" max="56" width="25" style="188" bestFit="1" customWidth="1"/>
    <col min="57" max="57" width="32.85546875" style="188" bestFit="1" customWidth="1"/>
    <col min="58" max="58" width="15.28515625" style="188" bestFit="1" customWidth="1"/>
    <col min="59" max="59" width="11" style="188" bestFit="1" customWidth="1"/>
    <col min="60" max="60" width="15.7109375" style="188" bestFit="1" customWidth="1"/>
    <col min="61" max="61" width="15" style="188" bestFit="1" customWidth="1"/>
    <col min="62" max="62" width="13.42578125" style="188" bestFit="1" customWidth="1"/>
    <col min="63" max="63" width="14.85546875" style="188" bestFit="1" customWidth="1"/>
    <col min="64" max="64" width="10.85546875" style="188" bestFit="1" customWidth="1"/>
    <col min="65" max="65" width="18.7109375" style="188" bestFit="1" customWidth="1"/>
    <col min="66" max="66" width="15" style="188" bestFit="1" customWidth="1"/>
    <col min="67" max="67" width="18.140625" style="188" bestFit="1" customWidth="1"/>
    <col min="68" max="68" width="10.7109375" style="188" bestFit="1" customWidth="1"/>
    <col min="69" max="69" width="12.28515625" style="188" bestFit="1" customWidth="1"/>
    <col min="70" max="71" width="29.7109375" style="188" bestFit="1" customWidth="1"/>
    <col min="72" max="72" width="27.5703125" style="188" bestFit="1" customWidth="1"/>
    <col min="73" max="73" width="20.7109375" style="188" bestFit="1" customWidth="1"/>
    <col min="74" max="74" width="13.7109375" style="188" bestFit="1" customWidth="1"/>
    <col min="75" max="75" width="25.42578125" style="188" bestFit="1" customWidth="1"/>
    <col min="76" max="76" width="20.28515625" style="188" bestFit="1" customWidth="1"/>
    <col min="77" max="77" width="22.85546875" style="188" bestFit="1" customWidth="1"/>
    <col min="78" max="78" width="30.7109375" style="188" bestFit="1" customWidth="1"/>
    <col min="79" max="79" width="32.140625" style="188" bestFit="1" customWidth="1"/>
    <col min="80" max="80" width="22.28515625" style="188" bestFit="1" customWidth="1"/>
    <col min="81" max="81" width="12.85546875" style="188" bestFit="1" customWidth="1"/>
    <col min="82" max="82" width="33" style="188" bestFit="1" customWidth="1"/>
    <col min="83" max="16384" width="11.42578125" style="188"/>
  </cols>
  <sheetData>
    <row r="1" spans="1:83" s="159" customFormat="1" ht="12.75" x14ac:dyDescent="0.2">
      <c r="A1" s="525"/>
      <c r="B1" s="526"/>
      <c r="C1" s="526"/>
      <c r="D1" s="527"/>
      <c r="E1" s="157" t="s">
        <v>185</v>
      </c>
      <c r="F1" s="528" t="s">
        <v>186</v>
      </c>
      <c r="G1" s="528"/>
      <c r="H1" s="528"/>
      <c r="I1" s="528" t="s">
        <v>187</v>
      </c>
      <c r="J1" s="528"/>
      <c r="K1" s="528"/>
      <c r="L1" s="528"/>
      <c r="M1" s="528"/>
      <c r="N1" s="528"/>
      <c r="O1" s="528"/>
      <c r="P1" s="529" t="s">
        <v>188</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189</v>
      </c>
      <c r="BJ1" s="533"/>
      <c r="BK1" s="533"/>
      <c r="BL1" s="533"/>
      <c r="BM1" s="533"/>
      <c r="BN1" s="533"/>
      <c r="BO1" s="533"/>
      <c r="BP1" s="534"/>
      <c r="BQ1" s="535" t="s">
        <v>190</v>
      </c>
      <c r="BR1" s="535"/>
      <c r="BS1" s="535"/>
      <c r="BT1" s="535"/>
      <c r="BU1" s="535"/>
      <c r="BV1" s="535"/>
      <c r="BW1" s="535"/>
      <c r="BX1" s="535"/>
      <c r="BY1" s="535"/>
      <c r="BZ1" s="535"/>
      <c r="CA1" s="535"/>
      <c r="CB1" s="535"/>
      <c r="CC1" s="158"/>
      <c r="CD1" s="521" t="s">
        <v>191</v>
      </c>
    </row>
    <row r="2" spans="1:83" s="159" customFormat="1" ht="50.25" customHeight="1" x14ac:dyDescent="0.25">
      <c r="A2" s="160" t="s">
        <v>192</v>
      </c>
      <c r="B2" s="161" t="s">
        <v>193</v>
      </c>
      <c r="C2" s="161" t="s">
        <v>194</v>
      </c>
      <c r="D2" s="161" t="s">
        <v>195</v>
      </c>
      <c r="E2" s="162" t="s">
        <v>196</v>
      </c>
      <c r="F2" s="163" t="s">
        <v>197</v>
      </c>
      <c r="G2" s="163" t="s">
        <v>198</v>
      </c>
      <c r="H2" s="163" t="s">
        <v>199</v>
      </c>
      <c r="I2" s="163" t="s">
        <v>200</v>
      </c>
      <c r="J2" s="163" t="s">
        <v>201</v>
      </c>
      <c r="K2" s="163" t="s">
        <v>202</v>
      </c>
      <c r="L2" s="163" t="s">
        <v>203</v>
      </c>
      <c r="M2" s="163" t="s">
        <v>204</v>
      </c>
      <c r="N2" s="163" t="s">
        <v>205</v>
      </c>
      <c r="O2" s="163" t="s">
        <v>206</v>
      </c>
      <c r="P2" s="162" t="s">
        <v>64</v>
      </c>
      <c r="Q2" s="164" t="s">
        <v>207</v>
      </c>
      <c r="R2" s="164" t="s">
        <v>208</v>
      </c>
      <c r="S2" s="162" t="s">
        <v>209</v>
      </c>
      <c r="T2" s="162" t="s">
        <v>210</v>
      </c>
      <c r="U2" s="162" t="s">
        <v>211</v>
      </c>
      <c r="V2" s="162" t="s">
        <v>212</v>
      </c>
      <c r="W2" s="164" t="s">
        <v>213</v>
      </c>
      <c r="X2" s="164" t="s">
        <v>214</v>
      </c>
      <c r="Y2" s="164" t="s">
        <v>215</v>
      </c>
      <c r="Z2" s="164" t="s">
        <v>216</v>
      </c>
      <c r="AA2" s="164" t="s">
        <v>217</v>
      </c>
      <c r="AB2" s="164" t="s">
        <v>218</v>
      </c>
      <c r="AC2" s="164" t="s">
        <v>219</v>
      </c>
      <c r="AD2" s="164" t="s">
        <v>220</v>
      </c>
      <c r="AE2" s="164" t="s">
        <v>221</v>
      </c>
      <c r="AF2" s="162" t="s">
        <v>222</v>
      </c>
      <c r="AG2" s="164" t="s">
        <v>223</v>
      </c>
      <c r="AH2" s="164" t="s">
        <v>224</v>
      </c>
      <c r="AI2" s="164" t="s">
        <v>225</v>
      </c>
      <c r="AJ2" s="164" t="s">
        <v>226</v>
      </c>
      <c r="AK2" s="164" t="s">
        <v>227</v>
      </c>
      <c r="AL2" s="164" t="s">
        <v>228</v>
      </c>
      <c r="AM2" s="164" t="s">
        <v>229</v>
      </c>
      <c r="AN2" s="162" t="s">
        <v>230</v>
      </c>
      <c r="AO2" s="162" t="s">
        <v>231</v>
      </c>
      <c r="AP2" s="164" t="s">
        <v>232</v>
      </c>
      <c r="AQ2" s="164" t="s">
        <v>233</v>
      </c>
      <c r="AR2" s="164" t="s">
        <v>234</v>
      </c>
      <c r="AS2" s="164" t="s">
        <v>235</v>
      </c>
      <c r="AT2" s="162" t="s">
        <v>236</v>
      </c>
      <c r="AU2" s="162" t="s">
        <v>237</v>
      </c>
      <c r="AV2" s="162" t="s">
        <v>238</v>
      </c>
      <c r="AW2" s="164" t="s">
        <v>239</v>
      </c>
      <c r="AX2" s="164" t="s">
        <v>240</v>
      </c>
      <c r="AY2" s="162" t="s">
        <v>241</v>
      </c>
      <c r="AZ2" s="162" t="s">
        <v>242</v>
      </c>
      <c r="BA2" s="162" t="s">
        <v>243</v>
      </c>
      <c r="BB2" s="162" t="s">
        <v>244</v>
      </c>
      <c r="BC2" s="162" t="s">
        <v>245</v>
      </c>
      <c r="BD2" s="162" t="s">
        <v>246</v>
      </c>
      <c r="BE2" s="162" t="s">
        <v>247</v>
      </c>
      <c r="BF2" s="162" t="s">
        <v>248</v>
      </c>
      <c r="BG2" s="162" t="s">
        <v>249</v>
      </c>
      <c r="BH2" s="162" t="s">
        <v>250</v>
      </c>
      <c r="BI2" s="165" t="s">
        <v>251</v>
      </c>
      <c r="BJ2" s="166" t="s">
        <v>252</v>
      </c>
      <c r="BK2" s="166" t="s">
        <v>253</v>
      </c>
      <c r="BL2" s="166" t="s">
        <v>254</v>
      </c>
      <c r="BM2" s="166" t="s">
        <v>255</v>
      </c>
      <c r="BN2" s="166" t="s">
        <v>256</v>
      </c>
      <c r="BO2" s="166" t="s">
        <v>257</v>
      </c>
      <c r="BP2" s="166" t="s">
        <v>258</v>
      </c>
      <c r="BQ2" s="167" t="s">
        <v>259</v>
      </c>
      <c r="BR2" s="167" t="s">
        <v>260</v>
      </c>
      <c r="BS2" s="167" t="s">
        <v>261</v>
      </c>
      <c r="BT2" s="167" t="s">
        <v>262</v>
      </c>
      <c r="BU2" s="167" t="s">
        <v>263</v>
      </c>
      <c r="BV2" s="167" t="s">
        <v>264</v>
      </c>
      <c r="BW2" s="168" t="s">
        <v>265</v>
      </c>
      <c r="BX2" s="168" t="s">
        <v>266</v>
      </c>
      <c r="BY2" s="168" t="s">
        <v>267</v>
      </c>
      <c r="BZ2" s="168" t="s">
        <v>268</v>
      </c>
      <c r="CA2" s="168" t="s">
        <v>269</v>
      </c>
      <c r="CB2" s="168" t="s">
        <v>270</v>
      </c>
      <c r="CC2" s="169" t="s">
        <v>271</v>
      </c>
      <c r="CD2" s="522"/>
      <c r="CE2" s="159" t="s">
        <v>45</v>
      </c>
    </row>
    <row r="3" spans="1:83" s="159" customFormat="1" ht="12.75" x14ac:dyDescent="0.25">
      <c r="A3" s="170" t="s">
        <v>272</v>
      </c>
      <c r="B3" s="170" t="s">
        <v>273</v>
      </c>
      <c r="C3" s="170" t="s">
        <v>274</v>
      </c>
      <c r="D3" s="170" t="s">
        <v>275</v>
      </c>
      <c r="E3" s="171" t="s">
        <v>276</v>
      </c>
      <c r="F3" s="172" t="s">
        <v>277</v>
      </c>
      <c r="G3" s="172" t="s">
        <v>278</v>
      </c>
      <c r="H3" s="172" t="s">
        <v>279</v>
      </c>
      <c r="I3" s="172" t="s">
        <v>280</v>
      </c>
      <c r="J3" s="172" t="s">
        <v>281</v>
      </c>
      <c r="K3" s="172" t="s">
        <v>282</v>
      </c>
      <c r="L3" s="172" t="s">
        <v>283</v>
      </c>
      <c r="M3" s="172" t="s">
        <v>284</v>
      </c>
      <c r="N3" s="172" t="s">
        <v>285</v>
      </c>
      <c r="O3" s="172" t="s">
        <v>286</v>
      </c>
      <c r="P3" s="171" t="s">
        <v>287</v>
      </c>
      <c r="Q3" s="172" t="s">
        <v>288</v>
      </c>
      <c r="R3" s="172" t="s">
        <v>289</v>
      </c>
      <c r="S3" s="171" t="s">
        <v>290</v>
      </c>
      <c r="T3" s="171" t="s">
        <v>291</v>
      </c>
      <c r="U3" s="171" t="s">
        <v>292</v>
      </c>
      <c r="V3" s="171" t="s">
        <v>293</v>
      </c>
      <c r="W3" s="172" t="s">
        <v>294</v>
      </c>
      <c r="X3" s="172" t="s">
        <v>295</v>
      </c>
      <c r="Y3" s="172" t="s">
        <v>296</v>
      </c>
      <c r="Z3" s="172" t="s">
        <v>297</v>
      </c>
      <c r="AA3" s="172" t="s">
        <v>298</v>
      </c>
      <c r="AB3" s="172" t="s">
        <v>299</v>
      </c>
      <c r="AC3" s="172" t="s">
        <v>300</v>
      </c>
      <c r="AD3" s="172" t="s">
        <v>301</v>
      </c>
      <c r="AE3" s="172" t="s">
        <v>302</v>
      </c>
      <c r="AF3" s="171" t="s">
        <v>303</v>
      </c>
      <c r="AG3" s="172" t="s">
        <v>304</v>
      </c>
      <c r="AH3" s="172" t="s">
        <v>305</v>
      </c>
      <c r="AI3" s="172" t="s">
        <v>306</v>
      </c>
      <c r="AJ3" s="172" t="s">
        <v>307</v>
      </c>
      <c r="AK3" s="172" t="s">
        <v>308</v>
      </c>
      <c r="AL3" s="172" t="s">
        <v>309</v>
      </c>
      <c r="AM3" s="172" t="s">
        <v>310</v>
      </c>
      <c r="AN3" s="171" t="s">
        <v>311</v>
      </c>
      <c r="AO3" s="171" t="s">
        <v>312</v>
      </c>
      <c r="AP3" s="172" t="s">
        <v>313</v>
      </c>
      <c r="AQ3" s="172" t="s">
        <v>314</v>
      </c>
      <c r="AR3" s="172" t="s">
        <v>315</v>
      </c>
      <c r="AS3" s="172" t="s">
        <v>316</v>
      </c>
      <c r="AT3" s="171" t="s">
        <v>317</v>
      </c>
      <c r="AU3" s="171" t="s">
        <v>318</v>
      </c>
      <c r="AV3" s="171" t="s">
        <v>319</v>
      </c>
      <c r="AW3" s="172" t="s">
        <v>320</v>
      </c>
      <c r="AX3" s="172" t="s">
        <v>321</v>
      </c>
      <c r="AY3" s="171" t="s">
        <v>322</v>
      </c>
      <c r="AZ3" s="171" t="s">
        <v>323</v>
      </c>
      <c r="BA3" s="171" t="s">
        <v>324</v>
      </c>
      <c r="BB3" s="171" t="s">
        <v>325</v>
      </c>
      <c r="BC3" s="171" t="s">
        <v>326</v>
      </c>
      <c r="BD3" s="171" t="s">
        <v>327</v>
      </c>
      <c r="BE3" s="171" t="s">
        <v>328</v>
      </c>
      <c r="BF3" s="171" t="s">
        <v>329</v>
      </c>
      <c r="BG3" s="171" t="s">
        <v>330</v>
      </c>
      <c r="BH3" s="171" t="s">
        <v>331</v>
      </c>
      <c r="BI3" s="173" t="s">
        <v>332</v>
      </c>
      <c r="BJ3" s="174" t="s">
        <v>333</v>
      </c>
      <c r="BK3" s="174" t="s">
        <v>334</v>
      </c>
      <c r="BL3" s="174" t="s">
        <v>335</v>
      </c>
      <c r="BM3" s="174" t="s">
        <v>336</v>
      </c>
      <c r="BN3" s="174" t="s">
        <v>337</v>
      </c>
      <c r="BO3" s="174" t="s">
        <v>338</v>
      </c>
      <c r="BP3" s="174" t="s">
        <v>339</v>
      </c>
      <c r="BQ3" s="175" t="s">
        <v>340</v>
      </c>
      <c r="BR3" s="175" t="s">
        <v>341</v>
      </c>
      <c r="BS3" s="175" t="s">
        <v>342</v>
      </c>
      <c r="BT3" s="175" t="s">
        <v>343</v>
      </c>
      <c r="BU3" s="175" t="s">
        <v>344</v>
      </c>
      <c r="BV3" s="175" t="s">
        <v>345</v>
      </c>
      <c r="BW3" s="176" t="s">
        <v>346</v>
      </c>
      <c r="BX3" s="176" t="s">
        <v>347</v>
      </c>
      <c r="BY3" s="176" t="s">
        <v>348</v>
      </c>
      <c r="BZ3" s="176" t="s">
        <v>349</v>
      </c>
      <c r="CA3" s="176" t="s">
        <v>350</v>
      </c>
      <c r="CB3" s="176" t="s">
        <v>351</v>
      </c>
      <c r="CC3" s="177" t="s">
        <v>352</v>
      </c>
      <c r="CD3" s="178" t="s">
        <v>353</v>
      </c>
    </row>
    <row r="4" spans="1:83" x14ac:dyDescent="0.25">
      <c r="A4" s="179" t="s">
        <v>164</v>
      </c>
      <c r="B4" s="179" t="s">
        <v>354</v>
      </c>
      <c r="C4" s="179" t="s">
        <v>355</v>
      </c>
      <c r="D4" s="179" t="s">
        <v>55</v>
      </c>
      <c r="E4" s="180">
        <v>16699.125</v>
      </c>
      <c r="F4" s="181">
        <v>16576.625</v>
      </c>
      <c r="G4" s="181">
        <v>88.625</v>
      </c>
      <c r="H4" s="181">
        <v>33.875</v>
      </c>
      <c r="I4" s="181">
        <v>776.875</v>
      </c>
      <c r="J4" s="181">
        <v>863.875</v>
      </c>
      <c r="K4" s="181">
        <v>1113.5</v>
      </c>
      <c r="L4" s="181">
        <v>2209.125</v>
      </c>
      <c r="M4" s="181">
        <v>3820.375</v>
      </c>
      <c r="N4" s="181">
        <v>3445.125</v>
      </c>
      <c r="O4" s="181">
        <v>4470.25</v>
      </c>
      <c r="P4" s="180">
        <v>1478.25</v>
      </c>
      <c r="Q4" s="181">
        <v>15.5</v>
      </c>
      <c r="R4" s="181">
        <v>170.625</v>
      </c>
      <c r="S4" s="180">
        <v>1879</v>
      </c>
      <c r="T4" s="180">
        <v>795.75</v>
      </c>
      <c r="U4" s="180">
        <v>392.5</v>
      </c>
      <c r="V4" s="180">
        <v>3939.625</v>
      </c>
      <c r="W4" s="181">
        <v>861.75</v>
      </c>
      <c r="X4" s="181">
        <v>841.75</v>
      </c>
      <c r="Y4" s="181">
        <v>454</v>
      </c>
      <c r="Z4" s="181">
        <v>621.125</v>
      </c>
      <c r="AA4" s="181">
        <v>0</v>
      </c>
      <c r="AB4" s="181">
        <v>193</v>
      </c>
      <c r="AC4" s="181">
        <v>222.75</v>
      </c>
      <c r="AD4" s="181">
        <v>302.5</v>
      </c>
      <c r="AE4" s="181">
        <v>442.75</v>
      </c>
      <c r="AF4" s="180">
        <v>4812.75</v>
      </c>
      <c r="AG4" s="181">
        <v>1113.75</v>
      </c>
      <c r="AH4" s="181">
        <v>71.625</v>
      </c>
      <c r="AI4" s="181">
        <v>1045.75</v>
      </c>
      <c r="AJ4" s="181">
        <v>488.5</v>
      </c>
      <c r="AK4" s="181">
        <v>93.75</v>
      </c>
      <c r="AL4" s="181">
        <v>11.5</v>
      </c>
      <c r="AM4" s="181">
        <v>1987.875</v>
      </c>
      <c r="AN4" s="180">
        <v>442.875</v>
      </c>
      <c r="AO4" s="180">
        <v>195.125</v>
      </c>
      <c r="AP4" s="181">
        <v>125.25</v>
      </c>
      <c r="AQ4" s="181">
        <v>0.5</v>
      </c>
      <c r="AR4" s="181">
        <v>48.125</v>
      </c>
      <c r="AS4" s="181">
        <v>21.25</v>
      </c>
      <c r="AT4" s="180">
        <v>165.125</v>
      </c>
      <c r="AU4" s="180">
        <v>212.125</v>
      </c>
      <c r="AV4" s="180">
        <v>31</v>
      </c>
      <c r="AW4" s="181">
        <v>5.75</v>
      </c>
      <c r="AX4" s="181">
        <v>25.25</v>
      </c>
      <c r="AY4" s="180">
        <v>27.25</v>
      </c>
      <c r="AZ4" s="180">
        <v>115</v>
      </c>
      <c r="BA4" s="180">
        <v>16.75</v>
      </c>
      <c r="BB4" s="180">
        <v>3.875</v>
      </c>
      <c r="BC4" s="180">
        <v>2</v>
      </c>
      <c r="BD4" s="180">
        <v>1373.125</v>
      </c>
      <c r="BE4" s="180">
        <v>9.875</v>
      </c>
      <c r="BF4" s="180" t="e">
        <v>#VALUE!</v>
      </c>
      <c r="BG4" s="180">
        <v>473.125</v>
      </c>
      <c r="BH4" s="180" t="e">
        <v>#VALUE!</v>
      </c>
      <c r="BI4" s="182">
        <v>2004.875</v>
      </c>
      <c r="BJ4" s="183" t="e">
        <v>#VALUE!</v>
      </c>
      <c r="BK4" s="183">
        <v>80.375</v>
      </c>
      <c r="BL4" s="183">
        <v>1092.25</v>
      </c>
      <c r="BM4" s="183">
        <v>3</v>
      </c>
      <c r="BN4" s="183">
        <v>12.625</v>
      </c>
      <c r="BO4" s="183">
        <v>0</v>
      </c>
      <c r="BP4" s="183">
        <v>159.625</v>
      </c>
      <c r="BQ4" s="184">
        <v>952.375</v>
      </c>
      <c r="BR4" s="184">
        <v>89.125</v>
      </c>
      <c r="BS4" s="184" t="e">
        <v>#VALUE!</v>
      </c>
      <c r="BT4" s="184">
        <v>118.375</v>
      </c>
      <c r="BU4" s="184">
        <v>0</v>
      </c>
      <c r="BV4" s="184">
        <v>634.75</v>
      </c>
      <c r="BW4" s="185">
        <v>136.375</v>
      </c>
      <c r="BX4" s="185">
        <v>6.125</v>
      </c>
      <c r="BY4" s="185" t="e">
        <v>#VALUE!</v>
      </c>
      <c r="BZ4" s="185">
        <v>73.75</v>
      </c>
      <c r="CA4" s="185">
        <v>56.625</v>
      </c>
      <c r="CB4" s="185">
        <v>161.875</v>
      </c>
      <c r="CC4" s="186">
        <v>17.375</v>
      </c>
      <c r="CD4" s="187">
        <v>155550.89693164799</v>
      </c>
      <c r="CE4" s="200">
        <f>V4+AF4</f>
        <v>8752.375</v>
      </c>
    </row>
    <row r="5" spans="1:83" x14ac:dyDescent="0.25">
      <c r="A5" s="179" t="s">
        <v>165</v>
      </c>
      <c r="B5" s="179" t="s">
        <v>356</v>
      </c>
      <c r="C5" s="179" t="s">
        <v>357</v>
      </c>
      <c r="D5" s="179" t="s">
        <v>121</v>
      </c>
      <c r="E5" s="180">
        <v>11170.125</v>
      </c>
      <c r="F5" s="181">
        <v>10768.375</v>
      </c>
      <c r="G5" s="181">
        <v>7</v>
      </c>
      <c r="H5" s="181">
        <v>394.75</v>
      </c>
      <c r="I5" s="181">
        <v>448</v>
      </c>
      <c r="J5" s="181">
        <v>450.875</v>
      </c>
      <c r="K5" s="181">
        <v>599</v>
      </c>
      <c r="L5" s="181">
        <v>1322</v>
      </c>
      <c r="M5" s="181">
        <v>3712.125</v>
      </c>
      <c r="N5" s="181">
        <v>2392.875</v>
      </c>
      <c r="O5" s="181">
        <v>2245.25</v>
      </c>
      <c r="P5" s="180">
        <v>1169.125</v>
      </c>
      <c r="Q5" s="181">
        <v>4.75</v>
      </c>
      <c r="R5" s="181">
        <v>30.25</v>
      </c>
      <c r="S5" s="180">
        <v>993.375</v>
      </c>
      <c r="T5" s="180">
        <v>273.125</v>
      </c>
      <c r="U5" s="180">
        <v>708.875</v>
      </c>
      <c r="V5" s="180">
        <v>2307</v>
      </c>
      <c r="W5" s="181">
        <v>468.75</v>
      </c>
      <c r="X5" s="181">
        <v>355.5</v>
      </c>
      <c r="Y5" s="181">
        <v>391.875</v>
      </c>
      <c r="Z5" s="181">
        <v>435.625</v>
      </c>
      <c r="AA5" s="181">
        <v>36.25</v>
      </c>
      <c r="AB5" s="181">
        <v>75.25</v>
      </c>
      <c r="AC5" s="181">
        <v>63.875</v>
      </c>
      <c r="AD5" s="181">
        <v>235.25</v>
      </c>
      <c r="AE5" s="181">
        <v>244.625</v>
      </c>
      <c r="AF5" s="180">
        <v>3641.875</v>
      </c>
      <c r="AG5" s="181">
        <v>742.75</v>
      </c>
      <c r="AH5" s="181">
        <v>248.375</v>
      </c>
      <c r="AI5" s="181">
        <v>1221</v>
      </c>
      <c r="AJ5" s="181">
        <v>125.875</v>
      </c>
      <c r="AK5" s="181">
        <v>88.75</v>
      </c>
      <c r="AL5" s="181">
        <v>243.625</v>
      </c>
      <c r="AM5" s="181">
        <v>971.5</v>
      </c>
      <c r="AN5" s="180">
        <v>20.875</v>
      </c>
      <c r="AO5" s="180">
        <v>111.25</v>
      </c>
      <c r="AP5" s="181">
        <v>62.875</v>
      </c>
      <c r="AQ5" s="181">
        <v>7</v>
      </c>
      <c r="AR5" s="181">
        <v>33.625</v>
      </c>
      <c r="AS5" s="181">
        <v>7.75</v>
      </c>
      <c r="AT5" s="180">
        <v>108.5</v>
      </c>
      <c r="AU5" s="180">
        <v>7.875</v>
      </c>
      <c r="AV5" s="180">
        <v>5.375</v>
      </c>
      <c r="AW5" s="181">
        <v>4</v>
      </c>
      <c r="AX5" s="181">
        <v>1.375</v>
      </c>
      <c r="AY5" s="180">
        <v>7.875</v>
      </c>
      <c r="AZ5" s="180">
        <v>46</v>
      </c>
      <c r="BA5" s="180">
        <v>41.125</v>
      </c>
      <c r="BB5" s="180">
        <v>0.75</v>
      </c>
      <c r="BC5" s="180">
        <v>0</v>
      </c>
      <c r="BD5" s="180">
        <v>966.125</v>
      </c>
      <c r="BE5" s="180">
        <v>9.25</v>
      </c>
      <c r="BF5" s="180">
        <v>22.625</v>
      </c>
      <c r="BG5" s="180">
        <v>387.875</v>
      </c>
      <c r="BH5" s="180" t="e">
        <v>#VALUE!</v>
      </c>
      <c r="BI5" s="182">
        <v>1278.125</v>
      </c>
      <c r="BJ5" s="183" t="e">
        <v>#VALUE!</v>
      </c>
      <c r="BK5" s="183">
        <v>193.625</v>
      </c>
      <c r="BL5" s="183">
        <v>526</v>
      </c>
      <c r="BM5" s="183">
        <v>0</v>
      </c>
      <c r="BN5" s="183">
        <v>0</v>
      </c>
      <c r="BO5" s="183">
        <v>16</v>
      </c>
      <c r="BP5" s="183">
        <v>54</v>
      </c>
      <c r="BQ5" s="184">
        <v>562</v>
      </c>
      <c r="BR5" s="184">
        <v>59</v>
      </c>
      <c r="BS5" s="184" t="e">
        <v>#VALUE!</v>
      </c>
      <c r="BT5" s="184" t="e">
        <v>#VALUE!</v>
      </c>
      <c r="BU5" s="184" t="e">
        <v>#VALUE!</v>
      </c>
      <c r="BV5" s="184">
        <v>218.75</v>
      </c>
      <c r="BW5" s="185" t="e">
        <v>#VALUE!</v>
      </c>
      <c r="BX5" s="185" t="e">
        <v>#VALUE!</v>
      </c>
      <c r="BY5" s="185" t="e">
        <v>#VALUE!</v>
      </c>
      <c r="BZ5" s="185">
        <v>35.375</v>
      </c>
      <c r="CA5" s="185" t="e">
        <v>#VALUE!</v>
      </c>
      <c r="CB5" s="185">
        <v>169.875</v>
      </c>
      <c r="CC5" s="186">
        <v>1128.125</v>
      </c>
      <c r="CD5" s="187">
        <v>107413.7022793889</v>
      </c>
      <c r="CE5" s="200">
        <f t="shared" ref="CE5:CE68" si="0">V5+AF5</f>
        <v>5948.875</v>
      </c>
    </row>
    <row r="6" spans="1:83" x14ac:dyDescent="0.25">
      <c r="A6" s="179" t="s">
        <v>166</v>
      </c>
      <c r="B6" s="179" t="s">
        <v>358</v>
      </c>
      <c r="C6" s="179" t="s">
        <v>359</v>
      </c>
      <c r="D6" s="179" t="s">
        <v>55</v>
      </c>
      <c r="E6" s="180">
        <v>8828.75</v>
      </c>
      <c r="F6" s="181">
        <v>8744.625</v>
      </c>
      <c r="G6" s="181">
        <v>84.125</v>
      </c>
      <c r="H6" s="181" t="e">
        <v>#VALUE!</v>
      </c>
      <c r="I6" s="181">
        <v>354.375</v>
      </c>
      <c r="J6" s="181">
        <v>432.125</v>
      </c>
      <c r="K6" s="181">
        <v>618</v>
      </c>
      <c r="L6" s="181">
        <v>984.375</v>
      </c>
      <c r="M6" s="181">
        <v>2716.75</v>
      </c>
      <c r="N6" s="181">
        <v>1959.125</v>
      </c>
      <c r="O6" s="181">
        <v>1764</v>
      </c>
      <c r="P6" s="180">
        <v>562.75</v>
      </c>
      <c r="Q6" s="181">
        <v>6.875</v>
      </c>
      <c r="R6" s="181">
        <v>9.125</v>
      </c>
      <c r="S6" s="180">
        <v>175</v>
      </c>
      <c r="T6" s="180">
        <v>240.875</v>
      </c>
      <c r="U6" s="180">
        <v>1095.875</v>
      </c>
      <c r="V6" s="180">
        <v>2183.25</v>
      </c>
      <c r="W6" s="181">
        <v>492.125</v>
      </c>
      <c r="X6" s="181">
        <v>561.75</v>
      </c>
      <c r="Y6" s="181">
        <v>217.75</v>
      </c>
      <c r="Z6" s="181">
        <v>420.875</v>
      </c>
      <c r="AA6" s="181" t="e">
        <v>#VALUE!</v>
      </c>
      <c r="AB6" s="181">
        <v>167.125</v>
      </c>
      <c r="AC6" s="181">
        <v>0</v>
      </c>
      <c r="AD6" s="181">
        <v>169.5</v>
      </c>
      <c r="AE6" s="181">
        <v>154.125</v>
      </c>
      <c r="AF6" s="180">
        <v>3025.75</v>
      </c>
      <c r="AG6" s="181">
        <v>1193.125</v>
      </c>
      <c r="AH6" s="181">
        <v>70.875</v>
      </c>
      <c r="AI6" s="181">
        <v>785</v>
      </c>
      <c r="AJ6" s="181">
        <v>66.375</v>
      </c>
      <c r="AK6" s="181">
        <v>40.5</v>
      </c>
      <c r="AL6" s="181">
        <v>66.5</v>
      </c>
      <c r="AM6" s="181">
        <v>803.375</v>
      </c>
      <c r="AN6" s="180">
        <v>91.5</v>
      </c>
      <c r="AO6" s="180">
        <v>107.375</v>
      </c>
      <c r="AP6" s="181">
        <v>62.375</v>
      </c>
      <c r="AQ6" s="181">
        <v>0</v>
      </c>
      <c r="AR6" s="181">
        <v>30.375</v>
      </c>
      <c r="AS6" s="181">
        <v>14.625</v>
      </c>
      <c r="AT6" s="180">
        <v>119</v>
      </c>
      <c r="AU6" s="180">
        <v>24.5</v>
      </c>
      <c r="AV6" s="180">
        <v>44.625</v>
      </c>
      <c r="AW6" s="181">
        <v>22.75</v>
      </c>
      <c r="AX6" s="181">
        <v>21.875</v>
      </c>
      <c r="AY6" s="180">
        <v>11.625</v>
      </c>
      <c r="AZ6" s="180">
        <v>261.75</v>
      </c>
      <c r="BA6" s="180">
        <v>43.25</v>
      </c>
      <c r="BB6" s="180">
        <v>0</v>
      </c>
      <c r="BC6" s="180">
        <v>2.125</v>
      </c>
      <c r="BD6" s="180">
        <v>498.625</v>
      </c>
      <c r="BE6" s="180">
        <v>0</v>
      </c>
      <c r="BF6" s="180" t="e">
        <v>#VALUE!</v>
      </c>
      <c r="BG6" s="180">
        <v>221.375</v>
      </c>
      <c r="BH6" s="180" t="e">
        <v>#VALUE!</v>
      </c>
      <c r="BI6" s="182">
        <v>1742.875</v>
      </c>
      <c r="BJ6" s="183">
        <v>363.25</v>
      </c>
      <c r="BK6" s="183">
        <v>74.75</v>
      </c>
      <c r="BL6" s="183">
        <v>764.125</v>
      </c>
      <c r="BM6" s="183" t="e">
        <v>#VALUE!</v>
      </c>
      <c r="BN6" s="183">
        <v>22.625</v>
      </c>
      <c r="BO6" s="183">
        <v>279.75</v>
      </c>
      <c r="BP6" s="183">
        <v>238.375</v>
      </c>
      <c r="BQ6" s="184">
        <v>827.5</v>
      </c>
      <c r="BR6" s="184">
        <v>169.125</v>
      </c>
      <c r="BS6" s="184">
        <v>128.375</v>
      </c>
      <c r="BT6" s="184" t="e">
        <v>#VALUE!</v>
      </c>
      <c r="BU6" s="184" t="e">
        <v>#VALUE!</v>
      </c>
      <c r="BV6" s="184">
        <v>258.375</v>
      </c>
      <c r="BW6" s="185" t="e">
        <v>#VALUE!</v>
      </c>
      <c r="BX6" s="185">
        <v>70.375</v>
      </c>
      <c r="BY6" s="185" t="e">
        <v>#VALUE!</v>
      </c>
      <c r="BZ6" s="185">
        <v>0</v>
      </c>
      <c r="CA6" s="185" t="e">
        <v>#VALUE!</v>
      </c>
      <c r="CB6" s="185">
        <v>156</v>
      </c>
      <c r="CC6" s="186">
        <v>71.5</v>
      </c>
      <c r="CD6" s="187">
        <v>73661.375</v>
      </c>
      <c r="CE6" s="200">
        <f t="shared" si="0"/>
        <v>5209</v>
      </c>
    </row>
    <row r="7" spans="1:83" x14ac:dyDescent="0.25">
      <c r="A7" s="179" t="s">
        <v>167</v>
      </c>
      <c r="B7" s="179" t="s">
        <v>360</v>
      </c>
      <c r="C7" s="179" t="s">
        <v>127</v>
      </c>
      <c r="D7" s="179" t="s">
        <v>127</v>
      </c>
      <c r="E7" s="180">
        <v>4564.5</v>
      </c>
      <c r="F7" s="181">
        <v>4564.5</v>
      </c>
      <c r="G7" s="181">
        <v>0</v>
      </c>
      <c r="H7" s="181" t="e">
        <v>#VALUE!</v>
      </c>
      <c r="I7" s="181">
        <v>368.625</v>
      </c>
      <c r="J7" s="181">
        <v>465.75</v>
      </c>
      <c r="K7" s="181">
        <v>413.875</v>
      </c>
      <c r="L7" s="181">
        <v>1003.875</v>
      </c>
      <c r="M7" s="181">
        <v>1351.375</v>
      </c>
      <c r="N7" s="181">
        <v>563.875</v>
      </c>
      <c r="O7" s="181">
        <v>397.125</v>
      </c>
      <c r="P7" s="180">
        <v>175.625</v>
      </c>
      <c r="Q7" s="181">
        <v>5.5</v>
      </c>
      <c r="R7" s="181">
        <v>31.125</v>
      </c>
      <c r="S7" s="180">
        <v>84.375</v>
      </c>
      <c r="T7" s="180">
        <v>162.875</v>
      </c>
      <c r="U7" s="180">
        <v>109.125</v>
      </c>
      <c r="V7" s="180">
        <v>1016.875</v>
      </c>
      <c r="W7" s="181">
        <v>189.125</v>
      </c>
      <c r="X7" s="181">
        <v>81.625</v>
      </c>
      <c r="Y7" s="181">
        <v>41.375</v>
      </c>
      <c r="Z7" s="181">
        <v>166.625</v>
      </c>
      <c r="AA7" s="181" t="e">
        <v>#VALUE!</v>
      </c>
      <c r="AB7" s="181">
        <v>87</v>
      </c>
      <c r="AC7" s="181">
        <v>190.375</v>
      </c>
      <c r="AD7" s="181">
        <v>212.125</v>
      </c>
      <c r="AE7" s="181">
        <v>48.625</v>
      </c>
      <c r="AF7" s="180">
        <v>1671.25</v>
      </c>
      <c r="AG7" s="181">
        <v>439.875</v>
      </c>
      <c r="AH7" s="181">
        <v>26.75</v>
      </c>
      <c r="AI7" s="181">
        <v>378.625</v>
      </c>
      <c r="AJ7" s="181">
        <v>241.25</v>
      </c>
      <c r="AK7" s="181" t="e">
        <v>#VALUE!</v>
      </c>
      <c r="AL7" s="181">
        <v>106.875</v>
      </c>
      <c r="AM7" s="181">
        <v>477.875</v>
      </c>
      <c r="AN7" s="180">
        <v>45.125</v>
      </c>
      <c r="AO7" s="180">
        <v>100.75</v>
      </c>
      <c r="AP7" s="181">
        <v>39.5</v>
      </c>
      <c r="AQ7" s="181">
        <v>0.375</v>
      </c>
      <c r="AR7" s="181">
        <v>38.5</v>
      </c>
      <c r="AS7" s="181">
        <v>22.375</v>
      </c>
      <c r="AT7" s="180">
        <v>126.875</v>
      </c>
      <c r="AU7" s="180">
        <v>27</v>
      </c>
      <c r="AV7" s="180">
        <v>76.375</v>
      </c>
      <c r="AW7" s="181">
        <v>28.75</v>
      </c>
      <c r="AX7" s="181">
        <v>47.625</v>
      </c>
      <c r="AY7" s="180">
        <v>10.625</v>
      </c>
      <c r="AZ7" s="180">
        <v>33.875</v>
      </c>
      <c r="BA7" s="180">
        <v>13.75</v>
      </c>
      <c r="BB7" s="180">
        <v>14.625</v>
      </c>
      <c r="BC7" s="180">
        <v>0</v>
      </c>
      <c r="BD7" s="180">
        <v>566.25</v>
      </c>
      <c r="BE7" s="180">
        <v>24.875</v>
      </c>
      <c r="BF7" s="180" t="e">
        <v>#VALUE!</v>
      </c>
      <c r="BG7" s="180">
        <v>200.5</v>
      </c>
      <c r="BH7" s="180" t="e">
        <v>#VALUE!</v>
      </c>
      <c r="BI7" s="182">
        <v>879.75</v>
      </c>
      <c r="BJ7" s="183">
        <v>325</v>
      </c>
      <c r="BK7" s="183">
        <v>98.5</v>
      </c>
      <c r="BL7" s="183">
        <v>416.875</v>
      </c>
      <c r="BM7" s="183">
        <v>0</v>
      </c>
      <c r="BN7" s="183" t="e">
        <v>#VALUE!</v>
      </c>
      <c r="BO7" s="183" t="e">
        <v>#VALUE!</v>
      </c>
      <c r="BP7" s="183">
        <v>39.375</v>
      </c>
      <c r="BQ7" s="184">
        <v>216.625</v>
      </c>
      <c r="BR7" s="184">
        <v>28.5</v>
      </c>
      <c r="BS7" s="184" t="e">
        <v>#VALUE!</v>
      </c>
      <c r="BT7" s="184" t="e">
        <v>#VALUE!</v>
      </c>
      <c r="BU7" s="184" t="e">
        <v>#VALUE!</v>
      </c>
      <c r="BV7" s="184">
        <v>148.75</v>
      </c>
      <c r="BW7" s="185" t="e">
        <v>#VALUE!</v>
      </c>
      <c r="BX7" s="185" t="e">
        <v>#VALUE!</v>
      </c>
      <c r="BY7" s="185" t="e">
        <v>#VALUE!</v>
      </c>
      <c r="BZ7" s="185" t="e">
        <v>#VALUE!</v>
      </c>
      <c r="CA7" s="185" t="e">
        <v>#VALUE!</v>
      </c>
      <c r="CB7" s="185">
        <v>70.5</v>
      </c>
      <c r="CC7" s="186">
        <v>61.625</v>
      </c>
      <c r="CD7" s="187">
        <v>37185.360698223099</v>
      </c>
      <c r="CE7" s="200">
        <f t="shared" si="0"/>
        <v>2688.125</v>
      </c>
    </row>
    <row r="8" spans="1:83" x14ac:dyDescent="0.25">
      <c r="A8" s="179" t="s">
        <v>361</v>
      </c>
      <c r="B8" s="179" t="s">
        <v>362</v>
      </c>
      <c r="C8" s="179" t="s">
        <v>127</v>
      </c>
      <c r="D8" s="179" t="s">
        <v>127</v>
      </c>
      <c r="E8" s="180">
        <v>5497.25</v>
      </c>
      <c r="F8" s="181">
        <v>5450.375</v>
      </c>
      <c r="G8" s="181">
        <v>46.875</v>
      </c>
      <c r="H8" s="181" t="e">
        <v>#VALUE!</v>
      </c>
      <c r="I8" s="181">
        <v>460</v>
      </c>
      <c r="J8" s="181">
        <v>354.875</v>
      </c>
      <c r="K8" s="181">
        <v>348.875</v>
      </c>
      <c r="L8" s="181">
        <v>849.5</v>
      </c>
      <c r="M8" s="181">
        <v>1837.5</v>
      </c>
      <c r="N8" s="181">
        <v>846.875</v>
      </c>
      <c r="O8" s="181">
        <v>799.625</v>
      </c>
      <c r="P8" s="180">
        <v>269.75</v>
      </c>
      <c r="Q8" s="181">
        <v>31.375</v>
      </c>
      <c r="R8" s="181">
        <v>34.5</v>
      </c>
      <c r="S8" s="180">
        <v>822.875</v>
      </c>
      <c r="T8" s="180">
        <v>218.25</v>
      </c>
      <c r="U8" s="180">
        <v>148.125</v>
      </c>
      <c r="V8" s="180">
        <v>1428</v>
      </c>
      <c r="W8" s="181">
        <v>147.25</v>
      </c>
      <c r="X8" s="181">
        <v>117.875</v>
      </c>
      <c r="Y8" s="181">
        <v>194.125</v>
      </c>
      <c r="Z8" s="181">
        <v>260.625</v>
      </c>
      <c r="AA8" s="181" t="e">
        <v>#VALUE!</v>
      </c>
      <c r="AB8" s="181">
        <v>282.75</v>
      </c>
      <c r="AC8" s="181">
        <v>156</v>
      </c>
      <c r="AD8" s="181">
        <v>142.125</v>
      </c>
      <c r="AE8" s="181">
        <v>127.25</v>
      </c>
      <c r="AF8" s="180">
        <v>1235.625</v>
      </c>
      <c r="AG8" s="181">
        <v>343.5</v>
      </c>
      <c r="AH8" s="181">
        <v>44.625</v>
      </c>
      <c r="AI8" s="181">
        <v>255.625</v>
      </c>
      <c r="AJ8" s="181">
        <v>183.375</v>
      </c>
      <c r="AK8" s="181">
        <v>37.375</v>
      </c>
      <c r="AL8" s="181">
        <v>3.25</v>
      </c>
      <c r="AM8" s="181">
        <v>367.875</v>
      </c>
      <c r="AN8" s="180">
        <v>12.5</v>
      </c>
      <c r="AO8" s="180">
        <v>97</v>
      </c>
      <c r="AP8" s="181">
        <v>41.75</v>
      </c>
      <c r="AQ8" s="181">
        <v>0</v>
      </c>
      <c r="AR8" s="181">
        <v>31.75</v>
      </c>
      <c r="AS8" s="181">
        <v>23.5</v>
      </c>
      <c r="AT8" s="180">
        <v>183.375</v>
      </c>
      <c r="AU8" s="180">
        <v>32.625</v>
      </c>
      <c r="AV8" s="180">
        <v>89.125</v>
      </c>
      <c r="AW8" s="181">
        <v>9.25</v>
      </c>
      <c r="AX8" s="181">
        <v>79.875</v>
      </c>
      <c r="AY8" s="180">
        <v>5.625</v>
      </c>
      <c r="AZ8" s="180">
        <v>8.5</v>
      </c>
      <c r="BA8" s="180">
        <v>54.75</v>
      </c>
      <c r="BB8" s="180" t="e">
        <v>#VALUE!</v>
      </c>
      <c r="BC8" s="180" t="e">
        <v>#VALUE!</v>
      </c>
      <c r="BD8" s="180">
        <v>629.375</v>
      </c>
      <c r="BE8" s="180">
        <v>0</v>
      </c>
      <c r="BF8" s="180">
        <v>94</v>
      </c>
      <c r="BG8" s="180">
        <v>167.75</v>
      </c>
      <c r="BH8" s="180" t="e">
        <v>#VALUE!</v>
      </c>
      <c r="BI8" s="182">
        <v>838.125</v>
      </c>
      <c r="BJ8" s="183">
        <v>216.75</v>
      </c>
      <c r="BK8" s="183">
        <v>211.75</v>
      </c>
      <c r="BL8" s="183">
        <v>344</v>
      </c>
      <c r="BM8" s="183">
        <v>45.75</v>
      </c>
      <c r="BN8" s="183" t="e">
        <v>#VALUE!</v>
      </c>
      <c r="BO8" s="183" t="e">
        <v>#VALUE!</v>
      </c>
      <c r="BP8" s="183">
        <v>19.875</v>
      </c>
      <c r="BQ8" s="184">
        <v>212.375</v>
      </c>
      <c r="BR8" s="184">
        <v>23.125</v>
      </c>
      <c r="BS8" s="184" t="e">
        <v>#VALUE!</v>
      </c>
      <c r="BT8" s="184" t="e">
        <v>#VALUE!</v>
      </c>
      <c r="BU8" s="184" t="e">
        <v>#VALUE!</v>
      </c>
      <c r="BV8" s="184">
        <v>73.375</v>
      </c>
      <c r="BW8" s="185" t="e">
        <v>#VALUE!</v>
      </c>
      <c r="BX8" s="185" t="e">
        <v>#VALUE!</v>
      </c>
      <c r="BY8" s="185" t="e">
        <v>#VALUE!</v>
      </c>
      <c r="BZ8" s="185" t="e">
        <v>#VALUE!</v>
      </c>
      <c r="CA8" s="185" t="e">
        <v>#VALUE!</v>
      </c>
      <c r="CB8" s="185">
        <v>29.25</v>
      </c>
      <c r="CC8" s="186" t="e">
        <v>#VALUE!</v>
      </c>
      <c r="CD8" s="187">
        <v>33906.155260086103</v>
      </c>
      <c r="CE8" s="200">
        <f t="shared" si="0"/>
        <v>2663.625</v>
      </c>
    </row>
    <row r="9" spans="1:83" x14ac:dyDescent="0.25">
      <c r="A9" s="179" t="s">
        <v>181</v>
      </c>
      <c r="B9" s="179" t="s">
        <v>363</v>
      </c>
      <c r="C9" s="179" t="s">
        <v>127</v>
      </c>
      <c r="D9" s="179" t="s">
        <v>127</v>
      </c>
      <c r="E9" s="180">
        <v>23956.25</v>
      </c>
      <c r="F9" s="181">
        <v>23929.875</v>
      </c>
      <c r="G9" s="181">
        <v>2</v>
      </c>
      <c r="H9" s="181">
        <v>24.375</v>
      </c>
      <c r="I9" s="181">
        <v>1162.25</v>
      </c>
      <c r="J9" s="181">
        <v>1078.125</v>
      </c>
      <c r="K9" s="181">
        <v>1343.375</v>
      </c>
      <c r="L9" s="181">
        <v>2624.375</v>
      </c>
      <c r="M9" s="181">
        <v>5487.25</v>
      </c>
      <c r="N9" s="181">
        <v>3690.375</v>
      </c>
      <c r="O9" s="181">
        <v>8570.5</v>
      </c>
      <c r="P9" s="180">
        <v>2483.75</v>
      </c>
      <c r="Q9" s="181">
        <v>45.875</v>
      </c>
      <c r="R9" s="181">
        <v>245.875</v>
      </c>
      <c r="S9" s="180">
        <v>4194</v>
      </c>
      <c r="T9" s="180">
        <v>1202.5</v>
      </c>
      <c r="U9" s="180">
        <v>180.5</v>
      </c>
      <c r="V9" s="180">
        <v>3652.75</v>
      </c>
      <c r="W9" s="181">
        <v>519.25</v>
      </c>
      <c r="X9" s="181">
        <v>575</v>
      </c>
      <c r="Y9" s="181">
        <v>313.25</v>
      </c>
      <c r="Z9" s="181">
        <v>961.375</v>
      </c>
      <c r="AA9" s="181" t="e">
        <v>#VALUE!</v>
      </c>
      <c r="AB9" s="181">
        <v>101.625</v>
      </c>
      <c r="AC9" s="181">
        <v>226</v>
      </c>
      <c r="AD9" s="181">
        <v>313.5</v>
      </c>
      <c r="AE9" s="181">
        <v>642.75</v>
      </c>
      <c r="AF9" s="180">
        <v>5768.5</v>
      </c>
      <c r="AG9" s="181">
        <v>1683.5</v>
      </c>
      <c r="AH9" s="181">
        <v>359.25</v>
      </c>
      <c r="AI9" s="181">
        <v>1238.5</v>
      </c>
      <c r="AJ9" s="181">
        <v>464.875</v>
      </c>
      <c r="AK9" s="181">
        <v>338.875</v>
      </c>
      <c r="AL9" s="181">
        <v>7.25</v>
      </c>
      <c r="AM9" s="181">
        <v>1676.25</v>
      </c>
      <c r="AN9" s="180">
        <v>291</v>
      </c>
      <c r="AO9" s="180">
        <v>353.875</v>
      </c>
      <c r="AP9" s="181">
        <v>197.5</v>
      </c>
      <c r="AQ9" s="181">
        <v>1.75</v>
      </c>
      <c r="AR9" s="181">
        <v>69.625</v>
      </c>
      <c r="AS9" s="181">
        <v>85</v>
      </c>
      <c r="AT9" s="180">
        <v>125.5</v>
      </c>
      <c r="AU9" s="180">
        <v>35.875</v>
      </c>
      <c r="AV9" s="180">
        <v>74.25</v>
      </c>
      <c r="AW9" s="181">
        <v>16.375</v>
      </c>
      <c r="AX9" s="181">
        <v>57.875</v>
      </c>
      <c r="AY9" s="180">
        <v>20.625</v>
      </c>
      <c r="AZ9" s="180">
        <v>52.875</v>
      </c>
      <c r="BA9" s="180">
        <v>172.25</v>
      </c>
      <c r="BB9" s="180">
        <v>1</v>
      </c>
      <c r="BC9" s="180">
        <v>1.375</v>
      </c>
      <c r="BD9" s="180">
        <v>4032.5</v>
      </c>
      <c r="BE9" s="180">
        <v>119.875</v>
      </c>
      <c r="BF9" s="180">
        <v>72.75</v>
      </c>
      <c r="BG9" s="180">
        <v>976.625</v>
      </c>
      <c r="BH9" s="180" t="e">
        <v>#VALUE!</v>
      </c>
      <c r="BI9" s="182">
        <v>3490.875</v>
      </c>
      <c r="BJ9" s="183" t="e">
        <v>#VALUE!</v>
      </c>
      <c r="BK9" s="183">
        <v>131.875</v>
      </c>
      <c r="BL9" s="183">
        <v>3084.375</v>
      </c>
      <c r="BM9" s="183">
        <v>0</v>
      </c>
      <c r="BN9" s="183">
        <v>25.25</v>
      </c>
      <c r="BO9" s="183" t="e">
        <v>#VALUE!</v>
      </c>
      <c r="BP9" s="183">
        <v>205.875</v>
      </c>
      <c r="BQ9" s="184">
        <v>1402.25</v>
      </c>
      <c r="BR9" s="184">
        <v>242</v>
      </c>
      <c r="BS9" s="184" t="e">
        <v>#VALUE!</v>
      </c>
      <c r="BT9" s="184" t="e">
        <v>#VALUE!</v>
      </c>
      <c r="BU9" s="184">
        <v>0</v>
      </c>
      <c r="BV9" s="184">
        <v>1022.375</v>
      </c>
      <c r="BW9" s="185">
        <v>45.5</v>
      </c>
      <c r="BX9" s="185">
        <v>119.25</v>
      </c>
      <c r="BY9" s="185" t="e">
        <v>#VALUE!</v>
      </c>
      <c r="BZ9" s="185" t="e">
        <v>#VALUE!</v>
      </c>
      <c r="CA9" s="185" t="e">
        <v>#VALUE!</v>
      </c>
      <c r="CB9" s="185">
        <v>423</v>
      </c>
      <c r="CC9" s="186">
        <v>1801.5</v>
      </c>
      <c r="CD9" s="187">
        <v>306572.35642766999</v>
      </c>
      <c r="CE9" s="200">
        <f t="shared" si="0"/>
        <v>9421.25</v>
      </c>
    </row>
    <row r="10" spans="1:83" x14ac:dyDescent="0.25">
      <c r="A10" s="179" t="s">
        <v>364</v>
      </c>
      <c r="B10" s="179" t="s">
        <v>365</v>
      </c>
      <c r="C10" s="179" t="s">
        <v>355</v>
      </c>
      <c r="D10" s="179" t="s">
        <v>55</v>
      </c>
      <c r="E10" s="180">
        <v>9371.375</v>
      </c>
      <c r="F10" s="181">
        <v>9346.375</v>
      </c>
      <c r="G10" s="181">
        <v>25</v>
      </c>
      <c r="H10" s="181" t="e">
        <v>#VALUE!</v>
      </c>
      <c r="I10" s="181">
        <v>576</v>
      </c>
      <c r="J10" s="181">
        <v>597.5</v>
      </c>
      <c r="K10" s="181">
        <v>746.25</v>
      </c>
      <c r="L10" s="181">
        <v>1450.125</v>
      </c>
      <c r="M10" s="181">
        <v>1870.375</v>
      </c>
      <c r="N10" s="181">
        <v>2186.75</v>
      </c>
      <c r="O10" s="181">
        <v>1944.375</v>
      </c>
      <c r="P10" s="180">
        <v>881.25</v>
      </c>
      <c r="Q10" s="181">
        <v>8.375</v>
      </c>
      <c r="R10" s="181">
        <v>36.5</v>
      </c>
      <c r="S10" s="180">
        <v>1148.75</v>
      </c>
      <c r="T10" s="180">
        <v>302.125</v>
      </c>
      <c r="U10" s="180">
        <v>149.375</v>
      </c>
      <c r="V10" s="180">
        <v>1646.625</v>
      </c>
      <c r="W10" s="181">
        <v>480.25</v>
      </c>
      <c r="X10" s="181">
        <v>218.75</v>
      </c>
      <c r="Y10" s="181">
        <v>290.5</v>
      </c>
      <c r="Z10" s="181">
        <v>253.625</v>
      </c>
      <c r="AA10" s="181">
        <v>46.375</v>
      </c>
      <c r="AB10" s="181">
        <v>8.5</v>
      </c>
      <c r="AC10" s="181">
        <v>5.75</v>
      </c>
      <c r="AD10" s="181">
        <v>210</v>
      </c>
      <c r="AE10" s="181">
        <v>132.875</v>
      </c>
      <c r="AF10" s="180">
        <v>3580.875</v>
      </c>
      <c r="AG10" s="181">
        <v>1404.875</v>
      </c>
      <c r="AH10" s="181">
        <v>162.5</v>
      </c>
      <c r="AI10" s="181">
        <v>817.75</v>
      </c>
      <c r="AJ10" s="181">
        <v>331.625</v>
      </c>
      <c r="AK10" s="181">
        <v>30.75</v>
      </c>
      <c r="AL10" s="181">
        <v>119.875</v>
      </c>
      <c r="AM10" s="181">
        <v>713.5</v>
      </c>
      <c r="AN10" s="180">
        <v>89.375</v>
      </c>
      <c r="AO10" s="180">
        <v>164.375</v>
      </c>
      <c r="AP10" s="181">
        <v>108.125</v>
      </c>
      <c r="AQ10" s="181">
        <v>4.25</v>
      </c>
      <c r="AR10" s="181">
        <v>32.125</v>
      </c>
      <c r="AS10" s="181">
        <v>19.875</v>
      </c>
      <c r="AT10" s="180">
        <v>23.375</v>
      </c>
      <c r="AU10" s="180">
        <v>10</v>
      </c>
      <c r="AV10" s="180">
        <v>15.5</v>
      </c>
      <c r="AW10" s="181">
        <v>0</v>
      </c>
      <c r="AX10" s="181">
        <v>15.5</v>
      </c>
      <c r="AY10" s="180">
        <v>0.875</v>
      </c>
      <c r="AZ10" s="180">
        <v>23.25</v>
      </c>
      <c r="BA10" s="180">
        <v>58.25</v>
      </c>
      <c r="BB10" s="180">
        <v>2</v>
      </c>
      <c r="BC10" s="180">
        <v>0</v>
      </c>
      <c r="BD10" s="180">
        <v>917.375</v>
      </c>
      <c r="BE10" s="180">
        <v>0</v>
      </c>
      <c r="BF10" s="180" t="e">
        <v>#VALUE!</v>
      </c>
      <c r="BG10" s="180">
        <v>198.125</v>
      </c>
      <c r="BH10" s="180" t="e">
        <v>#VALUE!</v>
      </c>
      <c r="BI10" s="182">
        <v>1035.125</v>
      </c>
      <c r="BJ10" s="183">
        <v>484.875</v>
      </c>
      <c r="BK10" s="183">
        <v>279.5</v>
      </c>
      <c r="BL10" s="183">
        <v>187.5</v>
      </c>
      <c r="BM10" s="183">
        <v>7.25</v>
      </c>
      <c r="BN10" s="183" t="e">
        <v>#VALUE!</v>
      </c>
      <c r="BO10" s="183">
        <v>0</v>
      </c>
      <c r="BP10" s="183">
        <v>76</v>
      </c>
      <c r="BQ10" s="184">
        <v>906.375</v>
      </c>
      <c r="BR10" s="184">
        <v>40.75</v>
      </c>
      <c r="BS10" s="184" t="e">
        <v>#VALUE!</v>
      </c>
      <c r="BT10" s="184" t="e">
        <v>#VALUE!</v>
      </c>
      <c r="BU10" s="184" t="e">
        <v>#VALUE!</v>
      </c>
      <c r="BV10" s="184">
        <v>757.625</v>
      </c>
      <c r="BW10" s="185">
        <v>0</v>
      </c>
      <c r="BX10" s="185" t="e">
        <v>#VALUE!</v>
      </c>
      <c r="BY10" s="185">
        <v>19.125</v>
      </c>
      <c r="BZ10" s="185">
        <v>326.5</v>
      </c>
      <c r="CA10" s="185">
        <v>138.125</v>
      </c>
      <c r="CB10" s="185">
        <v>126.375</v>
      </c>
      <c r="CC10" s="186">
        <v>94</v>
      </c>
      <c r="CD10" s="187">
        <v>69128.962515592604</v>
      </c>
      <c r="CE10" s="200">
        <f t="shared" si="0"/>
        <v>5227.5</v>
      </c>
    </row>
    <row r="11" spans="1:83" x14ac:dyDescent="0.25">
      <c r="A11" s="179" t="s">
        <v>366</v>
      </c>
      <c r="B11" s="179" t="s">
        <v>367</v>
      </c>
      <c r="C11" s="179" t="s">
        <v>368</v>
      </c>
      <c r="D11" s="179" t="s">
        <v>120</v>
      </c>
      <c r="E11" s="180">
        <v>6714.125</v>
      </c>
      <c r="F11" s="181">
        <v>6534.25</v>
      </c>
      <c r="G11" s="181">
        <v>0</v>
      </c>
      <c r="H11" s="181">
        <v>179.875</v>
      </c>
      <c r="I11" s="181">
        <v>276.5</v>
      </c>
      <c r="J11" s="181">
        <v>281</v>
      </c>
      <c r="K11" s="181">
        <v>488.25</v>
      </c>
      <c r="L11" s="181">
        <v>949.625</v>
      </c>
      <c r="M11" s="181">
        <v>1481.25</v>
      </c>
      <c r="N11" s="181">
        <v>1968.625</v>
      </c>
      <c r="O11" s="181">
        <v>1268.875</v>
      </c>
      <c r="P11" s="180">
        <v>394</v>
      </c>
      <c r="Q11" s="181">
        <v>0.875</v>
      </c>
      <c r="R11" s="181">
        <v>3.5</v>
      </c>
      <c r="S11" s="180">
        <v>237.5</v>
      </c>
      <c r="T11" s="180">
        <v>201.75</v>
      </c>
      <c r="U11" s="180">
        <v>427.5</v>
      </c>
      <c r="V11" s="180">
        <v>1245.75</v>
      </c>
      <c r="W11" s="181">
        <v>206.25</v>
      </c>
      <c r="X11" s="181">
        <v>228.75</v>
      </c>
      <c r="Y11" s="181">
        <v>291</v>
      </c>
      <c r="Z11" s="181">
        <v>205</v>
      </c>
      <c r="AA11" s="181">
        <v>6.625</v>
      </c>
      <c r="AB11" s="181" t="e">
        <v>#VALUE!</v>
      </c>
      <c r="AC11" s="181">
        <v>0</v>
      </c>
      <c r="AD11" s="181">
        <v>159.75</v>
      </c>
      <c r="AE11" s="181">
        <v>141</v>
      </c>
      <c r="AF11" s="180">
        <v>2706</v>
      </c>
      <c r="AG11" s="181">
        <v>671.375</v>
      </c>
      <c r="AH11" s="181">
        <v>16.25</v>
      </c>
      <c r="AI11" s="181">
        <v>579.25</v>
      </c>
      <c r="AJ11" s="181">
        <v>138.625</v>
      </c>
      <c r="AK11" s="181">
        <v>212.625</v>
      </c>
      <c r="AL11" s="181">
        <v>38.125</v>
      </c>
      <c r="AM11" s="181">
        <v>1049.75</v>
      </c>
      <c r="AN11" s="180">
        <v>16.375</v>
      </c>
      <c r="AO11" s="180">
        <v>173.125</v>
      </c>
      <c r="AP11" s="181">
        <v>50.125</v>
      </c>
      <c r="AQ11" s="181">
        <v>0</v>
      </c>
      <c r="AR11" s="181">
        <v>34</v>
      </c>
      <c r="AS11" s="181">
        <v>89</v>
      </c>
      <c r="AT11" s="180">
        <v>18.375</v>
      </c>
      <c r="AU11" s="180">
        <v>3</v>
      </c>
      <c r="AV11" s="180">
        <v>30.75</v>
      </c>
      <c r="AW11" s="181">
        <v>0</v>
      </c>
      <c r="AX11" s="181">
        <v>30.75</v>
      </c>
      <c r="AY11" s="180">
        <v>3.625</v>
      </c>
      <c r="AZ11" s="180">
        <v>2.875</v>
      </c>
      <c r="BA11" s="180">
        <v>14</v>
      </c>
      <c r="BB11" s="180">
        <v>3</v>
      </c>
      <c r="BC11" s="180">
        <v>0</v>
      </c>
      <c r="BD11" s="180">
        <v>762.625</v>
      </c>
      <c r="BE11" s="180">
        <v>0</v>
      </c>
      <c r="BF11" s="180" t="e">
        <v>#VALUE!</v>
      </c>
      <c r="BG11" s="180">
        <v>327.625</v>
      </c>
      <c r="BH11" s="180" t="e">
        <v>#VALUE!</v>
      </c>
      <c r="BI11" s="182">
        <v>1038.875</v>
      </c>
      <c r="BJ11" s="183">
        <v>324.875</v>
      </c>
      <c r="BK11" s="183">
        <v>63.625</v>
      </c>
      <c r="BL11" s="183">
        <v>483</v>
      </c>
      <c r="BM11" s="183" t="e">
        <v>#VALUE!</v>
      </c>
      <c r="BN11" s="183">
        <v>0</v>
      </c>
      <c r="BO11" s="183" t="e">
        <v>#VALUE!</v>
      </c>
      <c r="BP11" s="183">
        <v>167.375</v>
      </c>
      <c r="BQ11" s="184">
        <v>330.875</v>
      </c>
      <c r="BR11" s="184">
        <v>37.875</v>
      </c>
      <c r="BS11" s="184" t="e">
        <v>#VALUE!</v>
      </c>
      <c r="BT11" s="184" t="e">
        <v>#VALUE!</v>
      </c>
      <c r="BU11" s="184" t="e">
        <v>#VALUE!</v>
      </c>
      <c r="BV11" s="184">
        <v>293</v>
      </c>
      <c r="BW11" s="185">
        <v>30.875</v>
      </c>
      <c r="BX11" s="185" t="e">
        <v>#VALUE!</v>
      </c>
      <c r="BY11" s="185" t="e">
        <v>#VALUE!</v>
      </c>
      <c r="BZ11" s="185">
        <v>99</v>
      </c>
      <c r="CA11" s="185">
        <v>0</v>
      </c>
      <c r="CB11" s="185">
        <v>45</v>
      </c>
      <c r="CC11" s="186">
        <v>90</v>
      </c>
      <c r="CD11" s="187">
        <v>54886.423624873198</v>
      </c>
      <c r="CE11" s="200">
        <f t="shared" si="0"/>
        <v>3951.75</v>
      </c>
    </row>
    <row r="12" spans="1:83" x14ac:dyDescent="0.25">
      <c r="A12" s="179" t="s">
        <v>369</v>
      </c>
      <c r="B12" s="179" t="s">
        <v>370</v>
      </c>
      <c r="C12" s="179" t="s">
        <v>371</v>
      </c>
      <c r="D12" s="179" t="s">
        <v>125</v>
      </c>
      <c r="E12" s="180">
        <v>4223.25</v>
      </c>
      <c r="F12" s="181">
        <v>4142.625</v>
      </c>
      <c r="G12" s="181">
        <v>1</v>
      </c>
      <c r="H12" s="181">
        <v>79.625</v>
      </c>
      <c r="I12" s="181">
        <v>304.125</v>
      </c>
      <c r="J12" s="181">
        <v>219.5</v>
      </c>
      <c r="K12" s="181">
        <v>322.5</v>
      </c>
      <c r="L12" s="181">
        <v>652.5</v>
      </c>
      <c r="M12" s="181">
        <v>1368.125</v>
      </c>
      <c r="N12" s="181">
        <v>939.25</v>
      </c>
      <c r="O12" s="181">
        <v>417.25</v>
      </c>
      <c r="P12" s="180">
        <v>164.375</v>
      </c>
      <c r="Q12" s="181">
        <v>12.125</v>
      </c>
      <c r="R12" s="181">
        <v>10.625</v>
      </c>
      <c r="S12" s="180">
        <v>91.125</v>
      </c>
      <c r="T12" s="180">
        <v>142.5</v>
      </c>
      <c r="U12" s="180">
        <v>106.75</v>
      </c>
      <c r="V12" s="180">
        <v>1333.125</v>
      </c>
      <c r="W12" s="181">
        <v>275.875</v>
      </c>
      <c r="X12" s="181">
        <v>163</v>
      </c>
      <c r="Y12" s="181">
        <v>244</v>
      </c>
      <c r="Z12" s="181">
        <v>229.75</v>
      </c>
      <c r="AA12" s="181" t="e">
        <v>#VALUE!</v>
      </c>
      <c r="AB12" s="181">
        <v>147.5</v>
      </c>
      <c r="AC12" s="181" t="e">
        <v>#VALUE!</v>
      </c>
      <c r="AD12" s="181">
        <v>172.75</v>
      </c>
      <c r="AE12" s="181">
        <v>100.25</v>
      </c>
      <c r="AF12" s="180">
        <v>1229.125</v>
      </c>
      <c r="AG12" s="181">
        <v>496.25</v>
      </c>
      <c r="AH12" s="181">
        <v>4.125</v>
      </c>
      <c r="AI12" s="181">
        <v>389.125</v>
      </c>
      <c r="AJ12" s="181">
        <v>48.75</v>
      </c>
      <c r="AK12" s="181" t="e">
        <v>#VALUE!</v>
      </c>
      <c r="AL12" s="181">
        <v>72</v>
      </c>
      <c r="AM12" s="181">
        <v>218.875</v>
      </c>
      <c r="AN12" s="180">
        <v>96.125</v>
      </c>
      <c r="AO12" s="180">
        <v>105.625</v>
      </c>
      <c r="AP12" s="181">
        <v>46.25</v>
      </c>
      <c r="AQ12" s="181">
        <v>2</v>
      </c>
      <c r="AR12" s="181">
        <v>54.25</v>
      </c>
      <c r="AS12" s="181">
        <v>3.125</v>
      </c>
      <c r="AT12" s="180">
        <v>51.625</v>
      </c>
      <c r="AU12" s="180">
        <v>65.75</v>
      </c>
      <c r="AV12" s="180">
        <v>48.125</v>
      </c>
      <c r="AW12" s="181">
        <v>22.75</v>
      </c>
      <c r="AX12" s="181">
        <v>25.375</v>
      </c>
      <c r="AY12" s="180">
        <v>5.75</v>
      </c>
      <c r="AZ12" s="180">
        <v>4.375</v>
      </c>
      <c r="BA12" s="180">
        <v>11.5</v>
      </c>
      <c r="BB12" s="180">
        <v>0</v>
      </c>
      <c r="BC12" s="180">
        <v>1.25</v>
      </c>
      <c r="BD12" s="180">
        <v>352.375</v>
      </c>
      <c r="BE12" s="180">
        <v>7.375</v>
      </c>
      <c r="BF12" s="180">
        <v>178.875</v>
      </c>
      <c r="BG12" s="180">
        <v>104.125</v>
      </c>
      <c r="BH12" s="180" t="e">
        <v>#VALUE!</v>
      </c>
      <c r="BI12" s="182">
        <v>694.875</v>
      </c>
      <c r="BJ12" s="183" t="e">
        <v>#VALUE!</v>
      </c>
      <c r="BK12" s="183">
        <v>144.625</v>
      </c>
      <c r="BL12" s="183">
        <v>226.375</v>
      </c>
      <c r="BM12" s="183">
        <v>3.25</v>
      </c>
      <c r="BN12" s="183">
        <v>5.625</v>
      </c>
      <c r="BO12" s="183" t="e">
        <v>#VALUE!</v>
      </c>
      <c r="BP12" s="183">
        <v>221.75</v>
      </c>
      <c r="BQ12" s="184">
        <v>128.25</v>
      </c>
      <c r="BR12" s="184">
        <v>16</v>
      </c>
      <c r="BS12" s="184" t="e">
        <v>#VALUE!</v>
      </c>
      <c r="BT12" s="184" t="e">
        <v>#VALUE!</v>
      </c>
      <c r="BU12" s="184" t="e">
        <v>#VALUE!</v>
      </c>
      <c r="BV12" s="184">
        <v>62</v>
      </c>
      <c r="BW12" s="185" t="e">
        <v>#VALUE!</v>
      </c>
      <c r="BX12" s="185" t="e">
        <v>#VALUE!</v>
      </c>
      <c r="BY12" s="185" t="e">
        <v>#VALUE!</v>
      </c>
      <c r="BZ12" s="185" t="e">
        <v>#VALUE!</v>
      </c>
      <c r="CA12" s="185" t="e">
        <v>#VALUE!</v>
      </c>
      <c r="CB12" s="185">
        <v>25.125</v>
      </c>
      <c r="CC12" s="186">
        <v>74</v>
      </c>
      <c r="CD12" s="187">
        <v>29422</v>
      </c>
      <c r="CE12" s="200">
        <f t="shared" si="0"/>
        <v>2562.25</v>
      </c>
    </row>
    <row r="13" spans="1:83" x14ac:dyDescent="0.25">
      <c r="A13" s="179" t="s">
        <v>372</v>
      </c>
      <c r="B13" s="179" t="s">
        <v>373</v>
      </c>
      <c r="C13" s="179" t="s">
        <v>368</v>
      </c>
      <c r="D13" s="179" t="s">
        <v>120</v>
      </c>
      <c r="E13" s="180">
        <v>7684</v>
      </c>
      <c r="F13" s="181">
        <v>7440.625</v>
      </c>
      <c r="G13" s="181" t="e">
        <v>#VALUE!</v>
      </c>
      <c r="H13" s="181">
        <v>243.375</v>
      </c>
      <c r="I13" s="181">
        <v>324.5</v>
      </c>
      <c r="J13" s="181">
        <v>398.875</v>
      </c>
      <c r="K13" s="181">
        <v>515.375</v>
      </c>
      <c r="L13" s="181">
        <v>1225.75</v>
      </c>
      <c r="M13" s="181">
        <v>2132.5</v>
      </c>
      <c r="N13" s="181">
        <v>2025.75</v>
      </c>
      <c r="O13" s="181">
        <v>1061.25</v>
      </c>
      <c r="P13" s="180">
        <v>576.5</v>
      </c>
      <c r="Q13" s="181">
        <v>3.25</v>
      </c>
      <c r="R13" s="181">
        <v>23.25</v>
      </c>
      <c r="S13" s="180">
        <v>198</v>
      </c>
      <c r="T13" s="180">
        <v>291.5</v>
      </c>
      <c r="U13" s="180">
        <v>508.5</v>
      </c>
      <c r="V13" s="180">
        <v>1898.875</v>
      </c>
      <c r="W13" s="181">
        <v>604.25</v>
      </c>
      <c r="X13" s="181">
        <v>298.125</v>
      </c>
      <c r="Y13" s="181">
        <v>143.25</v>
      </c>
      <c r="Z13" s="181">
        <v>306.75</v>
      </c>
      <c r="AA13" s="181">
        <v>40.875</v>
      </c>
      <c r="AB13" s="181">
        <v>12.75</v>
      </c>
      <c r="AC13" s="181">
        <v>21.75</v>
      </c>
      <c r="AD13" s="181">
        <v>259.375</v>
      </c>
      <c r="AE13" s="181">
        <v>211.75</v>
      </c>
      <c r="AF13" s="180">
        <v>2904.375</v>
      </c>
      <c r="AG13" s="181">
        <v>948.75</v>
      </c>
      <c r="AH13" s="181">
        <v>18.75</v>
      </c>
      <c r="AI13" s="181">
        <v>1070</v>
      </c>
      <c r="AJ13" s="181">
        <v>67.5</v>
      </c>
      <c r="AK13" s="181">
        <v>213.625</v>
      </c>
      <c r="AL13" s="181">
        <v>77.625</v>
      </c>
      <c r="AM13" s="181">
        <v>508.125</v>
      </c>
      <c r="AN13" s="180">
        <v>65.25</v>
      </c>
      <c r="AO13" s="180">
        <v>70.5</v>
      </c>
      <c r="AP13" s="181">
        <v>39.125</v>
      </c>
      <c r="AQ13" s="181">
        <v>1.25</v>
      </c>
      <c r="AR13" s="181">
        <v>10.125</v>
      </c>
      <c r="AS13" s="181">
        <v>20</v>
      </c>
      <c r="AT13" s="180">
        <v>35.75</v>
      </c>
      <c r="AU13" s="180">
        <v>56.625</v>
      </c>
      <c r="AV13" s="180">
        <v>9.375</v>
      </c>
      <c r="AW13" s="181">
        <v>0</v>
      </c>
      <c r="AX13" s="181">
        <v>9.375</v>
      </c>
      <c r="AY13" s="180">
        <v>13.5</v>
      </c>
      <c r="AZ13" s="180">
        <v>95.625</v>
      </c>
      <c r="BA13" s="180">
        <v>48.375</v>
      </c>
      <c r="BB13" s="180">
        <v>4.125</v>
      </c>
      <c r="BC13" s="180">
        <v>0.125</v>
      </c>
      <c r="BD13" s="180">
        <v>543.125</v>
      </c>
      <c r="BE13" s="180">
        <v>2</v>
      </c>
      <c r="BF13" s="180" t="e">
        <v>#VALUE!</v>
      </c>
      <c r="BG13" s="180">
        <v>142.875</v>
      </c>
      <c r="BH13" s="180" t="e">
        <v>#VALUE!</v>
      </c>
      <c r="BI13" s="182">
        <v>1715.875</v>
      </c>
      <c r="BJ13" s="183">
        <v>868.75</v>
      </c>
      <c r="BK13" s="183">
        <v>259.625</v>
      </c>
      <c r="BL13" s="183">
        <v>466.25</v>
      </c>
      <c r="BM13" s="183" t="e">
        <v>#VALUE!</v>
      </c>
      <c r="BN13" s="183">
        <v>0.75</v>
      </c>
      <c r="BO13" s="183" t="e">
        <v>#VALUE!</v>
      </c>
      <c r="BP13" s="183">
        <v>120.5</v>
      </c>
      <c r="BQ13" s="184">
        <v>1053.5</v>
      </c>
      <c r="BR13" s="184">
        <v>42.75</v>
      </c>
      <c r="BS13" s="184" t="e">
        <v>#VALUE!</v>
      </c>
      <c r="BT13" s="184" t="e">
        <v>#VALUE!</v>
      </c>
      <c r="BU13" s="184" t="e">
        <v>#VALUE!</v>
      </c>
      <c r="BV13" s="184">
        <v>253.75</v>
      </c>
      <c r="BW13" s="185">
        <v>34.125</v>
      </c>
      <c r="BX13" s="185" t="e">
        <v>#VALUE!</v>
      </c>
      <c r="BY13" s="185" t="e">
        <v>#VALUE!</v>
      </c>
      <c r="BZ13" s="185" t="e">
        <v>#VALUE!</v>
      </c>
      <c r="CA13" s="185" t="e">
        <v>#VALUE!</v>
      </c>
      <c r="CB13" s="185">
        <v>83.625</v>
      </c>
      <c r="CC13" s="186">
        <v>274.25</v>
      </c>
      <c r="CD13" s="187">
        <v>83867.943351149603</v>
      </c>
      <c r="CE13" s="200">
        <f t="shared" si="0"/>
        <v>4803.25</v>
      </c>
    </row>
    <row r="14" spans="1:83" x14ac:dyDescent="0.25">
      <c r="A14" s="179" t="s">
        <v>157</v>
      </c>
      <c r="B14" s="179" t="s">
        <v>374</v>
      </c>
      <c r="C14" s="179" t="s">
        <v>375</v>
      </c>
      <c r="D14" s="179" t="s">
        <v>125</v>
      </c>
      <c r="E14" s="180">
        <v>9281.75</v>
      </c>
      <c r="F14" s="181">
        <v>9279.75</v>
      </c>
      <c r="G14" s="181">
        <v>2</v>
      </c>
      <c r="H14" s="181" t="e">
        <v>#VALUE!</v>
      </c>
      <c r="I14" s="181">
        <v>461.5</v>
      </c>
      <c r="J14" s="181">
        <v>491.625</v>
      </c>
      <c r="K14" s="181">
        <v>654.875</v>
      </c>
      <c r="L14" s="181">
        <v>1065</v>
      </c>
      <c r="M14" s="181">
        <v>2790</v>
      </c>
      <c r="N14" s="181">
        <v>2570.25</v>
      </c>
      <c r="O14" s="181">
        <v>1248.5</v>
      </c>
      <c r="P14" s="180">
        <v>608.375</v>
      </c>
      <c r="Q14" s="181">
        <v>16.5</v>
      </c>
      <c r="R14" s="181">
        <v>14.125</v>
      </c>
      <c r="S14" s="180">
        <v>916.375</v>
      </c>
      <c r="T14" s="180">
        <v>338.125</v>
      </c>
      <c r="U14" s="180">
        <v>422.375</v>
      </c>
      <c r="V14" s="180">
        <v>2343.375</v>
      </c>
      <c r="W14" s="181">
        <v>258.875</v>
      </c>
      <c r="X14" s="181">
        <v>253.375</v>
      </c>
      <c r="Y14" s="181">
        <v>207.75</v>
      </c>
      <c r="Z14" s="181">
        <v>658.75</v>
      </c>
      <c r="AA14" s="181">
        <v>13.25</v>
      </c>
      <c r="AB14" s="181">
        <v>262.875</v>
      </c>
      <c r="AC14" s="181" t="e">
        <v>#VALUE!</v>
      </c>
      <c r="AD14" s="181">
        <v>456.375</v>
      </c>
      <c r="AE14" s="181">
        <v>232.125</v>
      </c>
      <c r="AF14" s="180">
        <v>2937.625</v>
      </c>
      <c r="AG14" s="181">
        <v>421.5</v>
      </c>
      <c r="AH14" s="181">
        <v>36.25</v>
      </c>
      <c r="AI14" s="181">
        <v>1230.375</v>
      </c>
      <c r="AJ14" s="181">
        <v>59.875</v>
      </c>
      <c r="AK14" s="181">
        <v>202.625</v>
      </c>
      <c r="AL14" s="181">
        <v>59.125</v>
      </c>
      <c r="AM14" s="181">
        <v>927.875</v>
      </c>
      <c r="AN14" s="180">
        <v>60.375</v>
      </c>
      <c r="AO14" s="180">
        <v>143.5</v>
      </c>
      <c r="AP14" s="181">
        <v>54.625</v>
      </c>
      <c r="AQ14" s="181">
        <v>0.125</v>
      </c>
      <c r="AR14" s="181">
        <v>60.375</v>
      </c>
      <c r="AS14" s="181">
        <v>28.375</v>
      </c>
      <c r="AT14" s="180">
        <v>106.375</v>
      </c>
      <c r="AU14" s="180">
        <v>31</v>
      </c>
      <c r="AV14" s="180">
        <v>21</v>
      </c>
      <c r="AW14" s="181">
        <v>0</v>
      </c>
      <c r="AX14" s="181">
        <v>21</v>
      </c>
      <c r="AY14" s="180">
        <v>4.875</v>
      </c>
      <c r="AZ14" s="180">
        <v>38.375</v>
      </c>
      <c r="BA14" s="180">
        <v>37.625</v>
      </c>
      <c r="BB14" s="180">
        <v>1</v>
      </c>
      <c r="BC14" s="180">
        <v>4.75</v>
      </c>
      <c r="BD14" s="180">
        <v>955.125</v>
      </c>
      <c r="BE14" s="180">
        <v>6.75</v>
      </c>
      <c r="BF14" s="180">
        <v>4.875</v>
      </c>
      <c r="BG14" s="180">
        <v>248.375</v>
      </c>
      <c r="BH14" s="180" t="e">
        <v>#VALUE!</v>
      </c>
      <c r="BI14" s="182">
        <v>2899.5</v>
      </c>
      <c r="BJ14" s="183">
        <v>1829.75</v>
      </c>
      <c r="BK14" s="183">
        <v>130.125</v>
      </c>
      <c r="BL14" s="183">
        <v>645.75</v>
      </c>
      <c r="BM14" s="183">
        <v>6</v>
      </c>
      <c r="BN14" s="183">
        <v>63.25</v>
      </c>
      <c r="BO14" s="183">
        <v>25.875</v>
      </c>
      <c r="BP14" s="183">
        <v>198.75</v>
      </c>
      <c r="BQ14" s="184">
        <v>495</v>
      </c>
      <c r="BR14" s="184">
        <v>50.875</v>
      </c>
      <c r="BS14" s="184" t="e">
        <v>#VALUE!</v>
      </c>
      <c r="BT14" s="184">
        <v>0</v>
      </c>
      <c r="BU14" s="184" t="e">
        <v>#VALUE!</v>
      </c>
      <c r="BV14" s="184">
        <v>257.5</v>
      </c>
      <c r="BW14" s="185" t="e">
        <v>#VALUE!</v>
      </c>
      <c r="BX14" s="185" t="e">
        <v>#VALUE!</v>
      </c>
      <c r="BY14" s="185" t="e">
        <v>#VALUE!</v>
      </c>
      <c r="BZ14" s="185">
        <v>0</v>
      </c>
      <c r="CA14" s="185" t="e">
        <v>#VALUE!</v>
      </c>
      <c r="CB14" s="185">
        <v>162.375</v>
      </c>
      <c r="CC14" s="186">
        <v>131.125</v>
      </c>
      <c r="CD14" s="187">
        <v>77101.761237621307</v>
      </c>
      <c r="CE14" s="200">
        <f t="shared" si="0"/>
        <v>5281</v>
      </c>
    </row>
    <row r="15" spans="1:83" x14ac:dyDescent="0.25">
      <c r="A15" s="179" t="s">
        <v>376</v>
      </c>
      <c r="B15" s="179" t="s">
        <v>377</v>
      </c>
      <c r="C15" s="179" t="s">
        <v>371</v>
      </c>
      <c r="D15" s="179" t="s">
        <v>125</v>
      </c>
      <c r="E15" s="180">
        <v>11569.125</v>
      </c>
      <c r="F15" s="181">
        <v>11355.875</v>
      </c>
      <c r="G15" s="181">
        <v>38.125</v>
      </c>
      <c r="H15" s="181">
        <v>175.125</v>
      </c>
      <c r="I15" s="181">
        <v>452.75</v>
      </c>
      <c r="J15" s="181">
        <v>554.125</v>
      </c>
      <c r="K15" s="181">
        <v>568.375</v>
      </c>
      <c r="L15" s="181">
        <v>1378.75</v>
      </c>
      <c r="M15" s="181">
        <v>2978.125</v>
      </c>
      <c r="N15" s="181">
        <v>3983.5</v>
      </c>
      <c r="O15" s="181">
        <v>1653.5</v>
      </c>
      <c r="P15" s="180">
        <v>759.125</v>
      </c>
      <c r="Q15" s="181">
        <v>5.125</v>
      </c>
      <c r="R15" s="181">
        <v>7.125</v>
      </c>
      <c r="S15" s="180">
        <v>1473</v>
      </c>
      <c r="T15" s="180">
        <v>209.25</v>
      </c>
      <c r="U15" s="180">
        <v>385.875</v>
      </c>
      <c r="V15" s="180">
        <v>3407.375</v>
      </c>
      <c r="W15" s="181">
        <v>1314.625</v>
      </c>
      <c r="X15" s="181">
        <v>404.875</v>
      </c>
      <c r="Y15" s="181">
        <v>351.75</v>
      </c>
      <c r="Z15" s="181">
        <v>563.25</v>
      </c>
      <c r="AA15" s="181">
        <v>0</v>
      </c>
      <c r="AB15" s="181">
        <v>360.125</v>
      </c>
      <c r="AC15" s="181">
        <v>64.375</v>
      </c>
      <c r="AD15" s="181">
        <v>260.125</v>
      </c>
      <c r="AE15" s="181">
        <v>88.25</v>
      </c>
      <c r="AF15" s="180">
        <v>3330.875</v>
      </c>
      <c r="AG15" s="181">
        <v>1766</v>
      </c>
      <c r="AH15" s="181">
        <v>105.625</v>
      </c>
      <c r="AI15" s="181">
        <v>573.5</v>
      </c>
      <c r="AJ15" s="181">
        <v>102.75</v>
      </c>
      <c r="AK15" s="181">
        <v>149.5</v>
      </c>
      <c r="AL15" s="181">
        <v>6.375</v>
      </c>
      <c r="AM15" s="181">
        <v>627.125</v>
      </c>
      <c r="AN15" s="180">
        <v>74</v>
      </c>
      <c r="AO15" s="180">
        <v>89.5</v>
      </c>
      <c r="AP15" s="181">
        <v>40.625</v>
      </c>
      <c r="AQ15" s="181">
        <v>0.625</v>
      </c>
      <c r="AR15" s="181">
        <v>12.375</v>
      </c>
      <c r="AS15" s="181">
        <v>35.875</v>
      </c>
      <c r="AT15" s="180">
        <v>206.125</v>
      </c>
      <c r="AU15" s="180">
        <v>23</v>
      </c>
      <c r="AV15" s="180">
        <v>27.25</v>
      </c>
      <c r="AW15" s="181">
        <v>8.375</v>
      </c>
      <c r="AX15" s="181">
        <v>18.875</v>
      </c>
      <c r="AY15" s="180">
        <v>99.5</v>
      </c>
      <c r="AZ15" s="180">
        <v>18</v>
      </c>
      <c r="BA15" s="180">
        <v>91.5</v>
      </c>
      <c r="BB15" s="180">
        <v>0</v>
      </c>
      <c r="BC15" s="180">
        <v>0</v>
      </c>
      <c r="BD15" s="180">
        <v>766.375</v>
      </c>
      <c r="BE15" s="180">
        <v>1.25</v>
      </c>
      <c r="BF15" s="180">
        <v>173.25</v>
      </c>
      <c r="BG15" s="180">
        <v>163.5</v>
      </c>
      <c r="BH15" s="180" t="e">
        <v>#VALUE!</v>
      </c>
      <c r="BI15" s="182">
        <v>1880.75</v>
      </c>
      <c r="BJ15" s="183">
        <v>903.5</v>
      </c>
      <c r="BK15" s="183">
        <v>22.5</v>
      </c>
      <c r="BL15" s="183">
        <v>849.625</v>
      </c>
      <c r="BM15" s="183">
        <v>0.75</v>
      </c>
      <c r="BN15" s="183">
        <v>18.75</v>
      </c>
      <c r="BO15" s="183">
        <v>29.125</v>
      </c>
      <c r="BP15" s="183">
        <v>56.5</v>
      </c>
      <c r="BQ15" s="184">
        <v>1133.125</v>
      </c>
      <c r="BR15" s="184">
        <v>29.5</v>
      </c>
      <c r="BS15" s="184" t="e">
        <v>#VALUE!</v>
      </c>
      <c r="BT15" s="184" t="e">
        <v>#VALUE!</v>
      </c>
      <c r="BU15" s="184">
        <v>0</v>
      </c>
      <c r="BV15" s="184">
        <v>661.875</v>
      </c>
      <c r="BW15" s="185" t="e">
        <v>#VALUE!</v>
      </c>
      <c r="BX15" s="185">
        <v>6.125</v>
      </c>
      <c r="BY15" s="185" t="e">
        <v>#VALUE!</v>
      </c>
      <c r="BZ15" s="185">
        <v>90.5</v>
      </c>
      <c r="CA15" s="185">
        <v>9</v>
      </c>
      <c r="CB15" s="185">
        <v>243.5</v>
      </c>
      <c r="CC15" s="186">
        <v>2.125</v>
      </c>
      <c r="CD15" s="187">
        <v>69216.717078447298</v>
      </c>
      <c r="CE15" s="200">
        <f t="shared" si="0"/>
        <v>6738.25</v>
      </c>
    </row>
    <row r="16" spans="1:83" x14ac:dyDescent="0.25">
      <c r="A16" s="179" t="s">
        <v>378</v>
      </c>
      <c r="B16" s="179" t="s">
        <v>379</v>
      </c>
      <c r="C16" s="179" t="s">
        <v>127</v>
      </c>
      <c r="D16" s="179" t="s">
        <v>127</v>
      </c>
      <c r="E16" s="180">
        <v>59381.625</v>
      </c>
      <c r="F16" s="181">
        <v>59218.625</v>
      </c>
      <c r="G16" s="181">
        <v>163</v>
      </c>
      <c r="H16" s="181">
        <v>0</v>
      </c>
      <c r="I16" s="181">
        <v>2750.5</v>
      </c>
      <c r="J16" s="181">
        <v>2779.375</v>
      </c>
      <c r="K16" s="181">
        <v>3448.25</v>
      </c>
      <c r="L16" s="181">
        <v>7402.5</v>
      </c>
      <c r="M16" s="181">
        <v>14879</v>
      </c>
      <c r="N16" s="181">
        <v>10017</v>
      </c>
      <c r="O16" s="181">
        <v>18105</v>
      </c>
      <c r="P16" s="180">
        <v>7106</v>
      </c>
      <c r="Q16" s="181">
        <v>87.375</v>
      </c>
      <c r="R16" s="181">
        <v>408.5</v>
      </c>
      <c r="S16" s="180">
        <v>5010.25</v>
      </c>
      <c r="T16" s="180">
        <v>2625.625</v>
      </c>
      <c r="U16" s="180">
        <v>1374.5</v>
      </c>
      <c r="V16" s="180">
        <v>9324</v>
      </c>
      <c r="W16" s="181">
        <v>904.875</v>
      </c>
      <c r="X16" s="181">
        <v>2096</v>
      </c>
      <c r="Y16" s="181">
        <v>717.625</v>
      </c>
      <c r="Z16" s="181">
        <v>1589.375</v>
      </c>
      <c r="AA16" s="181">
        <v>0</v>
      </c>
      <c r="AB16" s="181">
        <v>806.25</v>
      </c>
      <c r="AC16" s="181">
        <v>270.875</v>
      </c>
      <c r="AD16" s="181">
        <v>1507.125</v>
      </c>
      <c r="AE16" s="181">
        <v>1431.875</v>
      </c>
      <c r="AF16" s="180">
        <v>19630.875</v>
      </c>
      <c r="AG16" s="181">
        <v>6852.125</v>
      </c>
      <c r="AH16" s="181">
        <v>234.375</v>
      </c>
      <c r="AI16" s="181">
        <v>3271.75</v>
      </c>
      <c r="AJ16" s="181">
        <v>2419.625</v>
      </c>
      <c r="AK16" s="181">
        <v>451</v>
      </c>
      <c r="AL16" s="181">
        <v>247.25</v>
      </c>
      <c r="AM16" s="181">
        <v>6154.75</v>
      </c>
      <c r="AN16" s="180">
        <v>663.125</v>
      </c>
      <c r="AO16" s="180">
        <v>1928.5</v>
      </c>
      <c r="AP16" s="181">
        <v>1286.75</v>
      </c>
      <c r="AQ16" s="181">
        <v>50.375</v>
      </c>
      <c r="AR16" s="181">
        <v>397.875</v>
      </c>
      <c r="AS16" s="181">
        <v>193.5</v>
      </c>
      <c r="AT16" s="180">
        <v>347</v>
      </c>
      <c r="AU16" s="180">
        <v>47.875</v>
      </c>
      <c r="AV16" s="180">
        <v>80.75</v>
      </c>
      <c r="AW16" s="181">
        <v>8.75</v>
      </c>
      <c r="AX16" s="181">
        <v>72</v>
      </c>
      <c r="AY16" s="180">
        <v>193.125</v>
      </c>
      <c r="AZ16" s="180">
        <v>463.375</v>
      </c>
      <c r="BA16" s="180">
        <v>254.75</v>
      </c>
      <c r="BB16" s="180">
        <v>5.5</v>
      </c>
      <c r="BC16" s="180">
        <v>1.375</v>
      </c>
      <c r="BD16" s="180">
        <v>8453.375</v>
      </c>
      <c r="BE16" s="180">
        <v>132.625</v>
      </c>
      <c r="BF16" s="180">
        <v>21.875</v>
      </c>
      <c r="BG16" s="180">
        <v>1652.5</v>
      </c>
      <c r="BH16" s="180" t="e">
        <v>#VALUE!</v>
      </c>
      <c r="BI16" s="182">
        <v>6555.125</v>
      </c>
      <c r="BJ16" s="183">
        <v>405</v>
      </c>
      <c r="BK16" s="183">
        <v>782.5</v>
      </c>
      <c r="BL16" s="183">
        <v>4797</v>
      </c>
      <c r="BM16" s="183">
        <v>28.125</v>
      </c>
      <c r="BN16" s="183">
        <v>54.625</v>
      </c>
      <c r="BO16" s="183">
        <v>8.375</v>
      </c>
      <c r="BP16" s="183">
        <v>479.5</v>
      </c>
      <c r="BQ16" s="184">
        <v>4001.25</v>
      </c>
      <c r="BR16" s="184">
        <v>1388.625</v>
      </c>
      <c r="BS16" s="184" t="e">
        <v>#VALUE!</v>
      </c>
      <c r="BT16" s="184" t="e">
        <v>#VALUE!</v>
      </c>
      <c r="BU16" s="184">
        <v>20.875</v>
      </c>
      <c r="BV16" s="184">
        <v>1997.25</v>
      </c>
      <c r="BW16" s="185">
        <v>0</v>
      </c>
      <c r="BX16" s="185">
        <v>8.875</v>
      </c>
      <c r="BY16" s="185" t="e">
        <v>#VALUE!</v>
      </c>
      <c r="BZ16" s="185">
        <v>199.875</v>
      </c>
      <c r="CA16" s="185">
        <v>0</v>
      </c>
      <c r="CB16" s="185">
        <v>1009.25</v>
      </c>
      <c r="CC16" s="186">
        <v>1960.5</v>
      </c>
      <c r="CD16" s="187">
        <v>630979.81026762701</v>
      </c>
      <c r="CE16" s="200">
        <f t="shared" si="0"/>
        <v>28954.875</v>
      </c>
    </row>
    <row r="17" spans="1:83" x14ac:dyDescent="0.25">
      <c r="A17" s="179" t="s">
        <v>380</v>
      </c>
      <c r="B17" s="179" t="s">
        <v>381</v>
      </c>
      <c r="C17" s="179" t="s">
        <v>382</v>
      </c>
      <c r="D17" s="179" t="s">
        <v>123</v>
      </c>
      <c r="E17" s="180">
        <v>20324.625</v>
      </c>
      <c r="F17" s="181">
        <v>20263.75</v>
      </c>
      <c r="G17" s="181">
        <v>0</v>
      </c>
      <c r="H17" s="181">
        <v>60.875</v>
      </c>
      <c r="I17" s="181">
        <v>958.875</v>
      </c>
      <c r="J17" s="181">
        <v>1009.125</v>
      </c>
      <c r="K17" s="181">
        <v>1212.875</v>
      </c>
      <c r="L17" s="181">
        <v>2666</v>
      </c>
      <c r="M17" s="181">
        <v>4973.125</v>
      </c>
      <c r="N17" s="181">
        <v>4627.25</v>
      </c>
      <c r="O17" s="181">
        <v>4877.375</v>
      </c>
      <c r="P17" s="180">
        <v>2558.25</v>
      </c>
      <c r="Q17" s="181">
        <v>28.625</v>
      </c>
      <c r="R17" s="181">
        <v>71.625</v>
      </c>
      <c r="S17" s="180">
        <v>859.375</v>
      </c>
      <c r="T17" s="180">
        <v>991.125</v>
      </c>
      <c r="U17" s="180">
        <v>407.25</v>
      </c>
      <c r="V17" s="180">
        <v>2989.75</v>
      </c>
      <c r="W17" s="181">
        <v>422.875</v>
      </c>
      <c r="X17" s="181">
        <v>893.25</v>
      </c>
      <c r="Y17" s="181">
        <v>373.875</v>
      </c>
      <c r="Z17" s="181">
        <v>372.875</v>
      </c>
      <c r="AA17" s="181">
        <v>18.875</v>
      </c>
      <c r="AB17" s="181">
        <v>0</v>
      </c>
      <c r="AC17" s="181">
        <v>82</v>
      </c>
      <c r="AD17" s="181">
        <v>411.625</v>
      </c>
      <c r="AE17" s="181">
        <v>414.375</v>
      </c>
      <c r="AF17" s="180">
        <v>7140.5</v>
      </c>
      <c r="AG17" s="181">
        <v>1980.625</v>
      </c>
      <c r="AH17" s="181">
        <v>173.375</v>
      </c>
      <c r="AI17" s="181">
        <v>2062.625</v>
      </c>
      <c r="AJ17" s="181">
        <v>252.125</v>
      </c>
      <c r="AK17" s="181">
        <v>396.75</v>
      </c>
      <c r="AL17" s="181">
        <v>64.375</v>
      </c>
      <c r="AM17" s="181">
        <v>2210.625</v>
      </c>
      <c r="AN17" s="180">
        <v>198.5</v>
      </c>
      <c r="AO17" s="180">
        <v>568.875</v>
      </c>
      <c r="AP17" s="181">
        <v>286.75</v>
      </c>
      <c r="AQ17" s="181">
        <v>7.625</v>
      </c>
      <c r="AR17" s="181">
        <v>189</v>
      </c>
      <c r="AS17" s="181">
        <v>85.5</v>
      </c>
      <c r="AT17" s="180">
        <v>338.75</v>
      </c>
      <c r="AU17" s="180">
        <v>25.625</v>
      </c>
      <c r="AV17" s="180">
        <v>74.875</v>
      </c>
      <c r="AW17" s="181">
        <v>25.75</v>
      </c>
      <c r="AX17" s="181">
        <v>49.125</v>
      </c>
      <c r="AY17" s="180">
        <v>131.875</v>
      </c>
      <c r="AZ17" s="180">
        <v>40.25</v>
      </c>
      <c r="BA17" s="180">
        <v>240.125</v>
      </c>
      <c r="BB17" s="180">
        <v>1</v>
      </c>
      <c r="BC17" s="180">
        <v>0</v>
      </c>
      <c r="BD17" s="180">
        <v>2088.625</v>
      </c>
      <c r="BE17" s="180">
        <v>75.625</v>
      </c>
      <c r="BF17" s="180" t="e">
        <v>#VALUE!</v>
      </c>
      <c r="BG17" s="180">
        <v>783.25</v>
      </c>
      <c r="BH17" s="180" t="e">
        <v>#VALUE!</v>
      </c>
      <c r="BI17" s="182">
        <v>5103.75</v>
      </c>
      <c r="BJ17" s="183" t="e">
        <v>#VALUE!</v>
      </c>
      <c r="BK17" s="183">
        <v>328.625</v>
      </c>
      <c r="BL17" s="183">
        <v>2202.875</v>
      </c>
      <c r="BM17" s="183">
        <v>36</v>
      </c>
      <c r="BN17" s="183">
        <v>18.875</v>
      </c>
      <c r="BO17" s="183">
        <v>1</v>
      </c>
      <c r="BP17" s="183">
        <v>1082.75</v>
      </c>
      <c r="BQ17" s="184">
        <v>1576.625</v>
      </c>
      <c r="BR17" s="184">
        <v>130.125</v>
      </c>
      <c r="BS17" s="184" t="e">
        <v>#VALUE!</v>
      </c>
      <c r="BT17" s="184" t="e">
        <v>#VALUE!</v>
      </c>
      <c r="BU17" s="184">
        <v>0</v>
      </c>
      <c r="BV17" s="184">
        <v>1207.125</v>
      </c>
      <c r="BW17" s="185" t="e">
        <v>#VALUE!</v>
      </c>
      <c r="BX17" s="185">
        <v>4.125</v>
      </c>
      <c r="BY17" s="185">
        <v>87.375</v>
      </c>
      <c r="BZ17" s="185">
        <v>359.25</v>
      </c>
      <c r="CA17" s="185">
        <v>0</v>
      </c>
      <c r="CB17" s="185">
        <v>351.75</v>
      </c>
      <c r="CC17" s="186">
        <v>1178.375</v>
      </c>
      <c r="CD17" s="187">
        <v>189036.26290997901</v>
      </c>
      <c r="CE17" s="200">
        <f t="shared" si="0"/>
        <v>10130.25</v>
      </c>
    </row>
    <row r="18" spans="1:83" x14ac:dyDescent="0.25">
      <c r="A18" s="179" t="s">
        <v>383</v>
      </c>
      <c r="B18" s="179" t="s">
        <v>384</v>
      </c>
      <c r="C18" s="179" t="s">
        <v>359</v>
      </c>
      <c r="D18" s="179" t="s">
        <v>55</v>
      </c>
      <c r="E18" s="180">
        <v>5670.125</v>
      </c>
      <c r="F18" s="181">
        <v>5561.25</v>
      </c>
      <c r="G18" s="181">
        <v>2.25</v>
      </c>
      <c r="H18" s="181">
        <v>106.625</v>
      </c>
      <c r="I18" s="181">
        <v>221.75</v>
      </c>
      <c r="J18" s="181">
        <v>254.625</v>
      </c>
      <c r="K18" s="181">
        <v>362.125</v>
      </c>
      <c r="L18" s="181">
        <v>710.75</v>
      </c>
      <c r="M18" s="181">
        <v>2210</v>
      </c>
      <c r="N18" s="181">
        <v>1100</v>
      </c>
      <c r="O18" s="181">
        <v>810.875</v>
      </c>
      <c r="P18" s="180">
        <v>325.875</v>
      </c>
      <c r="Q18" s="181">
        <v>3.625</v>
      </c>
      <c r="R18" s="181">
        <v>59.25</v>
      </c>
      <c r="S18" s="180">
        <v>93.625</v>
      </c>
      <c r="T18" s="180">
        <v>153.875</v>
      </c>
      <c r="U18" s="180">
        <v>94.5</v>
      </c>
      <c r="V18" s="180">
        <v>1870</v>
      </c>
      <c r="W18" s="181">
        <v>471.375</v>
      </c>
      <c r="X18" s="181">
        <v>149.875</v>
      </c>
      <c r="Y18" s="181">
        <v>343.625</v>
      </c>
      <c r="Z18" s="181">
        <v>450.125</v>
      </c>
      <c r="AA18" s="181">
        <v>8.75</v>
      </c>
      <c r="AB18" s="181">
        <v>123.125</v>
      </c>
      <c r="AC18" s="181">
        <v>43.625</v>
      </c>
      <c r="AD18" s="181">
        <v>62.75</v>
      </c>
      <c r="AE18" s="181">
        <v>216.75</v>
      </c>
      <c r="AF18" s="180">
        <v>2125.25</v>
      </c>
      <c r="AG18" s="181">
        <v>555.5</v>
      </c>
      <c r="AH18" s="181">
        <v>26.5</v>
      </c>
      <c r="AI18" s="181">
        <v>333.375</v>
      </c>
      <c r="AJ18" s="181">
        <v>51.875</v>
      </c>
      <c r="AK18" s="181">
        <v>23.5</v>
      </c>
      <c r="AL18" s="181">
        <v>48.75</v>
      </c>
      <c r="AM18" s="181">
        <v>1085.75</v>
      </c>
      <c r="AN18" s="180">
        <v>33.125</v>
      </c>
      <c r="AO18" s="180">
        <v>21.875</v>
      </c>
      <c r="AP18" s="181">
        <v>17.625</v>
      </c>
      <c r="AQ18" s="181">
        <v>0</v>
      </c>
      <c r="AR18" s="181">
        <v>2</v>
      </c>
      <c r="AS18" s="181">
        <v>2.25</v>
      </c>
      <c r="AT18" s="180">
        <v>74.25</v>
      </c>
      <c r="AU18" s="180">
        <v>1.625</v>
      </c>
      <c r="AV18" s="180">
        <v>22.125</v>
      </c>
      <c r="AW18" s="181">
        <v>0</v>
      </c>
      <c r="AX18" s="181">
        <v>22.125</v>
      </c>
      <c r="AY18" s="180">
        <v>5.25</v>
      </c>
      <c r="AZ18" s="180">
        <v>54.125</v>
      </c>
      <c r="BA18" s="180">
        <v>19.125</v>
      </c>
      <c r="BB18" s="180">
        <v>2</v>
      </c>
      <c r="BC18" s="180">
        <v>0</v>
      </c>
      <c r="BD18" s="180">
        <v>299.25</v>
      </c>
      <c r="BE18" s="180">
        <v>1</v>
      </c>
      <c r="BF18" s="180" t="e">
        <v>#VALUE!</v>
      </c>
      <c r="BG18" s="180">
        <v>147.375</v>
      </c>
      <c r="BH18" s="180" t="e">
        <v>#VALUE!</v>
      </c>
      <c r="BI18" s="182">
        <v>978.75</v>
      </c>
      <c r="BJ18" s="183" t="e">
        <v>#VALUE!</v>
      </c>
      <c r="BK18" s="183">
        <v>81.625</v>
      </c>
      <c r="BL18" s="183">
        <v>481.75</v>
      </c>
      <c r="BM18" s="183" t="e">
        <v>#VALUE!</v>
      </c>
      <c r="BN18" s="183">
        <v>2</v>
      </c>
      <c r="BO18" s="183" t="e">
        <v>#VALUE!</v>
      </c>
      <c r="BP18" s="183">
        <v>9.375</v>
      </c>
      <c r="BQ18" s="184">
        <v>398.875</v>
      </c>
      <c r="BR18" s="184">
        <v>13.375</v>
      </c>
      <c r="BS18" s="184" t="e">
        <v>#VALUE!</v>
      </c>
      <c r="BT18" s="184" t="e">
        <v>#VALUE!</v>
      </c>
      <c r="BU18" s="184" t="e">
        <v>#VALUE!</v>
      </c>
      <c r="BV18" s="184">
        <v>83.875</v>
      </c>
      <c r="BW18" s="185" t="e">
        <v>#VALUE!</v>
      </c>
      <c r="BX18" s="185" t="e">
        <v>#VALUE!</v>
      </c>
      <c r="BY18" s="185" t="e">
        <v>#VALUE!</v>
      </c>
      <c r="BZ18" s="185" t="e">
        <v>#VALUE!</v>
      </c>
      <c r="CA18" s="185" t="e">
        <v>#VALUE!</v>
      </c>
      <c r="CB18" s="185">
        <v>57.625</v>
      </c>
      <c r="CC18" s="186">
        <v>44</v>
      </c>
      <c r="CD18" s="187">
        <v>32245.625</v>
      </c>
      <c r="CE18" s="200">
        <f t="shared" si="0"/>
        <v>3995.25</v>
      </c>
    </row>
    <row r="19" spans="1:83" x14ac:dyDescent="0.25">
      <c r="A19" s="179" t="s">
        <v>385</v>
      </c>
      <c r="B19" s="179" t="s">
        <v>386</v>
      </c>
      <c r="C19" s="179" t="s">
        <v>387</v>
      </c>
      <c r="D19" s="179" t="s">
        <v>124</v>
      </c>
      <c r="E19" s="180">
        <v>8836.25</v>
      </c>
      <c r="F19" s="181">
        <v>8730.375</v>
      </c>
      <c r="G19" s="181">
        <v>51.125</v>
      </c>
      <c r="H19" s="181">
        <v>54.75</v>
      </c>
      <c r="I19" s="181">
        <v>376.625</v>
      </c>
      <c r="J19" s="181">
        <v>362.375</v>
      </c>
      <c r="K19" s="181">
        <v>535.625</v>
      </c>
      <c r="L19" s="181">
        <v>1301.125</v>
      </c>
      <c r="M19" s="181">
        <v>3165.75</v>
      </c>
      <c r="N19" s="181">
        <v>2034.625</v>
      </c>
      <c r="O19" s="181">
        <v>1060.125</v>
      </c>
      <c r="P19" s="180">
        <v>604</v>
      </c>
      <c r="Q19" s="181">
        <v>7.375</v>
      </c>
      <c r="R19" s="181">
        <v>10</v>
      </c>
      <c r="S19" s="180">
        <v>316.5</v>
      </c>
      <c r="T19" s="180">
        <v>404</v>
      </c>
      <c r="U19" s="180">
        <v>380.75</v>
      </c>
      <c r="V19" s="180">
        <v>1531.25</v>
      </c>
      <c r="W19" s="181">
        <v>449.125</v>
      </c>
      <c r="X19" s="181">
        <v>341.625</v>
      </c>
      <c r="Y19" s="181">
        <v>18.375</v>
      </c>
      <c r="Z19" s="181">
        <v>424.625</v>
      </c>
      <c r="AA19" s="181" t="e">
        <v>#VALUE!</v>
      </c>
      <c r="AB19" s="181">
        <v>75</v>
      </c>
      <c r="AC19" s="181">
        <v>0</v>
      </c>
      <c r="AD19" s="181">
        <v>143.125</v>
      </c>
      <c r="AE19" s="181">
        <v>79.375</v>
      </c>
      <c r="AF19" s="180">
        <v>3534.75</v>
      </c>
      <c r="AG19" s="181">
        <v>1333.375</v>
      </c>
      <c r="AH19" s="181">
        <v>40.625</v>
      </c>
      <c r="AI19" s="181">
        <v>857.625</v>
      </c>
      <c r="AJ19" s="181">
        <v>34.75</v>
      </c>
      <c r="AK19" s="181">
        <v>223.75</v>
      </c>
      <c r="AL19" s="181">
        <v>151.5</v>
      </c>
      <c r="AM19" s="181">
        <v>893.125</v>
      </c>
      <c r="AN19" s="180">
        <v>160.75</v>
      </c>
      <c r="AO19" s="180">
        <v>175</v>
      </c>
      <c r="AP19" s="181">
        <v>97</v>
      </c>
      <c r="AQ19" s="181">
        <v>2.375</v>
      </c>
      <c r="AR19" s="181">
        <v>57</v>
      </c>
      <c r="AS19" s="181">
        <v>18.625</v>
      </c>
      <c r="AT19" s="180">
        <v>19.5</v>
      </c>
      <c r="AU19" s="180">
        <v>8.25</v>
      </c>
      <c r="AV19" s="180">
        <v>40.75</v>
      </c>
      <c r="AW19" s="181">
        <v>12.125</v>
      </c>
      <c r="AX19" s="181">
        <v>28.625</v>
      </c>
      <c r="AY19" s="180">
        <v>14.375</v>
      </c>
      <c r="AZ19" s="180">
        <v>123.25</v>
      </c>
      <c r="BA19" s="180">
        <v>33.25</v>
      </c>
      <c r="BB19" s="180">
        <v>0</v>
      </c>
      <c r="BC19" s="180">
        <v>0</v>
      </c>
      <c r="BD19" s="180">
        <v>1065.375</v>
      </c>
      <c r="BE19" s="180">
        <v>0</v>
      </c>
      <c r="BF19" s="180" t="e">
        <v>#VALUE!</v>
      </c>
      <c r="BG19" s="180">
        <v>206.875</v>
      </c>
      <c r="BH19" s="180" t="e">
        <v>#VALUE!</v>
      </c>
      <c r="BI19" s="182">
        <v>2630.125</v>
      </c>
      <c r="BJ19" s="183">
        <v>768.125</v>
      </c>
      <c r="BK19" s="183">
        <v>313.875</v>
      </c>
      <c r="BL19" s="183">
        <v>1129.75</v>
      </c>
      <c r="BM19" s="183">
        <v>262.25</v>
      </c>
      <c r="BN19" s="183">
        <v>12.375</v>
      </c>
      <c r="BO19" s="183">
        <v>7.875</v>
      </c>
      <c r="BP19" s="183">
        <v>135.875</v>
      </c>
      <c r="BQ19" s="184">
        <v>1056</v>
      </c>
      <c r="BR19" s="184">
        <v>48.75</v>
      </c>
      <c r="BS19" s="184" t="e">
        <v>#VALUE!</v>
      </c>
      <c r="BT19" s="184">
        <v>0</v>
      </c>
      <c r="BU19" s="184" t="e">
        <v>#VALUE!</v>
      </c>
      <c r="BV19" s="184">
        <v>863.75</v>
      </c>
      <c r="BW19" s="185">
        <v>63.125</v>
      </c>
      <c r="BX19" s="185">
        <v>149</v>
      </c>
      <c r="BY19" s="185" t="e">
        <v>#VALUE!</v>
      </c>
      <c r="BZ19" s="185">
        <v>250.5</v>
      </c>
      <c r="CA19" s="185" t="e">
        <v>#VALUE!</v>
      </c>
      <c r="CB19" s="185">
        <v>300.5</v>
      </c>
      <c r="CC19" s="186">
        <v>197</v>
      </c>
      <c r="CD19" s="187">
        <v>92072.992256522193</v>
      </c>
      <c r="CE19" s="200">
        <f t="shared" si="0"/>
        <v>5066</v>
      </c>
    </row>
    <row r="20" spans="1:83" x14ac:dyDescent="0.25">
      <c r="A20" s="179" t="s">
        <v>388</v>
      </c>
      <c r="B20" s="179" t="s">
        <v>389</v>
      </c>
      <c r="C20" s="179" t="s">
        <v>387</v>
      </c>
      <c r="D20" s="179" t="s">
        <v>124</v>
      </c>
      <c r="E20" s="180">
        <v>14988</v>
      </c>
      <c r="F20" s="181">
        <v>14771.875</v>
      </c>
      <c r="G20" s="181">
        <v>87.125</v>
      </c>
      <c r="H20" s="181">
        <v>129</v>
      </c>
      <c r="I20" s="181">
        <v>797.375</v>
      </c>
      <c r="J20" s="181">
        <v>787.125</v>
      </c>
      <c r="K20" s="181">
        <v>929.375</v>
      </c>
      <c r="L20" s="181">
        <v>1840.5</v>
      </c>
      <c r="M20" s="181">
        <v>4853.875</v>
      </c>
      <c r="N20" s="181">
        <v>3077.5</v>
      </c>
      <c r="O20" s="181">
        <v>2702.25</v>
      </c>
      <c r="P20" s="180">
        <v>1461.375</v>
      </c>
      <c r="Q20" s="181">
        <v>49.75</v>
      </c>
      <c r="R20" s="181">
        <v>123.875</v>
      </c>
      <c r="S20" s="180">
        <v>494.375</v>
      </c>
      <c r="T20" s="180">
        <v>599.125</v>
      </c>
      <c r="U20" s="180">
        <v>719.375</v>
      </c>
      <c r="V20" s="180">
        <v>3140.25</v>
      </c>
      <c r="W20" s="181">
        <v>343.625</v>
      </c>
      <c r="X20" s="181">
        <v>722.375</v>
      </c>
      <c r="Y20" s="181">
        <v>268.875</v>
      </c>
      <c r="Z20" s="181">
        <v>599.625</v>
      </c>
      <c r="AA20" s="181" t="e">
        <v>#VALUE!</v>
      </c>
      <c r="AB20" s="181">
        <v>253.25</v>
      </c>
      <c r="AC20" s="181">
        <v>16</v>
      </c>
      <c r="AD20" s="181">
        <v>442.5</v>
      </c>
      <c r="AE20" s="181">
        <v>494</v>
      </c>
      <c r="AF20" s="180">
        <v>4814.375</v>
      </c>
      <c r="AG20" s="181">
        <v>1254.875</v>
      </c>
      <c r="AH20" s="181">
        <v>221.5</v>
      </c>
      <c r="AI20" s="181">
        <v>788.875</v>
      </c>
      <c r="AJ20" s="181">
        <v>386.375</v>
      </c>
      <c r="AK20" s="181">
        <v>71.75</v>
      </c>
      <c r="AL20" s="181">
        <v>73.5</v>
      </c>
      <c r="AM20" s="181">
        <v>2017.5</v>
      </c>
      <c r="AN20" s="180">
        <v>263.5</v>
      </c>
      <c r="AO20" s="180">
        <v>402.75</v>
      </c>
      <c r="AP20" s="181">
        <v>225.625</v>
      </c>
      <c r="AQ20" s="181">
        <v>6.75</v>
      </c>
      <c r="AR20" s="181">
        <v>138.125</v>
      </c>
      <c r="AS20" s="181">
        <v>32.25</v>
      </c>
      <c r="AT20" s="180">
        <v>231.625</v>
      </c>
      <c r="AU20" s="180">
        <v>58.75</v>
      </c>
      <c r="AV20" s="180">
        <v>87.5</v>
      </c>
      <c r="AW20" s="181">
        <v>1</v>
      </c>
      <c r="AX20" s="181">
        <v>86.5</v>
      </c>
      <c r="AY20" s="180">
        <v>48.75</v>
      </c>
      <c r="AZ20" s="180">
        <v>339.875</v>
      </c>
      <c r="BA20" s="180">
        <v>37.125</v>
      </c>
      <c r="BB20" s="180">
        <v>0</v>
      </c>
      <c r="BC20" s="180">
        <v>0</v>
      </c>
      <c r="BD20" s="180">
        <v>1386</v>
      </c>
      <c r="BE20" s="180">
        <v>17.5</v>
      </c>
      <c r="BF20" s="180">
        <v>86.5</v>
      </c>
      <c r="BG20" s="180">
        <v>495.75</v>
      </c>
      <c r="BH20" s="180" t="e">
        <v>#VALUE!</v>
      </c>
      <c r="BI20" s="182">
        <v>4819.875</v>
      </c>
      <c r="BJ20" s="183">
        <v>629.75</v>
      </c>
      <c r="BK20" s="183">
        <v>303</v>
      </c>
      <c r="BL20" s="183">
        <v>2154.25</v>
      </c>
      <c r="BM20" s="183">
        <v>1295.375</v>
      </c>
      <c r="BN20" s="183">
        <v>27.5</v>
      </c>
      <c r="BO20" s="183">
        <v>35</v>
      </c>
      <c r="BP20" s="183">
        <v>375</v>
      </c>
      <c r="BQ20" s="184">
        <v>1048.25</v>
      </c>
      <c r="BR20" s="184">
        <v>325.875</v>
      </c>
      <c r="BS20" s="184" t="e">
        <v>#VALUE!</v>
      </c>
      <c r="BT20" s="184" t="e">
        <v>#VALUE!</v>
      </c>
      <c r="BU20" s="184">
        <v>12</v>
      </c>
      <c r="BV20" s="184">
        <v>398.875</v>
      </c>
      <c r="BW20" s="185" t="e">
        <v>#VALUE!</v>
      </c>
      <c r="BX20" s="185">
        <v>0</v>
      </c>
      <c r="BY20" s="185" t="e">
        <v>#VALUE!</v>
      </c>
      <c r="BZ20" s="185" t="e">
        <v>#VALUE!</v>
      </c>
      <c r="CA20" s="185" t="e">
        <v>#VALUE!</v>
      </c>
      <c r="CB20" s="185">
        <v>133.625</v>
      </c>
      <c r="CC20" s="186">
        <v>413.625</v>
      </c>
      <c r="CD20" s="187">
        <v>150954.84772723899</v>
      </c>
      <c r="CE20" s="200">
        <f t="shared" si="0"/>
        <v>7954.625</v>
      </c>
    </row>
    <row r="21" spans="1:83" x14ac:dyDescent="0.25">
      <c r="A21" s="179" t="s">
        <v>390</v>
      </c>
      <c r="B21" s="179" t="s">
        <v>391</v>
      </c>
      <c r="C21" s="179" t="s">
        <v>392</v>
      </c>
      <c r="D21" s="179" t="s">
        <v>118</v>
      </c>
      <c r="E21" s="180">
        <v>7296</v>
      </c>
      <c r="F21" s="181">
        <v>6965.375</v>
      </c>
      <c r="G21" s="181">
        <v>14.875</v>
      </c>
      <c r="H21" s="181">
        <v>315.75</v>
      </c>
      <c r="I21" s="181">
        <v>333.625</v>
      </c>
      <c r="J21" s="181">
        <v>341.25</v>
      </c>
      <c r="K21" s="181">
        <v>514.5</v>
      </c>
      <c r="L21" s="181">
        <v>971.5</v>
      </c>
      <c r="M21" s="181">
        <v>2091.5</v>
      </c>
      <c r="N21" s="181">
        <v>1498.875</v>
      </c>
      <c r="O21" s="181">
        <v>1544.75</v>
      </c>
      <c r="P21" s="180">
        <v>536.125</v>
      </c>
      <c r="Q21" s="181">
        <v>4.25</v>
      </c>
      <c r="R21" s="181">
        <v>37</v>
      </c>
      <c r="S21" s="180">
        <v>249.625</v>
      </c>
      <c r="T21" s="180">
        <v>186.75</v>
      </c>
      <c r="U21" s="180">
        <v>748.125</v>
      </c>
      <c r="V21" s="180">
        <v>1144.125</v>
      </c>
      <c r="W21" s="181">
        <v>246.375</v>
      </c>
      <c r="X21" s="181">
        <v>158.5</v>
      </c>
      <c r="Y21" s="181">
        <v>180.375</v>
      </c>
      <c r="Z21" s="181">
        <v>176.625</v>
      </c>
      <c r="AA21" s="181" t="e">
        <v>#VALUE!</v>
      </c>
      <c r="AB21" s="181">
        <v>156.125</v>
      </c>
      <c r="AC21" s="181">
        <v>42.5</v>
      </c>
      <c r="AD21" s="181">
        <v>28</v>
      </c>
      <c r="AE21" s="181">
        <v>155.625</v>
      </c>
      <c r="AF21" s="180">
        <v>3130.25</v>
      </c>
      <c r="AG21" s="181">
        <v>773.75</v>
      </c>
      <c r="AH21" s="181">
        <v>208.5</v>
      </c>
      <c r="AI21" s="181">
        <v>782.875</v>
      </c>
      <c r="AJ21" s="181">
        <v>112.5</v>
      </c>
      <c r="AK21" s="181">
        <v>230.125</v>
      </c>
      <c r="AL21" s="181">
        <v>14.5</v>
      </c>
      <c r="AM21" s="181">
        <v>1008</v>
      </c>
      <c r="AN21" s="180">
        <v>10.75</v>
      </c>
      <c r="AO21" s="180">
        <v>90.875</v>
      </c>
      <c r="AP21" s="181">
        <v>45.375</v>
      </c>
      <c r="AQ21" s="181">
        <v>2.375</v>
      </c>
      <c r="AR21" s="181">
        <v>34.875</v>
      </c>
      <c r="AS21" s="181">
        <v>8.25</v>
      </c>
      <c r="AT21" s="180">
        <v>56.875</v>
      </c>
      <c r="AU21" s="180">
        <v>68.5</v>
      </c>
      <c r="AV21" s="180">
        <v>6</v>
      </c>
      <c r="AW21" s="181">
        <v>0</v>
      </c>
      <c r="AX21" s="181">
        <v>6</v>
      </c>
      <c r="AY21" s="180">
        <v>17.5</v>
      </c>
      <c r="AZ21" s="180">
        <v>15.375</v>
      </c>
      <c r="BA21" s="180">
        <v>55.875</v>
      </c>
      <c r="BB21" s="180">
        <v>0</v>
      </c>
      <c r="BC21" s="180">
        <v>0</v>
      </c>
      <c r="BD21" s="180">
        <v>440.375</v>
      </c>
      <c r="BE21" s="180">
        <v>7.125</v>
      </c>
      <c r="BF21" s="180">
        <v>35.375</v>
      </c>
      <c r="BG21" s="180">
        <v>254.75</v>
      </c>
      <c r="BH21" s="180" t="e">
        <v>#VALUE!</v>
      </c>
      <c r="BI21" s="182">
        <v>1252.25</v>
      </c>
      <c r="BJ21" s="183" t="e">
        <v>#VALUE!</v>
      </c>
      <c r="BK21" s="183">
        <v>16.375</v>
      </c>
      <c r="BL21" s="183">
        <v>827.875</v>
      </c>
      <c r="BM21" s="183">
        <v>0</v>
      </c>
      <c r="BN21" s="183">
        <v>3.125</v>
      </c>
      <c r="BO21" s="183" t="e">
        <v>#VALUE!</v>
      </c>
      <c r="BP21" s="183">
        <v>48.875</v>
      </c>
      <c r="BQ21" s="184">
        <v>593.25</v>
      </c>
      <c r="BR21" s="184">
        <v>39.875</v>
      </c>
      <c r="BS21" s="184" t="e">
        <v>#VALUE!</v>
      </c>
      <c r="BT21" s="184" t="e">
        <v>#VALUE!</v>
      </c>
      <c r="BU21" s="184" t="e">
        <v>#VALUE!</v>
      </c>
      <c r="BV21" s="184">
        <v>362.125</v>
      </c>
      <c r="BW21" s="185" t="e">
        <v>#VALUE!</v>
      </c>
      <c r="BX21" s="185" t="e">
        <v>#VALUE!</v>
      </c>
      <c r="BY21" s="185" t="e">
        <v>#VALUE!</v>
      </c>
      <c r="BZ21" s="185">
        <v>90.25</v>
      </c>
      <c r="CA21" s="185" t="e">
        <v>#VALUE!</v>
      </c>
      <c r="CB21" s="185">
        <v>213</v>
      </c>
      <c r="CC21" s="186">
        <v>195.5</v>
      </c>
      <c r="CD21" s="187">
        <v>70252.209705710397</v>
      </c>
      <c r="CE21" s="200">
        <f t="shared" si="0"/>
        <v>4274.375</v>
      </c>
    </row>
    <row r="22" spans="1:83" x14ac:dyDescent="0.25">
      <c r="A22" s="179" t="s">
        <v>393</v>
      </c>
      <c r="B22" s="179" t="s">
        <v>394</v>
      </c>
      <c r="C22" s="179" t="s">
        <v>395</v>
      </c>
      <c r="D22" s="179" t="s">
        <v>124</v>
      </c>
      <c r="E22" s="180">
        <v>6328.875</v>
      </c>
      <c r="F22" s="181">
        <v>6305.5</v>
      </c>
      <c r="G22" s="181">
        <v>23.375</v>
      </c>
      <c r="H22" s="181">
        <v>0</v>
      </c>
      <c r="I22" s="181">
        <v>372.25</v>
      </c>
      <c r="J22" s="181">
        <v>381.375</v>
      </c>
      <c r="K22" s="181">
        <v>457.375</v>
      </c>
      <c r="L22" s="181">
        <v>858.375</v>
      </c>
      <c r="M22" s="181">
        <v>1404.125</v>
      </c>
      <c r="N22" s="181">
        <v>1573.75</v>
      </c>
      <c r="O22" s="181">
        <v>1281.625</v>
      </c>
      <c r="P22" s="180">
        <v>580</v>
      </c>
      <c r="Q22" s="181">
        <v>5.5</v>
      </c>
      <c r="R22" s="181">
        <v>31.5</v>
      </c>
      <c r="S22" s="180">
        <v>711.25</v>
      </c>
      <c r="T22" s="180">
        <v>293.25</v>
      </c>
      <c r="U22" s="180">
        <v>139.125</v>
      </c>
      <c r="V22" s="180">
        <v>1411.125</v>
      </c>
      <c r="W22" s="181">
        <v>384.375</v>
      </c>
      <c r="X22" s="181">
        <v>260.25</v>
      </c>
      <c r="Y22" s="181">
        <v>61</v>
      </c>
      <c r="Z22" s="181">
        <v>264.5</v>
      </c>
      <c r="AA22" s="181">
        <v>0</v>
      </c>
      <c r="AB22" s="181">
        <v>69.25</v>
      </c>
      <c r="AC22" s="181">
        <v>90.375</v>
      </c>
      <c r="AD22" s="181">
        <v>228.125</v>
      </c>
      <c r="AE22" s="181">
        <v>53.25</v>
      </c>
      <c r="AF22" s="180">
        <v>2016.5</v>
      </c>
      <c r="AG22" s="181">
        <v>569.125</v>
      </c>
      <c r="AH22" s="181">
        <v>117.125</v>
      </c>
      <c r="AI22" s="181">
        <v>681.375</v>
      </c>
      <c r="AJ22" s="181">
        <v>47.875</v>
      </c>
      <c r="AK22" s="181">
        <v>25.25</v>
      </c>
      <c r="AL22" s="181">
        <v>93.125</v>
      </c>
      <c r="AM22" s="181">
        <v>482.625</v>
      </c>
      <c r="AN22" s="180">
        <v>29.875</v>
      </c>
      <c r="AO22" s="180">
        <v>93.625</v>
      </c>
      <c r="AP22" s="181">
        <v>56.125</v>
      </c>
      <c r="AQ22" s="181">
        <v>2</v>
      </c>
      <c r="AR22" s="181">
        <v>17.125</v>
      </c>
      <c r="AS22" s="181">
        <v>18.375</v>
      </c>
      <c r="AT22" s="180">
        <v>52.125</v>
      </c>
      <c r="AU22" s="180">
        <v>7</v>
      </c>
      <c r="AV22" s="180">
        <v>34.75</v>
      </c>
      <c r="AW22" s="181">
        <v>21.75</v>
      </c>
      <c r="AX22" s="181">
        <v>13</v>
      </c>
      <c r="AY22" s="180">
        <v>16.375</v>
      </c>
      <c r="AZ22" s="180">
        <v>24.25</v>
      </c>
      <c r="BA22" s="180">
        <v>19.5</v>
      </c>
      <c r="BB22" s="180">
        <v>1</v>
      </c>
      <c r="BC22" s="180">
        <v>2</v>
      </c>
      <c r="BD22" s="180">
        <v>279.375</v>
      </c>
      <c r="BE22" s="180">
        <v>0</v>
      </c>
      <c r="BF22" s="180">
        <v>44.125</v>
      </c>
      <c r="BG22" s="180">
        <v>430.25</v>
      </c>
      <c r="BH22" s="180" t="e">
        <v>#VALUE!</v>
      </c>
      <c r="BI22" s="182">
        <v>1402.875</v>
      </c>
      <c r="BJ22" s="183">
        <v>654.75</v>
      </c>
      <c r="BK22" s="183">
        <v>48.5</v>
      </c>
      <c r="BL22" s="183">
        <v>579.5</v>
      </c>
      <c r="BM22" s="183">
        <v>54.625</v>
      </c>
      <c r="BN22" s="183">
        <v>27.625</v>
      </c>
      <c r="BO22" s="183" t="e">
        <v>#VALUE!</v>
      </c>
      <c r="BP22" s="183">
        <v>37.875</v>
      </c>
      <c r="BQ22" s="184">
        <v>389.125</v>
      </c>
      <c r="BR22" s="184">
        <v>33.625</v>
      </c>
      <c r="BS22" s="184" t="e">
        <v>#VALUE!</v>
      </c>
      <c r="BT22" s="184" t="e">
        <v>#VALUE!</v>
      </c>
      <c r="BU22" s="184" t="e">
        <v>#VALUE!</v>
      </c>
      <c r="BV22" s="184">
        <v>64.5</v>
      </c>
      <c r="BW22" s="185" t="e">
        <v>#VALUE!</v>
      </c>
      <c r="BX22" s="185" t="e">
        <v>#VALUE!</v>
      </c>
      <c r="BY22" s="185" t="e">
        <v>#VALUE!</v>
      </c>
      <c r="BZ22" s="185" t="e">
        <v>#VALUE!</v>
      </c>
      <c r="CA22" s="185" t="e">
        <v>#VALUE!</v>
      </c>
      <c r="CB22" s="185">
        <v>64.5</v>
      </c>
      <c r="CC22" s="186">
        <v>857</v>
      </c>
      <c r="CD22" s="187">
        <v>58286</v>
      </c>
      <c r="CE22" s="200">
        <f t="shared" si="0"/>
        <v>3427.625</v>
      </c>
    </row>
    <row r="23" spans="1:83" x14ac:dyDescent="0.25">
      <c r="A23" s="179" t="s">
        <v>396</v>
      </c>
      <c r="B23" s="179" t="s">
        <v>119</v>
      </c>
      <c r="C23" s="179" t="s">
        <v>119</v>
      </c>
      <c r="D23" s="179" t="s">
        <v>119</v>
      </c>
      <c r="E23" s="180">
        <v>6953</v>
      </c>
      <c r="F23" s="181">
        <v>6908.75</v>
      </c>
      <c r="G23" s="181">
        <v>44.25</v>
      </c>
      <c r="H23" s="181" t="e">
        <v>#VALUE!</v>
      </c>
      <c r="I23" s="181">
        <v>463.625</v>
      </c>
      <c r="J23" s="181">
        <v>441.125</v>
      </c>
      <c r="K23" s="181">
        <v>702</v>
      </c>
      <c r="L23" s="181">
        <v>1221.875</v>
      </c>
      <c r="M23" s="181">
        <v>2352.25</v>
      </c>
      <c r="N23" s="181">
        <v>1119.125</v>
      </c>
      <c r="O23" s="181">
        <v>653</v>
      </c>
      <c r="P23" s="180">
        <v>300.625</v>
      </c>
      <c r="Q23" s="181">
        <v>16.875</v>
      </c>
      <c r="R23" s="181">
        <v>31.125</v>
      </c>
      <c r="S23" s="180">
        <v>207.375</v>
      </c>
      <c r="T23" s="180">
        <v>329.875</v>
      </c>
      <c r="U23" s="180">
        <v>81.375</v>
      </c>
      <c r="V23" s="180">
        <v>1063.375</v>
      </c>
      <c r="W23" s="181">
        <v>274.75</v>
      </c>
      <c r="X23" s="181">
        <v>232.25</v>
      </c>
      <c r="Y23" s="181">
        <v>218.625</v>
      </c>
      <c r="Z23" s="181">
        <v>71.25</v>
      </c>
      <c r="AA23" s="181" t="e">
        <v>#VALUE!</v>
      </c>
      <c r="AB23" s="181">
        <v>72.5</v>
      </c>
      <c r="AC23" s="181">
        <v>8.375</v>
      </c>
      <c r="AD23" s="181">
        <v>51.375</v>
      </c>
      <c r="AE23" s="181">
        <v>134.25</v>
      </c>
      <c r="AF23" s="180">
        <v>3294.125</v>
      </c>
      <c r="AG23" s="181">
        <v>2120</v>
      </c>
      <c r="AH23" s="181">
        <v>184</v>
      </c>
      <c r="AI23" s="181">
        <v>257.25</v>
      </c>
      <c r="AJ23" s="181">
        <v>117.25</v>
      </c>
      <c r="AK23" s="181">
        <v>186.375</v>
      </c>
      <c r="AL23" s="181">
        <v>1.375</v>
      </c>
      <c r="AM23" s="181">
        <v>427.875</v>
      </c>
      <c r="AN23" s="180">
        <v>69.375</v>
      </c>
      <c r="AO23" s="180">
        <v>97.625</v>
      </c>
      <c r="AP23" s="181">
        <v>61.125</v>
      </c>
      <c r="AQ23" s="181">
        <v>0</v>
      </c>
      <c r="AR23" s="181">
        <v>17.25</v>
      </c>
      <c r="AS23" s="181">
        <v>19.25</v>
      </c>
      <c r="AT23" s="180">
        <v>40.5</v>
      </c>
      <c r="AU23" s="180">
        <v>15.375</v>
      </c>
      <c r="AV23" s="180">
        <v>12.875</v>
      </c>
      <c r="AW23" s="181">
        <v>0</v>
      </c>
      <c r="AX23" s="181">
        <v>12.875</v>
      </c>
      <c r="AY23" s="180">
        <v>17.875</v>
      </c>
      <c r="AZ23" s="180">
        <v>150.875</v>
      </c>
      <c r="BA23" s="180">
        <v>22.5</v>
      </c>
      <c r="BB23" s="180">
        <v>0</v>
      </c>
      <c r="BC23" s="180">
        <v>0</v>
      </c>
      <c r="BD23" s="180">
        <v>985.875</v>
      </c>
      <c r="BE23" s="180">
        <v>16.625</v>
      </c>
      <c r="BF23" s="180">
        <v>8.5</v>
      </c>
      <c r="BG23" s="180">
        <v>193.125</v>
      </c>
      <c r="BH23" s="180" t="e">
        <v>#VALUE!</v>
      </c>
      <c r="BI23" s="182">
        <v>1131.375</v>
      </c>
      <c r="BJ23" s="183" t="e">
        <v>#VALUE!</v>
      </c>
      <c r="BK23" s="183">
        <v>135.5</v>
      </c>
      <c r="BL23" s="183">
        <v>645.375</v>
      </c>
      <c r="BM23" s="183" t="e">
        <v>#VALUE!</v>
      </c>
      <c r="BN23" s="183" t="e">
        <v>#VALUE!</v>
      </c>
      <c r="BO23" s="183">
        <v>0</v>
      </c>
      <c r="BP23" s="183">
        <v>80.75</v>
      </c>
      <c r="BQ23" s="184">
        <v>706.5</v>
      </c>
      <c r="BR23" s="184">
        <v>56.25</v>
      </c>
      <c r="BS23" s="184" t="e">
        <v>#VALUE!</v>
      </c>
      <c r="BT23" s="184" t="e">
        <v>#VALUE!</v>
      </c>
      <c r="BU23" s="184" t="e">
        <v>#VALUE!</v>
      </c>
      <c r="BV23" s="184">
        <v>496.125</v>
      </c>
      <c r="BW23" s="185">
        <v>22</v>
      </c>
      <c r="BX23" s="185" t="e">
        <v>#VALUE!</v>
      </c>
      <c r="BY23" s="185" t="e">
        <v>#VALUE!</v>
      </c>
      <c r="BZ23" s="185">
        <v>104.25</v>
      </c>
      <c r="CA23" s="185" t="e">
        <v>#VALUE!</v>
      </c>
      <c r="CB23" s="185">
        <v>135.375</v>
      </c>
      <c r="CC23" s="186">
        <v>1</v>
      </c>
      <c r="CD23" s="187">
        <v>85894</v>
      </c>
      <c r="CE23" s="200">
        <f t="shared" si="0"/>
        <v>4357.5</v>
      </c>
    </row>
    <row r="24" spans="1:83" x14ac:dyDescent="0.25">
      <c r="A24" s="179" t="s">
        <v>397</v>
      </c>
      <c r="B24" s="179" t="s">
        <v>398</v>
      </c>
      <c r="C24" s="179" t="s">
        <v>399</v>
      </c>
      <c r="D24" s="179" t="s">
        <v>116</v>
      </c>
      <c r="E24" s="180">
        <v>14204.3125</v>
      </c>
      <c r="F24" s="181">
        <v>13989.625</v>
      </c>
      <c r="G24" s="181">
        <v>7.125</v>
      </c>
      <c r="H24" s="181">
        <v>207.5625</v>
      </c>
      <c r="I24" s="181">
        <v>691</v>
      </c>
      <c r="J24" s="181">
        <v>751</v>
      </c>
      <c r="K24" s="181">
        <v>916.5</v>
      </c>
      <c r="L24" s="181">
        <v>2004.125</v>
      </c>
      <c r="M24" s="181">
        <v>3087</v>
      </c>
      <c r="N24" s="181">
        <v>3430.8125</v>
      </c>
      <c r="O24" s="181">
        <v>3323.875</v>
      </c>
      <c r="P24" s="180">
        <v>1742.5</v>
      </c>
      <c r="Q24" s="181">
        <v>7.25</v>
      </c>
      <c r="R24" s="181">
        <v>129.5</v>
      </c>
      <c r="S24" s="180">
        <v>1481.125</v>
      </c>
      <c r="T24" s="180">
        <v>625.25</v>
      </c>
      <c r="U24" s="180">
        <v>609.4375</v>
      </c>
      <c r="V24" s="180">
        <v>2855.5</v>
      </c>
      <c r="W24" s="181">
        <v>548.875</v>
      </c>
      <c r="X24" s="181">
        <v>339.625</v>
      </c>
      <c r="Y24" s="181">
        <v>266.125</v>
      </c>
      <c r="Z24" s="181">
        <v>540.875</v>
      </c>
      <c r="AA24" s="181">
        <v>58.25</v>
      </c>
      <c r="AB24" s="181">
        <v>170.125</v>
      </c>
      <c r="AC24" s="181">
        <v>0</v>
      </c>
      <c r="AD24" s="181">
        <v>504</v>
      </c>
      <c r="AE24" s="181">
        <v>427.625</v>
      </c>
      <c r="AF24" s="180">
        <v>3822.25</v>
      </c>
      <c r="AG24" s="181">
        <v>900.125</v>
      </c>
      <c r="AH24" s="181">
        <v>102.875</v>
      </c>
      <c r="AI24" s="181">
        <v>1081.125</v>
      </c>
      <c r="AJ24" s="181">
        <v>244.375</v>
      </c>
      <c r="AK24" s="181">
        <v>352.125</v>
      </c>
      <c r="AL24" s="181">
        <v>38.375</v>
      </c>
      <c r="AM24" s="181">
        <v>1103.25</v>
      </c>
      <c r="AN24" s="180">
        <v>88</v>
      </c>
      <c r="AO24" s="180">
        <v>315.125</v>
      </c>
      <c r="AP24" s="181">
        <v>195.75</v>
      </c>
      <c r="AQ24" s="181">
        <v>2.5</v>
      </c>
      <c r="AR24" s="181">
        <v>100.75</v>
      </c>
      <c r="AS24" s="181">
        <v>16.125</v>
      </c>
      <c r="AT24" s="180">
        <v>329.25</v>
      </c>
      <c r="AU24" s="180">
        <v>20.625</v>
      </c>
      <c r="AV24" s="180">
        <v>75</v>
      </c>
      <c r="AW24" s="181">
        <v>9.75</v>
      </c>
      <c r="AX24" s="181">
        <v>65.25</v>
      </c>
      <c r="AY24" s="180">
        <v>19.5</v>
      </c>
      <c r="AZ24" s="180">
        <v>78.375</v>
      </c>
      <c r="BA24" s="180">
        <v>67</v>
      </c>
      <c r="BB24" s="180">
        <v>4</v>
      </c>
      <c r="BC24" s="180">
        <v>1</v>
      </c>
      <c r="BD24" s="180">
        <v>1349.5</v>
      </c>
      <c r="BE24" s="180">
        <v>54.875</v>
      </c>
      <c r="BF24" s="180">
        <v>53.375</v>
      </c>
      <c r="BG24" s="180">
        <v>496.875</v>
      </c>
      <c r="BH24" s="180" t="e">
        <v>#VALUE!</v>
      </c>
      <c r="BI24" s="182">
        <v>3469.625</v>
      </c>
      <c r="BJ24" s="183">
        <v>583</v>
      </c>
      <c r="BK24" s="183">
        <v>163</v>
      </c>
      <c r="BL24" s="183">
        <v>2361.875</v>
      </c>
      <c r="BM24" s="183" t="e">
        <v>#VALUE!</v>
      </c>
      <c r="BN24" s="183">
        <v>25.5</v>
      </c>
      <c r="BO24" s="183">
        <v>31</v>
      </c>
      <c r="BP24" s="183">
        <v>305.25</v>
      </c>
      <c r="BQ24" s="184">
        <v>3954.375</v>
      </c>
      <c r="BR24" s="184">
        <v>153.375</v>
      </c>
      <c r="BS24" s="184" t="e">
        <v>#VALUE!</v>
      </c>
      <c r="BT24" s="184" t="e">
        <v>#VALUE!</v>
      </c>
      <c r="BU24" s="184" t="e">
        <v>#VALUE!</v>
      </c>
      <c r="BV24" s="184">
        <v>3155.5</v>
      </c>
      <c r="BW24" s="185" t="e">
        <v>#VALUE!</v>
      </c>
      <c r="BX24" s="185">
        <v>668.75</v>
      </c>
      <c r="BY24" s="185">
        <v>530.125</v>
      </c>
      <c r="BZ24" s="185">
        <v>544.375</v>
      </c>
      <c r="CA24" s="185">
        <v>186</v>
      </c>
      <c r="CB24" s="185">
        <v>262.625</v>
      </c>
      <c r="CC24" s="186">
        <v>316</v>
      </c>
      <c r="CD24" s="187">
        <v>162703.426445633</v>
      </c>
      <c r="CE24" s="200">
        <f t="shared" si="0"/>
        <v>6677.75</v>
      </c>
    </row>
    <row r="25" spans="1:83" x14ac:dyDescent="0.25">
      <c r="A25" s="179" t="s">
        <v>400</v>
      </c>
      <c r="B25" s="179" t="s">
        <v>401</v>
      </c>
      <c r="C25" s="179" t="s">
        <v>117</v>
      </c>
      <c r="D25" s="179" t="s">
        <v>117</v>
      </c>
      <c r="E25" s="180">
        <v>16741</v>
      </c>
      <c r="F25" s="181">
        <v>16501.75</v>
      </c>
      <c r="G25" s="181">
        <v>0</v>
      </c>
      <c r="H25" s="181">
        <v>239.25</v>
      </c>
      <c r="I25" s="181">
        <v>941.625</v>
      </c>
      <c r="J25" s="181">
        <v>978</v>
      </c>
      <c r="K25" s="181">
        <v>898</v>
      </c>
      <c r="L25" s="181">
        <v>1575</v>
      </c>
      <c r="M25" s="181">
        <v>3548.5</v>
      </c>
      <c r="N25" s="181">
        <v>3523.375</v>
      </c>
      <c r="O25" s="181">
        <v>5276.5</v>
      </c>
      <c r="P25" s="180">
        <v>2215</v>
      </c>
      <c r="Q25" s="181">
        <v>20.75</v>
      </c>
      <c r="R25" s="181">
        <v>162.375</v>
      </c>
      <c r="S25" s="180">
        <v>2179.125</v>
      </c>
      <c r="T25" s="180">
        <v>753</v>
      </c>
      <c r="U25" s="180">
        <v>726.625</v>
      </c>
      <c r="V25" s="180">
        <v>2991.125</v>
      </c>
      <c r="W25" s="181">
        <v>702.625</v>
      </c>
      <c r="X25" s="181">
        <v>405.25</v>
      </c>
      <c r="Y25" s="181">
        <v>573.5</v>
      </c>
      <c r="Z25" s="181">
        <v>455.625</v>
      </c>
      <c r="AA25" s="181" t="e">
        <v>#VALUE!</v>
      </c>
      <c r="AB25" s="181">
        <v>263.875</v>
      </c>
      <c r="AC25" s="181">
        <v>84.375</v>
      </c>
      <c r="AD25" s="181">
        <v>252.25</v>
      </c>
      <c r="AE25" s="181">
        <v>253.625</v>
      </c>
      <c r="AF25" s="180">
        <v>3705.25</v>
      </c>
      <c r="AG25" s="181">
        <v>1217.875</v>
      </c>
      <c r="AH25" s="181">
        <v>167</v>
      </c>
      <c r="AI25" s="181">
        <v>1408.875</v>
      </c>
      <c r="AJ25" s="181">
        <v>28</v>
      </c>
      <c r="AK25" s="181">
        <v>75.25</v>
      </c>
      <c r="AL25" s="181">
        <v>1</v>
      </c>
      <c r="AM25" s="181">
        <v>807.25</v>
      </c>
      <c r="AN25" s="180">
        <v>82.375</v>
      </c>
      <c r="AO25" s="180">
        <v>325.375</v>
      </c>
      <c r="AP25" s="181">
        <v>140.625</v>
      </c>
      <c r="AQ25" s="181">
        <v>18.375</v>
      </c>
      <c r="AR25" s="181">
        <v>137</v>
      </c>
      <c r="AS25" s="181">
        <v>29.375</v>
      </c>
      <c r="AT25" s="180">
        <v>243.875</v>
      </c>
      <c r="AU25" s="180">
        <v>3</v>
      </c>
      <c r="AV25" s="180">
        <v>51.375</v>
      </c>
      <c r="AW25" s="181">
        <v>2</v>
      </c>
      <c r="AX25" s="181">
        <v>49.375</v>
      </c>
      <c r="AY25" s="180">
        <v>110.625</v>
      </c>
      <c r="AZ25" s="180">
        <v>431.25</v>
      </c>
      <c r="BA25" s="180">
        <v>122.75</v>
      </c>
      <c r="BB25" s="180">
        <v>1</v>
      </c>
      <c r="BC25" s="180">
        <v>2.875</v>
      </c>
      <c r="BD25" s="180">
        <v>1302.125</v>
      </c>
      <c r="BE25" s="180">
        <v>8.25</v>
      </c>
      <c r="BF25" s="180">
        <v>30</v>
      </c>
      <c r="BG25" s="180">
        <v>586</v>
      </c>
      <c r="BH25" s="180" t="e">
        <v>#VALUE!</v>
      </c>
      <c r="BI25" s="182">
        <v>7140.625</v>
      </c>
      <c r="BJ25" s="183" t="e">
        <v>#VALUE!</v>
      </c>
      <c r="BK25" s="183">
        <v>372</v>
      </c>
      <c r="BL25" s="183">
        <v>2185.75</v>
      </c>
      <c r="BM25" s="183">
        <v>66</v>
      </c>
      <c r="BN25" s="183">
        <v>74.75</v>
      </c>
      <c r="BO25" s="183">
        <v>0</v>
      </c>
      <c r="BP25" s="183">
        <v>742.5</v>
      </c>
      <c r="BQ25" s="184">
        <v>1502.625</v>
      </c>
      <c r="BR25" s="184">
        <v>103.125</v>
      </c>
      <c r="BS25" s="184">
        <v>309.125</v>
      </c>
      <c r="BT25" s="184" t="e">
        <v>#VALUE!</v>
      </c>
      <c r="BU25" s="184" t="e">
        <v>#VALUE!</v>
      </c>
      <c r="BV25" s="184">
        <v>747.25</v>
      </c>
      <c r="BW25" s="185">
        <v>117.125</v>
      </c>
      <c r="BX25" s="185" t="e">
        <v>#VALUE!</v>
      </c>
      <c r="BY25" s="185" t="e">
        <v>#VALUE!</v>
      </c>
      <c r="BZ25" s="185">
        <v>268.25</v>
      </c>
      <c r="CA25" s="185">
        <v>0</v>
      </c>
      <c r="CB25" s="185">
        <v>261.625</v>
      </c>
      <c r="CC25" s="186">
        <v>1005.625</v>
      </c>
      <c r="CD25" s="187">
        <v>146843.347286701</v>
      </c>
      <c r="CE25" s="200">
        <f t="shared" si="0"/>
        <v>6696.375</v>
      </c>
    </row>
    <row r="26" spans="1:83" x14ac:dyDescent="0.25">
      <c r="A26" s="179" t="s">
        <v>402</v>
      </c>
      <c r="B26" s="179" t="s">
        <v>403</v>
      </c>
      <c r="C26" s="179" t="s">
        <v>395</v>
      </c>
      <c r="D26" s="179" t="s">
        <v>124</v>
      </c>
      <c r="E26" s="180">
        <v>3259.5</v>
      </c>
      <c r="F26" s="181">
        <v>3165.125</v>
      </c>
      <c r="G26" s="181">
        <v>94.375</v>
      </c>
      <c r="H26" s="181">
        <v>0</v>
      </c>
      <c r="I26" s="181">
        <v>179.625</v>
      </c>
      <c r="J26" s="181">
        <v>240.25</v>
      </c>
      <c r="K26" s="181">
        <v>236.875</v>
      </c>
      <c r="L26" s="181">
        <v>461</v>
      </c>
      <c r="M26" s="181">
        <v>677.875</v>
      </c>
      <c r="N26" s="181">
        <v>1053.75</v>
      </c>
      <c r="O26" s="181">
        <v>410.125</v>
      </c>
      <c r="P26" s="180">
        <v>69</v>
      </c>
      <c r="Q26" s="181">
        <v>1</v>
      </c>
      <c r="R26" s="181">
        <v>15.75</v>
      </c>
      <c r="S26" s="180">
        <v>117.75</v>
      </c>
      <c r="T26" s="180">
        <v>54.75</v>
      </c>
      <c r="U26" s="180">
        <v>81.5</v>
      </c>
      <c r="V26" s="180">
        <v>816.5</v>
      </c>
      <c r="W26" s="181">
        <v>52.875</v>
      </c>
      <c r="X26" s="181">
        <v>280.875</v>
      </c>
      <c r="Y26" s="181">
        <v>225.5</v>
      </c>
      <c r="Z26" s="181">
        <v>213.125</v>
      </c>
      <c r="AA26" s="181" t="e">
        <v>#VALUE!</v>
      </c>
      <c r="AB26" s="181" t="e">
        <v>#VALUE!</v>
      </c>
      <c r="AC26" s="181" t="e">
        <v>#VALUE!</v>
      </c>
      <c r="AD26" s="181">
        <v>3.375</v>
      </c>
      <c r="AE26" s="181">
        <v>40.75</v>
      </c>
      <c r="AF26" s="180">
        <v>1401.25</v>
      </c>
      <c r="AG26" s="181">
        <v>761.125</v>
      </c>
      <c r="AH26" s="181">
        <v>12.25</v>
      </c>
      <c r="AI26" s="181">
        <v>293</v>
      </c>
      <c r="AJ26" s="181">
        <v>35.125</v>
      </c>
      <c r="AK26" s="181">
        <v>83.875</v>
      </c>
      <c r="AL26" s="181">
        <v>52.75</v>
      </c>
      <c r="AM26" s="181">
        <v>163.125</v>
      </c>
      <c r="AN26" s="180">
        <v>26.375</v>
      </c>
      <c r="AO26" s="180">
        <v>83.625</v>
      </c>
      <c r="AP26" s="181">
        <v>26.125</v>
      </c>
      <c r="AQ26" s="181">
        <v>0</v>
      </c>
      <c r="AR26" s="181">
        <v>32.25</v>
      </c>
      <c r="AS26" s="181">
        <v>25.25</v>
      </c>
      <c r="AT26" s="180">
        <v>65.25</v>
      </c>
      <c r="AU26" s="180">
        <v>0</v>
      </c>
      <c r="AV26" s="180">
        <v>23</v>
      </c>
      <c r="AW26" s="181">
        <v>0</v>
      </c>
      <c r="AX26" s="181">
        <v>23</v>
      </c>
      <c r="AY26" s="180">
        <v>1</v>
      </c>
      <c r="AZ26" s="180">
        <v>4.375</v>
      </c>
      <c r="BA26" s="180">
        <v>0</v>
      </c>
      <c r="BB26" s="180">
        <v>0</v>
      </c>
      <c r="BC26" s="180">
        <v>2</v>
      </c>
      <c r="BD26" s="180">
        <v>211.875</v>
      </c>
      <c r="BE26" s="180">
        <v>0</v>
      </c>
      <c r="BF26" s="180" t="e">
        <v>#VALUE!</v>
      </c>
      <c r="BG26" s="180">
        <v>151.625</v>
      </c>
      <c r="BH26" s="180" t="e">
        <v>#VALUE!</v>
      </c>
      <c r="BI26" s="182">
        <v>542.375</v>
      </c>
      <c r="BJ26" s="183" t="e">
        <v>#VALUE!</v>
      </c>
      <c r="BK26" s="183">
        <v>48.125</v>
      </c>
      <c r="BL26" s="183">
        <v>286</v>
      </c>
      <c r="BM26" s="183">
        <v>0</v>
      </c>
      <c r="BN26" s="183">
        <v>0</v>
      </c>
      <c r="BO26" s="183" t="e">
        <v>#VALUE!</v>
      </c>
      <c r="BP26" s="183">
        <v>39.875</v>
      </c>
      <c r="BQ26" s="184">
        <v>554.625</v>
      </c>
      <c r="BR26" s="184">
        <v>10.5</v>
      </c>
      <c r="BS26" s="184" t="e">
        <v>#VALUE!</v>
      </c>
      <c r="BT26" s="184" t="e">
        <v>#VALUE!</v>
      </c>
      <c r="BU26" s="184" t="e">
        <v>#VALUE!</v>
      </c>
      <c r="BV26" s="184">
        <v>377.625</v>
      </c>
      <c r="BW26" s="185">
        <v>345.375</v>
      </c>
      <c r="BX26" s="185" t="e">
        <v>#VALUE!</v>
      </c>
      <c r="BY26" s="185" t="e">
        <v>#VALUE!</v>
      </c>
      <c r="BZ26" s="185" t="e">
        <v>#VALUE!</v>
      </c>
      <c r="CA26" s="185" t="e">
        <v>#VALUE!</v>
      </c>
      <c r="CB26" s="185">
        <v>32.25</v>
      </c>
      <c r="CC26" s="186">
        <v>442.5</v>
      </c>
      <c r="CD26" s="187">
        <v>20582.75</v>
      </c>
      <c r="CE26" s="200">
        <f t="shared" si="0"/>
        <v>2217.75</v>
      </c>
    </row>
    <row r="27" spans="1:83" x14ac:dyDescent="0.25">
      <c r="A27" s="179" t="s">
        <v>153</v>
      </c>
      <c r="B27" s="179" t="s">
        <v>404</v>
      </c>
      <c r="C27" s="179" t="s">
        <v>405</v>
      </c>
      <c r="D27" s="179" t="s">
        <v>124</v>
      </c>
      <c r="E27" s="180">
        <v>8784.75</v>
      </c>
      <c r="F27" s="181">
        <v>8671.5</v>
      </c>
      <c r="G27" s="181">
        <v>43.25</v>
      </c>
      <c r="H27" s="181">
        <v>70</v>
      </c>
      <c r="I27" s="181">
        <v>528.125</v>
      </c>
      <c r="J27" s="181">
        <v>446.375</v>
      </c>
      <c r="K27" s="181">
        <v>483.125</v>
      </c>
      <c r="L27" s="181">
        <v>1026.375</v>
      </c>
      <c r="M27" s="181">
        <v>2325.75</v>
      </c>
      <c r="N27" s="181">
        <v>2165.25</v>
      </c>
      <c r="O27" s="181">
        <v>1809.75</v>
      </c>
      <c r="P27" s="180">
        <v>775.125</v>
      </c>
      <c r="Q27" s="181">
        <v>10.375</v>
      </c>
      <c r="R27" s="181">
        <v>30.125</v>
      </c>
      <c r="S27" s="180">
        <v>180.875</v>
      </c>
      <c r="T27" s="180">
        <v>304</v>
      </c>
      <c r="U27" s="180">
        <v>594.25</v>
      </c>
      <c r="V27" s="180">
        <v>2217.875</v>
      </c>
      <c r="W27" s="181">
        <v>428.75</v>
      </c>
      <c r="X27" s="181">
        <v>216.75</v>
      </c>
      <c r="Y27" s="181">
        <v>256.125</v>
      </c>
      <c r="Z27" s="181">
        <v>383.75</v>
      </c>
      <c r="AA27" s="181" t="e">
        <v>#VALUE!</v>
      </c>
      <c r="AB27" s="181">
        <v>60.75</v>
      </c>
      <c r="AC27" s="181">
        <v>82</v>
      </c>
      <c r="AD27" s="181">
        <v>607.625</v>
      </c>
      <c r="AE27" s="181">
        <v>182.125</v>
      </c>
      <c r="AF27" s="180">
        <v>3355.875</v>
      </c>
      <c r="AG27" s="181">
        <v>805.25</v>
      </c>
      <c r="AH27" s="181">
        <v>36.125</v>
      </c>
      <c r="AI27" s="181">
        <v>978.25</v>
      </c>
      <c r="AJ27" s="181">
        <v>105</v>
      </c>
      <c r="AK27" s="181">
        <v>164.375</v>
      </c>
      <c r="AL27" s="181">
        <v>19.5</v>
      </c>
      <c r="AM27" s="181">
        <v>1247.375</v>
      </c>
      <c r="AN27" s="180">
        <v>194.375</v>
      </c>
      <c r="AO27" s="180">
        <v>188.25</v>
      </c>
      <c r="AP27" s="181">
        <v>123.75</v>
      </c>
      <c r="AQ27" s="181">
        <v>4.625</v>
      </c>
      <c r="AR27" s="181">
        <v>31.5</v>
      </c>
      <c r="AS27" s="181">
        <v>28.375</v>
      </c>
      <c r="AT27" s="180">
        <v>38</v>
      </c>
      <c r="AU27" s="180">
        <v>15.625</v>
      </c>
      <c r="AV27" s="180">
        <v>14</v>
      </c>
      <c r="AW27" s="181">
        <v>0</v>
      </c>
      <c r="AX27" s="181">
        <v>14</v>
      </c>
      <c r="AY27" s="180">
        <v>43</v>
      </c>
      <c r="AZ27" s="180">
        <v>43</v>
      </c>
      <c r="BA27" s="180">
        <v>43</v>
      </c>
      <c r="BB27" s="180">
        <v>1.375</v>
      </c>
      <c r="BC27" s="180">
        <v>4</v>
      </c>
      <c r="BD27" s="180">
        <v>386.875</v>
      </c>
      <c r="BE27" s="180">
        <v>26.75</v>
      </c>
      <c r="BF27" s="180" t="e">
        <v>#VALUE!</v>
      </c>
      <c r="BG27" s="180">
        <v>205.75</v>
      </c>
      <c r="BH27" s="180" t="e">
        <v>#VALUE!</v>
      </c>
      <c r="BI27" s="182">
        <v>2268.625</v>
      </c>
      <c r="BJ27" s="183">
        <v>755.125</v>
      </c>
      <c r="BK27" s="183">
        <v>86.25</v>
      </c>
      <c r="BL27" s="183">
        <v>1126.125</v>
      </c>
      <c r="BM27" s="183">
        <v>163.625</v>
      </c>
      <c r="BN27" s="183">
        <v>50</v>
      </c>
      <c r="BO27" s="183" t="e">
        <v>#VALUE!</v>
      </c>
      <c r="BP27" s="183">
        <v>87.5</v>
      </c>
      <c r="BQ27" s="184">
        <v>399.75</v>
      </c>
      <c r="BR27" s="184">
        <v>40.875</v>
      </c>
      <c r="BS27" s="184" t="e">
        <v>#VALUE!</v>
      </c>
      <c r="BT27" s="184" t="e">
        <v>#VALUE!</v>
      </c>
      <c r="BU27" s="184" t="e">
        <v>#VALUE!</v>
      </c>
      <c r="BV27" s="184">
        <v>136.125</v>
      </c>
      <c r="BW27" s="185" t="e">
        <v>#VALUE!</v>
      </c>
      <c r="BX27" s="185" t="e">
        <v>#VALUE!</v>
      </c>
      <c r="BY27" s="185" t="e">
        <v>#VALUE!</v>
      </c>
      <c r="BZ27" s="185" t="e">
        <v>#VALUE!</v>
      </c>
      <c r="CA27" s="185" t="e">
        <v>#VALUE!</v>
      </c>
      <c r="CB27" s="185">
        <v>114.75</v>
      </c>
      <c r="CC27" s="186">
        <v>1542.625</v>
      </c>
      <c r="CD27" s="187">
        <v>88517.75</v>
      </c>
      <c r="CE27" s="200">
        <f t="shared" si="0"/>
        <v>5573.75</v>
      </c>
    </row>
    <row r="28" spans="1:83" x14ac:dyDescent="0.25">
      <c r="A28" s="179" t="s">
        <v>406</v>
      </c>
      <c r="B28" s="179" t="s">
        <v>407</v>
      </c>
      <c r="C28" s="179" t="s">
        <v>408</v>
      </c>
      <c r="D28" s="179" t="s">
        <v>116</v>
      </c>
      <c r="E28" s="180">
        <v>16138.625</v>
      </c>
      <c r="F28" s="181">
        <v>15791.25</v>
      </c>
      <c r="G28" s="181">
        <v>211.875</v>
      </c>
      <c r="H28" s="181">
        <v>135.5</v>
      </c>
      <c r="I28" s="181">
        <v>689.5</v>
      </c>
      <c r="J28" s="181">
        <v>805.75</v>
      </c>
      <c r="K28" s="181">
        <v>1513.625</v>
      </c>
      <c r="L28" s="181">
        <v>3576.75</v>
      </c>
      <c r="M28" s="181">
        <v>3931.875</v>
      </c>
      <c r="N28" s="181">
        <v>2711.375</v>
      </c>
      <c r="O28" s="181">
        <v>2909.75</v>
      </c>
      <c r="P28" s="180">
        <v>1629.25</v>
      </c>
      <c r="Q28" s="181">
        <v>20.625</v>
      </c>
      <c r="R28" s="181">
        <v>137.375</v>
      </c>
      <c r="S28" s="180">
        <v>768.25</v>
      </c>
      <c r="T28" s="180">
        <v>530.375</v>
      </c>
      <c r="U28" s="180">
        <v>331.125</v>
      </c>
      <c r="V28" s="180">
        <v>2916.125</v>
      </c>
      <c r="W28" s="181">
        <v>269.75</v>
      </c>
      <c r="X28" s="181">
        <v>749.5</v>
      </c>
      <c r="Y28" s="181">
        <v>414.625</v>
      </c>
      <c r="Z28" s="181">
        <v>546.75</v>
      </c>
      <c r="AA28" s="181">
        <v>45</v>
      </c>
      <c r="AB28" s="181">
        <v>151.125</v>
      </c>
      <c r="AC28" s="181">
        <v>76.25</v>
      </c>
      <c r="AD28" s="181">
        <v>354.25</v>
      </c>
      <c r="AE28" s="181">
        <v>308.875</v>
      </c>
      <c r="AF28" s="180">
        <v>5441.625</v>
      </c>
      <c r="AG28" s="181">
        <v>1648.125</v>
      </c>
      <c r="AH28" s="181">
        <v>283.375</v>
      </c>
      <c r="AI28" s="181">
        <v>1364.5</v>
      </c>
      <c r="AJ28" s="181">
        <v>195.125</v>
      </c>
      <c r="AK28" s="181">
        <v>464.625</v>
      </c>
      <c r="AL28" s="181">
        <v>162.125</v>
      </c>
      <c r="AM28" s="181">
        <v>1323.75</v>
      </c>
      <c r="AN28" s="180">
        <v>175.875</v>
      </c>
      <c r="AO28" s="180">
        <v>855</v>
      </c>
      <c r="AP28" s="181">
        <v>174</v>
      </c>
      <c r="AQ28" s="181">
        <v>5.125</v>
      </c>
      <c r="AR28" s="181">
        <v>646.875</v>
      </c>
      <c r="AS28" s="181">
        <v>29</v>
      </c>
      <c r="AT28" s="180">
        <v>198.625</v>
      </c>
      <c r="AU28" s="180">
        <v>36.75</v>
      </c>
      <c r="AV28" s="180">
        <v>84.375</v>
      </c>
      <c r="AW28" s="181">
        <v>2.625</v>
      </c>
      <c r="AX28" s="181">
        <v>81.75</v>
      </c>
      <c r="AY28" s="180">
        <v>79.625</v>
      </c>
      <c r="AZ28" s="180">
        <v>163.75</v>
      </c>
      <c r="BA28" s="180">
        <v>77.25</v>
      </c>
      <c r="BB28" s="180">
        <v>3</v>
      </c>
      <c r="BC28" s="180">
        <v>0</v>
      </c>
      <c r="BD28" s="180">
        <v>1535.375</v>
      </c>
      <c r="BE28" s="180">
        <v>40.5</v>
      </c>
      <c r="BF28" s="180">
        <v>79.25</v>
      </c>
      <c r="BG28" s="180">
        <v>1103.5</v>
      </c>
      <c r="BH28" s="180" t="e">
        <v>#VALUE!</v>
      </c>
      <c r="BI28" s="182">
        <v>4143.625</v>
      </c>
      <c r="BJ28" s="183" t="e">
        <v>#VALUE!</v>
      </c>
      <c r="BK28" s="183">
        <v>106.375</v>
      </c>
      <c r="BL28" s="183">
        <v>2777.625</v>
      </c>
      <c r="BM28" s="183">
        <v>4</v>
      </c>
      <c r="BN28" s="183">
        <v>18.125</v>
      </c>
      <c r="BO28" s="183">
        <v>0</v>
      </c>
      <c r="BP28" s="183">
        <v>115.375</v>
      </c>
      <c r="BQ28" s="184">
        <v>1607.125</v>
      </c>
      <c r="BR28" s="184">
        <v>73</v>
      </c>
      <c r="BS28" s="184" t="e">
        <v>#VALUE!</v>
      </c>
      <c r="BT28" s="184" t="e">
        <v>#VALUE!</v>
      </c>
      <c r="BU28" s="184" t="e">
        <v>#VALUE!</v>
      </c>
      <c r="BV28" s="184">
        <v>1196.375</v>
      </c>
      <c r="BW28" s="185">
        <v>346.25</v>
      </c>
      <c r="BX28" s="185" t="e">
        <v>#VALUE!</v>
      </c>
      <c r="BY28" s="185" t="e">
        <v>#VALUE!</v>
      </c>
      <c r="BZ28" s="185">
        <v>534.25</v>
      </c>
      <c r="CA28" s="185" t="e">
        <v>#VALUE!</v>
      </c>
      <c r="CB28" s="185">
        <v>190.875</v>
      </c>
      <c r="CC28" s="186">
        <v>251.875</v>
      </c>
      <c r="CD28" s="187">
        <v>140232.12051999601</v>
      </c>
      <c r="CE28" s="200">
        <f t="shared" si="0"/>
        <v>8357.75</v>
      </c>
    </row>
    <row r="29" spans="1:83" x14ac:dyDescent="0.25">
      <c r="A29" s="179" t="s">
        <v>409</v>
      </c>
      <c r="B29" s="179" t="s">
        <v>410</v>
      </c>
      <c r="C29" s="179" t="s">
        <v>355</v>
      </c>
      <c r="D29" s="179" t="s">
        <v>55</v>
      </c>
      <c r="E29" s="180">
        <v>14905</v>
      </c>
      <c r="F29" s="181">
        <v>14777</v>
      </c>
      <c r="G29" s="181">
        <v>20.75</v>
      </c>
      <c r="H29" s="181">
        <v>107.25</v>
      </c>
      <c r="I29" s="181">
        <v>878.375</v>
      </c>
      <c r="J29" s="181">
        <v>887.125</v>
      </c>
      <c r="K29" s="181">
        <v>989.875</v>
      </c>
      <c r="L29" s="181">
        <v>1953.25</v>
      </c>
      <c r="M29" s="181">
        <v>4428.25</v>
      </c>
      <c r="N29" s="181">
        <v>2999.375</v>
      </c>
      <c r="O29" s="181">
        <v>2768.75</v>
      </c>
      <c r="P29" s="180">
        <v>1537.25</v>
      </c>
      <c r="Q29" s="181">
        <v>5.25</v>
      </c>
      <c r="R29" s="181">
        <v>158.875</v>
      </c>
      <c r="S29" s="180">
        <v>1680.75</v>
      </c>
      <c r="T29" s="180">
        <v>476.625</v>
      </c>
      <c r="U29" s="180">
        <v>545.5</v>
      </c>
      <c r="V29" s="180">
        <v>3234.125</v>
      </c>
      <c r="W29" s="181">
        <v>530.5</v>
      </c>
      <c r="X29" s="181">
        <v>415.25</v>
      </c>
      <c r="Y29" s="181">
        <v>180.5</v>
      </c>
      <c r="Z29" s="181">
        <v>828.75</v>
      </c>
      <c r="AA29" s="181">
        <v>48.5</v>
      </c>
      <c r="AB29" s="181">
        <v>336.625</v>
      </c>
      <c r="AC29" s="181">
        <v>273.375</v>
      </c>
      <c r="AD29" s="181">
        <v>451.375</v>
      </c>
      <c r="AE29" s="181">
        <v>169.25</v>
      </c>
      <c r="AF29" s="180">
        <v>4239.625</v>
      </c>
      <c r="AG29" s="181">
        <v>1382.625</v>
      </c>
      <c r="AH29" s="181">
        <v>53.25</v>
      </c>
      <c r="AI29" s="181">
        <v>1033.125</v>
      </c>
      <c r="AJ29" s="181">
        <v>238.75</v>
      </c>
      <c r="AK29" s="181">
        <v>217.25</v>
      </c>
      <c r="AL29" s="181">
        <v>214.5</v>
      </c>
      <c r="AM29" s="181">
        <v>1100.125</v>
      </c>
      <c r="AN29" s="180">
        <v>52.75</v>
      </c>
      <c r="AO29" s="180">
        <v>314.25</v>
      </c>
      <c r="AP29" s="181">
        <v>201.625</v>
      </c>
      <c r="AQ29" s="181">
        <v>4</v>
      </c>
      <c r="AR29" s="181">
        <v>65.875</v>
      </c>
      <c r="AS29" s="181">
        <v>42.75</v>
      </c>
      <c r="AT29" s="180">
        <v>140.375</v>
      </c>
      <c r="AU29" s="180">
        <v>100</v>
      </c>
      <c r="AV29" s="180">
        <v>51.375</v>
      </c>
      <c r="AW29" s="181">
        <v>0</v>
      </c>
      <c r="AX29" s="181">
        <v>51.375</v>
      </c>
      <c r="AY29" s="180">
        <v>31.25</v>
      </c>
      <c r="AZ29" s="180">
        <v>80.375</v>
      </c>
      <c r="BA29" s="180">
        <v>97.125</v>
      </c>
      <c r="BB29" s="180">
        <v>3</v>
      </c>
      <c r="BC29" s="180">
        <v>1</v>
      </c>
      <c r="BD29" s="180">
        <v>1542.125</v>
      </c>
      <c r="BE29" s="180">
        <v>54.625</v>
      </c>
      <c r="BF29" s="180">
        <v>126.75</v>
      </c>
      <c r="BG29" s="180">
        <v>458.25</v>
      </c>
      <c r="BH29" s="180" t="e">
        <v>#VALUE!</v>
      </c>
      <c r="BI29" s="182">
        <v>2587.5</v>
      </c>
      <c r="BJ29" s="183">
        <v>1071.5</v>
      </c>
      <c r="BK29" s="183">
        <v>410.25</v>
      </c>
      <c r="BL29" s="183">
        <v>529.125</v>
      </c>
      <c r="BM29" s="183">
        <v>4.875</v>
      </c>
      <c r="BN29" s="183">
        <v>14.75</v>
      </c>
      <c r="BO29" s="183">
        <v>0</v>
      </c>
      <c r="BP29" s="183">
        <v>557</v>
      </c>
      <c r="BQ29" s="184">
        <v>2840.5</v>
      </c>
      <c r="BR29" s="184">
        <v>236.625</v>
      </c>
      <c r="BS29" s="184" t="e">
        <v>#VALUE!</v>
      </c>
      <c r="BT29" s="184" t="e">
        <v>#VALUE!</v>
      </c>
      <c r="BU29" s="184" t="e">
        <v>#VALUE!</v>
      </c>
      <c r="BV29" s="184">
        <v>2178.375</v>
      </c>
      <c r="BW29" s="185" t="e">
        <v>#VALUE!</v>
      </c>
      <c r="BX29" s="185">
        <v>603.25</v>
      </c>
      <c r="BY29" s="185">
        <v>195.5</v>
      </c>
      <c r="BZ29" s="185">
        <v>359.375</v>
      </c>
      <c r="CA29" s="185">
        <v>0</v>
      </c>
      <c r="CB29" s="185">
        <v>416.25</v>
      </c>
      <c r="CC29" s="186">
        <v>446.75</v>
      </c>
      <c r="CD29" s="187">
        <v>164509.471992493</v>
      </c>
      <c r="CE29" s="200">
        <f t="shared" si="0"/>
        <v>7473.75</v>
      </c>
    </row>
    <row r="30" spans="1:83" x14ac:dyDescent="0.25">
      <c r="A30" s="179" t="s">
        <v>151</v>
      </c>
      <c r="B30" s="179" t="s">
        <v>411</v>
      </c>
      <c r="C30" s="179" t="s">
        <v>412</v>
      </c>
      <c r="D30" s="179" t="s">
        <v>123</v>
      </c>
      <c r="E30" s="180">
        <v>10666.875</v>
      </c>
      <c r="F30" s="181">
        <v>10443.75</v>
      </c>
      <c r="G30" s="181">
        <v>17</v>
      </c>
      <c r="H30" s="181">
        <v>206.125</v>
      </c>
      <c r="I30" s="181">
        <v>554.75</v>
      </c>
      <c r="J30" s="181">
        <v>572.875</v>
      </c>
      <c r="K30" s="181">
        <v>594.25</v>
      </c>
      <c r="L30" s="181">
        <v>1335.75</v>
      </c>
      <c r="M30" s="181">
        <v>2805.125</v>
      </c>
      <c r="N30" s="181">
        <v>2482.625</v>
      </c>
      <c r="O30" s="181">
        <v>2321.5</v>
      </c>
      <c r="P30" s="180">
        <v>926.125</v>
      </c>
      <c r="Q30" s="181">
        <v>8.625</v>
      </c>
      <c r="R30" s="181">
        <v>82.125</v>
      </c>
      <c r="S30" s="180">
        <v>310.125</v>
      </c>
      <c r="T30" s="180">
        <v>481.5</v>
      </c>
      <c r="U30" s="180">
        <v>643.375</v>
      </c>
      <c r="V30" s="180">
        <v>2831.5</v>
      </c>
      <c r="W30" s="181">
        <v>11.625</v>
      </c>
      <c r="X30" s="181">
        <v>610.125</v>
      </c>
      <c r="Y30" s="181">
        <v>511.125</v>
      </c>
      <c r="Z30" s="181">
        <v>961.25</v>
      </c>
      <c r="AA30" s="181">
        <v>38.125</v>
      </c>
      <c r="AB30" s="181">
        <v>8.125</v>
      </c>
      <c r="AC30" s="181">
        <v>0</v>
      </c>
      <c r="AD30" s="181">
        <v>389.875</v>
      </c>
      <c r="AE30" s="181">
        <v>301.25</v>
      </c>
      <c r="AF30" s="180">
        <v>3391.25</v>
      </c>
      <c r="AG30" s="181">
        <v>780.125</v>
      </c>
      <c r="AH30" s="181">
        <v>28.625</v>
      </c>
      <c r="AI30" s="181">
        <v>1690.125</v>
      </c>
      <c r="AJ30" s="181">
        <v>84.125</v>
      </c>
      <c r="AK30" s="181">
        <v>253.5</v>
      </c>
      <c r="AL30" s="181">
        <v>27.375</v>
      </c>
      <c r="AM30" s="181">
        <v>527.375</v>
      </c>
      <c r="AN30" s="180">
        <v>106.75</v>
      </c>
      <c r="AO30" s="180">
        <v>145.875</v>
      </c>
      <c r="AP30" s="181">
        <v>95.5</v>
      </c>
      <c r="AQ30" s="181">
        <v>0</v>
      </c>
      <c r="AR30" s="181">
        <v>30.375</v>
      </c>
      <c r="AS30" s="181">
        <v>20</v>
      </c>
      <c r="AT30" s="180">
        <v>28.875</v>
      </c>
      <c r="AU30" s="180">
        <v>2.875</v>
      </c>
      <c r="AV30" s="180">
        <v>13.375</v>
      </c>
      <c r="AW30" s="181">
        <v>0</v>
      </c>
      <c r="AX30" s="181">
        <v>13.375</v>
      </c>
      <c r="AY30" s="180">
        <v>20.625</v>
      </c>
      <c r="AZ30" s="180">
        <v>53.875</v>
      </c>
      <c r="BA30" s="180">
        <v>60.75</v>
      </c>
      <c r="BB30" s="180">
        <v>0</v>
      </c>
      <c r="BC30" s="180">
        <v>0</v>
      </c>
      <c r="BD30" s="180">
        <v>926.5</v>
      </c>
      <c r="BE30" s="180">
        <v>0</v>
      </c>
      <c r="BF30" s="180" t="e">
        <v>#VALUE!</v>
      </c>
      <c r="BG30" s="180">
        <v>399.875</v>
      </c>
      <c r="BH30" s="180" t="e">
        <v>#VALUE!</v>
      </c>
      <c r="BI30" s="182">
        <v>1695.125</v>
      </c>
      <c r="BJ30" s="183" t="e">
        <v>#VALUE!</v>
      </c>
      <c r="BK30" s="183">
        <v>22.25</v>
      </c>
      <c r="BL30" s="183">
        <v>1120.625</v>
      </c>
      <c r="BM30" s="183">
        <v>44.625</v>
      </c>
      <c r="BN30" s="183">
        <v>17.75</v>
      </c>
      <c r="BO30" s="183">
        <v>0</v>
      </c>
      <c r="BP30" s="183">
        <v>68.75</v>
      </c>
      <c r="BQ30" s="184">
        <v>332.625</v>
      </c>
      <c r="BR30" s="184">
        <v>72</v>
      </c>
      <c r="BS30" s="184" t="e">
        <v>#VALUE!</v>
      </c>
      <c r="BT30" s="184" t="e">
        <v>#VALUE!</v>
      </c>
      <c r="BU30" s="184">
        <v>1</v>
      </c>
      <c r="BV30" s="184">
        <v>150.5</v>
      </c>
      <c r="BW30" s="185" t="e">
        <v>#VALUE!</v>
      </c>
      <c r="BX30" s="185" t="e">
        <v>#VALUE!</v>
      </c>
      <c r="BY30" s="185" t="e">
        <v>#VALUE!</v>
      </c>
      <c r="BZ30" s="185" t="e">
        <v>#VALUE!</v>
      </c>
      <c r="CA30" s="185" t="e">
        <v>#VALUE!</v>
      </c>
      <c r="CB30" s="185">
        <v>87.125</v>
      </c>
      <c r="CC30" s="186">
        <v>995.5</v>
      </c>
      <c r="CD30" s="187">
        <v>129219.64796854601</v>
      </c>
      <c r="CE30" s="200">
        <f t="shared" si="0"/>
        <v>6222.75</v>
      </c>
    </row>
    <row r="31" spans="1:83" x14ac:dyDescent="0.25">
      <c r="A31" s="179" t="s">
        <v>158</v>
      </c>
      <c r="B31" s="179" t="s">
        <v>413</v>
      </c>
      <c r="C31" s="179" t="s">
        <v>392</v>
      </c>
      <c r="D31" s="179" t="s">
        <v>118</v>
      </c>
      <c r="E31" s="180">
        <v>7226</v>
      </c>
      <c r="F31" s="181">
        <v>7044.625</v>
      </c>
      <c r="G31" s="181">
        <v>62.875</v>
      </c>
      <c r="H31" s="181">
        <v>118.5</v>
      </c>
      <c r="I31" s="181">
        <v>460.625</v>
      </c>
      <c r="J31" s="181">
        <v>467</v>
      </c>
      <c r="K31" s="181">
        <v>393</v>
      </c>
      <c r="L31" s="181">
        <v>1232.125</v>
      </c>
      <c r="M31" s="181">
        <v>1872.75</v>
      </c>
      <c r="N31" s="181">
        <v>1821.125</v>
      </c>
      <c r="O31" s="181">
        <v>979.375</v>
      </c>
      <c r="P31" s="180">
        <v>756.875</v>
      </c>
      <c r="Q31" s="181">
        <v>3</v>
      </c>
      <c r="R31" s="181">
        <v>12.625</v>
      </c>
      <c r="S31" s="180">
        <v>303.375</v>
      </c>
      <c r="T31" s="180">
        <v>500.375</v>
      </c>
      <c r="U31" s="180">
        <v>380.375</v>
      </c>
      <c r="V31" s="180">
        <v>1348.375</v>
      </c>
      <c r="W31" s="181">
        <v>240.875</v>
      </c>
      <c r="X31" s="181">
        <v>247.375</v>
      </c>
      <c r="Y31" s="181">
        <v>232.875</v>
      </c>
      <c r="Z31" s="181">
        <v>379.75</v>
      </c>
      <c r="AA31" s="181" t="e">
        <v>#VALUE!</v>
      </c>
      <c r="AB31" s="181">
        <v>0</v>
      </c>
      <c r="AC31" s="181">
        <v>0</v>
      </c>
      <c r="AD31" s="181">
        <v>92.875</v>
      </c>
      <c r="AE31" s="181">
        <v>154.625</v>
      </c>
      <c r="AF31" s="180">
        <v>2732.125</v>
      </c>
      <c r="AG31" s="181">
        <v>898.75</v>
      </c>
      <c r="AH31" s="181">
        <v>3.75</v>
      </c>
      <c r="AI31" s="181">
        <v>612.5</v>
      </c>
      <c r="AJ31" s="181">
        <v>5.25</v>
      </c>
      <c r="AK31" s="181">
        <v>137.25</v>
      </c>
      <c r="AL31" s="181">
        <v>135.375</v>
      </c>
      <c r="AM31" s="181">
        <v>939.25</v>
      </c>
      <c r="AN31" s="180">
        <v>36.25</v>
      </c>
      <c r="AO31" s="180">
        <v>162.875</v>
      </c>
      <c r="AP31" s="181">
        <v>95.625</v>
      </c>
      <c r="AQ31" s="181">
        <v>4.5</v>
      </c>
      <c r="AR31" s="181">
        <v>46.875</v>
      </c>
      <c r="AS31" s="181">
        <v>15.875</v>
      </c>
      <c r="AT31" s="180">
        <v>34.625</v>
      </c>
      <c r="AU31" s="180">
        <v>8.875</v>
      </c>
      <c r="AV31" s="180">
        <v>6.25</v>
      </c>
      <c r="AW31" s="181">
        <v>5.25</v>
      </c>
      <c r="AX31" s="181">
        <v>1</v>
      </c>
      <c r="AY31" s="180">
        <v>1</v>
      </c>
      <c r="AZ31" s="180">
        <v>11.75</v>
      </c>
      <c r="BA31" s="180">
        <v>57.25</v>
      </c>
      <c r="BB31" s="180">
        <v>0</v>
      </c>
      <c r="BC31" s="180">
        <v>0</v>
      </c>
      <c r="BD31" s="180">
        <v>486.625</v>
      </c>
      <c r="BE31" s="180">
        <v>0</v>
      </c>
      <c r="BF31" s="180">
        <v>39.875</v>
      </c>
      <c r="BG31" s="180">
        <v>159</v>
      </c>
      <c r="BH31" s="180" t="e">
        <v>#VALUE!</v>
      </c>
      <c r="BI31" s="182">
        <v>2250.125</v>
      </c>
      <c r="BJ31" s="183">
        <v>737.75</v>
      </c>
      <c r="BK31" s="183">
        <v>147.25</v>
      </c>
      <c r="BL31" s="183">
        <v>1293.375</v>
      </c>
      <c r="BM31" s="183">
        <v>0</v>
      </c>
      <c r="BN31" s="183">
        <v>29.625</v>
      </c>
      <c r="BO31" s="183" t="e">
        <v>#VALUE!</v>
      </c>
      <c r="BP31" s="183">
        <v>42.125</v>
      </c>
      <c r="BQ31" s="184">
        <v>1641.125</v>
      </c>
      <c r="BR31" s="184">
        <v>54.375</v>
      </c>
      <c r="BS31" s="184" t="e">
        <v>#VALUE!</v>
      </c>
      <c r="BT31" s="184" t="e">
        <v>#VALUE!</v>
      </c>
      <c r="BU31" s="184" t="e">
        <v>#VALUE!</v>
      </c>
      <c r="BV31" s="184">
        <v>112</v>
      </c>
      <c r="BW31" s="185">
        <v>0</v>
      </c>
      <c r="BX31" s="185" t="e">
        <v>#VALUE!</v>
      </c>
      <c r="BY31" s="185" t="e">
        <v>#VALUE!</v>
      </c>
      <c r="BZ31" s="185" t="e">
        <v>#VALUE!</v>
      </c>
      <c r="CA31" s="185" t="e">
        <v>#VALUE!</v>
      </c>
      <c r="CB31" s="185">
        <v>85.625</v>
      </c>
      <c r="CC31" s="186">
        <v>1540.375</v>
      </c>
      <c r="CD31" s="187">
        <v>99855.425837516799</v>
      </c>
      <c r="CE31" s="200">
        <f t="shared" si="0"/>
        <v>4080.5</v>
      </c>
    </row>
    <row r="32" spans="1:83" x14ac:dyDescent="0.25">
      <c r="A32" s="179" t="s">
        <v>414</v>
      </c>
      <c r="B32" s="179" t="s">
        <v>415</v>
      </c>
      <c r="C32" s="179" t="s">
        <v>117</v>
      </c>
      <c r="D32" s="179" t="s">
        <v>117</v>
      </c>
      <c r="E32" s="180">
        <v>24843</v>
      </c>
      <c r="F32" s="181">
        <v>24821.625</v>
      </c>
      <c r="G32" s="181">
        <v>0</v>
      </c>
      <c r="H32" s="181">
        <v>21.375</v>
      </c>
      <c r="I32" s="181">
        <v>1135.25</v>
      </c>
      <c r="J32" s="181">
        <v>1509.5</v>
      </c>
      <c r="K32" s="181">
        <v>1686.375</v>
      </c>
      <c r="L32" s="181">
        <v>3079.875</v>
      </c>
      <c r="M32" s="181">
        <v>6809.75</v>
      </c>
      <c r="N32" s="181">
        <v>5722.5</v>
      </c>
      <c r="O32" s="181">
        <v>4899.75</v>
      </c>
      <c r="P32" s="180">
        <v>3898.5</v>
      </c>
      <c r="Q32" s="181">
        <v>26.75</v>
      </c>
      <c r="R32" s="181">
        <v>164.5</v>
      </c>
      <c r="S32" s="180">
        <v>685.375</v>
      </c>
      <c r="T32" s="180">
        <v>952.625</v>
      </c>
      <c r="U32" s="180">
        <v>738.5</v>
      </c>
      <c r="V32" s="180">
        <v>4568</v>
      </c>
      <c r="W32" s="181">
        <v>1258.5</v>
      </c>
      <c r="X32" s="181">
        <v>644.625</v>
      </c>
      <c r="Y32" s="181">
        <v>646.5</v>
      </c>
      <c r="Z32" s="181">
        <v>1340.25</v>
      </c>
      <c r="AA32" s="181" t="e">
        <v>#VALUE!</v>
      </c>
      <c r="AB32" s="181">
        <v>254.875</v>
      </c>
      <c r="AC32" s="181">
        <v>31.5</v>
      </c>
      <c r="AD32" s="181">
        <v>214</v>
      </c>
      <c r="AE32" s="181">
        <v>177.75</v>
      </c>
      <c r="AF32" s="180">
        <v>7980.125</v>
      </c>
      <c r="AG32" s="181">
        <v>3235.25</v>
      </c>
      <c r="AH32" s="181">
        <v>191.875</v>
      </c>
      <c r="AI32" s="181">
        <v>2364</v>
      </c>
      <c r="AJ32" s="181">
        <v>448.125</v>
      </c>
      <c r="AK32" s="181">
        <v>178</v>
      </c>
      <c r="AL32" s="181">
        <v>241.875</v>
      </c>
      <c r="AM32" s="181">
        <v>1321</v>
      </c>
      <c r="AN32" s="180">
        <v>538.125</v>
      </c>
      <c r="AO32" s="180">
        <v>571</v>
      </c>
      <c r="AP32" s="181">
        <v>284.5</v>
      </c>
      <c r="AQ32" s="181">
        <v>6.375</v>
      </c>
      <c r="AR32" s="181">
        <v>180.125</v>
      </c>
      <c r="AS32" s="181">
        <v>100</v>
      </c>
      <c r="AT32" s="180">
        <v>361.375</v>
      </c>
      <c r="AU32" s="180">
        <v>70.125</v>
      </c>
      <c r="AV32" s="180">
        <v>58.875</v>
      </c>
      <c r="AW32" s="181">
        <v>16</v>
      </c>
      <c r="AX32" s="181">
        <v>42.875</v>
      </c>
      <c r="AY32" s="180">
        <v>61.375</v>
      </c>
      <c r="AZ32" s="180">
        <v>53.875</v>
      </c>
      <c r="BA32" s="180">
        <v>135.125</v>
      </c>
      <c r="BB32" s="180">
        <v>2</v>
      </c>
      <c r="BC32" s="180">
        <v>3</v>
      </c>
      <c r="BD32" s="180">
        <v>1902.5</v>
      </c>
      <c r="BE32" s="180">
        <v>190.125</v>
      </c>
      <c r="BF32" s="180">
        <v>46.5</v>
      </c>
      <c r="BG32" s="180">
        <v>1162.5</v>
      </c>
      <c r="BH32" s="180" t="e">
        <v>#VALUE!</v>
      </c>
      <c r="BI32" s="182">
        <v>10326</v>
      </c>
      <c r="BJ32" s="183" t="e">
        <v>#VALUE!</v>
      </c>
      <c r="BK32" s="183">
        <v>813.875</v>
      </c>
      <c r="BL32" s="183">
        <v>5033.75</v>
      </c>
      <c r="BM32" s="183">
        <v>148.75</v>
      </c>
      <c r="BN32" s="183">
        <v>143.625</v>
      </c>
      <c r="BO32" s="183">
        <v>0</v>
      </c>
      <c r="BP32" s="183">
        <v>1072.75</v>
      </c>
      <c r="BQ32" s="184">
        <v>2562.875</v>
      </c>
      <c r="BR32" s="184">
        <v>188.875</v>
      </c>
      <c r="BS32" s="184" t="e">
        <v>#VALUE!</v>
      </c>
      <c r="BT32" s="184">
        <v>591.5</v>
      </c>
      <c r="BU32" s="184">
        <v>0</v>
      </c>
      <c r="BV32" s="184">
        <v>1426.75</v>
      </c>
      <c r="BW32" s="185" t="e">
        <v>#VALUE!</v>
      </c>
      <c r="BX32" s="185">
        <v>248.125</v>
      </c>
      <c r="BY32" s="185">
        <v>81</v>
      </c>
      <c r="BZ32" s="185">
        <v>83.5</v>
      </c>
      <c r="CA32" s="185">
        <v>66.125</v>
      </c>
      <c r="CB32" s="185">
        <v>316.25</v>
      </c>
      <c r="CC32" s="186">
        <v>2658.875</v>
      </c>
      <c r="CD32" s="187">
        <v>236565.40625</v>
      </c>
      <c r="CE32" s="200">
        <f t="shared" si="0"/>
        <v>12548.125</v>
      </c>
    </row>
    <row r="33" spans="1:83" x14ac:dyDescent="0.25">
      <c r="A33" s="179" t="s">
        <v>416</v>
      </c>
      <c r="B33" s="179" t="s">
        <v>417</v>
      </c>
      <c r="C33" s="179" t="s">
        <v>375</v>
      </c>
      <c r="D33" s="179" t="s">
        <v>125</v>
      </c>
      <c r="E33" s="180">
        <v>17541.25</v>
      </c>
      <c r="F33" s="181">
        <v>17504.75</v>
      </c>
      <c r="G33" s="181">
        <v>36.25</v>
      </c>
      <c r="H33" s="181">
        <v>0.25</v>
      </c>
      <c r="I33" s="181">
        <v>997.375</v>
      </c>
      <c r="J33" s="181">
        <v>857.375</v>
      </c>
      <c r="K33" s="181">
        <v>1066</v>
      </c>
      <c r="L33" s="181">
        <v>2335.75</v>
      </c>
      <c r="M33" s="181">
        <v>4271.375</v>
      </c>
      <c r="N33" s="181">
        <v>4457.125</v>
      </c>
      <c r="O33" s="181">
        <v>3556.25</v>
      </c>
      <c r="P33" s="180">
        <v>1851.375</v>
      </c>
      <c r="Q33" s="181">
        <v>20.75</v>
      </c>
      <c r="R33" s="181">
        <v>108.125</v>
      </c>
      <c r="S33" s="180">
        <v>643.625</v>
      </c>
      <c r="T33" s="180">
        <v>622.125</v>
      </c>
      <c r="U33" s="180">
        <v>333.875</v>
      </c>
      <c r="V33" s="180">
        <v>4362.25</v>
      </c>
      <c r="W33" s="181">
        <v>1105.5</v>
      </c>
      <c r="X33" s="181">
        <v>710.875</v>
      </c>
      <c r="Y33" s="181">
        <v>381.875</v>
      </c>
      <c r="Z33" s="181">
        <v>782.125</v>
      </c>
      <c r="AA33" s="181">
        <v>3</v>
      </c>
      <c r="AB33" s="181">
        <v>116.5</v>
      </c>
      <c r="AC33" s="181">
        <v>14.25</v>
      </c>
      <c r="AD33" s="181">
        <v>829.625</v>
      </c>
      <c r="AE33" s="181">
        <v>418.5</v>
      </c>
      <c r="AF33" s="180">
        <v>6302.25</v>
      </c>
      <c r="AG33" s="181">
        <v>3059</v>
      </c>
      <c r="AH33" s="181">
        <v>417.625</v>
      </c>
      <c r="AI33" s="181">
        <v>1063.5</v>
      </c>
      <c r="AJ33" s="181">
        <v>567.5</v>
      </c>
      <c r="AK33" s="181">
        <v>257</v>
      </c>
      <c r="AL33" s="181">
        <v>29.625</v>
      </c>
      <c r="AM33" s="181">
        <v>908</v>
      </c>
      <c r="AN33" s="180">
        <v>173.375</v>
      </c>
      <c r="AO33" s="180">
        <v>487</v>
      </c>
      <c r="AP33" s="181">
        <v>331.25</v>
      </c>
      <c r="AQ33" s="181">
        <v>6.875</v>
      </c>
      <c r="AR33" s="181">
        <v>115.5</v>
      </c>
      <c r="AS33" s="181">
        <v>33.375</v>
      </c>
      <c r="AT33" s="180">
        <v>140.375</v>
      </c>
      <c r="AU33" s="180">
        <v>27.875</v>
      </c>
      <c r="AV33" s="180">
        <v>41.25</v>
      </c>
      <c r="AW33" s="181">
        <v>5.625</v>
      </c>
      <c r="AX33" s="181">
        <v>35.625</v>
      </c>
      <c r="AY33" s="180">
        <v>58.875</v>
      </c>
      <c r="AZ33" s="180">
        <v>47.125</v>
      </c>
      <c r="BA33" s="180">
        <v>88.375</v>
      </c>
      <c r="BB33" s="180">
        <v>1</v>
      </c>
      <c r="BC33" s="180">
        <v>1</v>
      </c>
      <c r="BD33" s="180">
        <v>1726.625</v>
      </c>
      <c r="BE33" s="180">
        <v>24.875</v>
      </c>
      <c r="BF33" s="180">
        <v>72.375</v>
      </c>
      <c r="BG33" s="180">
        <v>405.5</v>
      </c>
      <c r="BH33" s="180" t="e">
        <v>#VALUE!</v>
      </c>
      <c r="BI33" s="182">
        <v>3014.5</v>
      </c>
      <c r="BJ33" s="183">
        <v>1093.25</v>
      </c>
      <c r="BK33" s="183">
        <v>156.625</v>
      </c>
      <c r="BL33" s="183">
        <v>1641.625</v>
      </c>
      <c r="BM33" s="183">
        <v>29</v>
      </c>
      <c r="BN33" s="183">
        <v>0</v>
      </c>
      <c r="BO33" s="183" t="e">
        <v>#VALUE!</v>
      </c>
      <c r="BP33" s="183">
        <v>94</v>
      </c>
      <c r="BQ33" s="184">
        <v>1038.875</v>
      </c>
      <c r="BR33" s="184">
        <v>87.75</v>
      </c>
      <c r="BS33" s="184" t="e">
        <v>#VALUE!</v>
      </c>
      <c r="BT33" s="184">
        <v>0</v>
      </c>
      <c r="BU33" s="184">
        <v>1.625</v>
      </c>
      <c r="BV33" s="184">
        <v>694.625</v>
      </c>
      <c r="BW33" s="185">
        <v>0</v>
      </c>
      <c r="BX33" s="185">
        <v>0</v>
      </c>
      <c r="BY33" s="185" t="e">
        <v>#VALUE!</v>
      </c>
      <c r="BZ33" s="185">
        <v>126.875</v>
      </c>
      <c r="CA33" s="185" t="e">
        <v>#VALUE!</v>
      </c>
      <c r="CB33" s="185">
        <v>264.125</v>
      </c>
      <c r="CC33" s="186">
        <v>655.75</v>
      </c>
      <c r="CD33" s="187">
        <v>158051.625</v>
      </c>
      <c r="CE33" s="200">
        <f t="shared" si="0"/>
        <v>10664.5</v>
      </c>
    </row>
    <row r="34" spans="1:83" x14ac:dyDescent="0.25">
      <c r="A34" s="179" t="s">
        <v>418</v>
      </c>
      <c r="B34" s="179" t="s">
        <v>419</v>
      </c>
      <c r="C34" s="179" t="s">
        <v>371</v>
      </c>
      <c r="D34" s="179" t="s">
        <v>125</v>
      </c>
      <c r="E34" s="180">
        <v>37532.625</v>
      </c>
      <c r="F34" s="181">
        <v>37086</v>
      </c>
      <c r="G34" s="181">
        <v>0</v>
      </c>
      <c r="H34" s="181">
        <v>446.625</v>
      </c>
      <c r="I34" s="181">
        <v>1988.25</v>
      </c>
      <c r="J34" s="181">
        <v>1957.375</v>
      </c>
      <c r="K34" s="181">
        <v>2100.75</v>
      </c>
      <c r="L34" s="181">
        <v>4785.125</v>
      </c>
      <c r="M34" s="181">
        <v>7654.25</v>
      </c>
      <c r="N34" s="181">
        <v>8000.625</v>
      </c>
      <c r="O34" s="181">
        <v>11046.25</v>
      </c>
      <c r="P34" s="180">
        <v>4539.375</v>
      </c>
      <c r="Q34" s="181">
        <v>38</v>
      </c>
      <c r="R34" s="181">
        <v>356.875</v>
      </c>
      <c r="S34" s="180">
        <v>1834.75</v>
      </c>
      <c r="T34" s="180">
        <v>1869.25</v>
      </c>
      <c r="U34" s="180">
        <v>1301</v>
      </c>
      <c r="V34" s="180">
        <v>8382.75</v>
      </c>
      <c r="W34" s="181">
        <v>1586.5</v>
      </c>
      <c r="X34" s="181">
        <v>2761.5</v>
      </c>
      <c r="Y34" s="181">
        <v>833</v>
      </c>
      <c r="Z34" s="181">
        <v>1190.75</v>
      </c>
      <c r="AA34" s="181">
        <v>72.875</v>
      </c>
      <c r="AB34" s="181">
        <v>321.875</v>
      </c>
      <c r="AC34" s="181">
        <v>189.125</v>
      </c>
      <c r="AD34" s="181">
        <v>805.125</v>
      </c>
      <c r="AE34" s="181">
        <v>622</v>
      </c>
      <c r="AF34" s="180">
        <v>9405.625</v>
      </c>
      <c r="AG34" s="181">
        <v>2770.75</v>
      </c>
      <c r="AH34" s="181">
        <v>129.5</v>
      </c>
      <c r="AI34" s="181">
        <v>2222.375</v>
      </c>
      <c r="AJ34" s="181">
        <v>1748</v>
      </c>
      <c r="AK34" s="181">
        <v>108.375</v>
      </c>
      <c r="AL34" s="181">
        <v>158.625</v>
      </c>
      <c r="AM34" s="181">
        <v>2268</v>
      </c>
      <c r="AN34" s="180">
        <v>1884.375</v>
      </c>
      <c r="AO34" s="180">
        <v>1169</v>
      </c>
      <c r="AP34" s="181">
        <v>779.75</v>
      </c>
      <c r="AQ34" s="181">
        <v>19</v>
      </c>
      <c r="AR34" s="181">
        <v>273.5</v>
      </c>
      <c r="AS34" s="181">
        <v>96.75</v>
      </c>
      <c r="AT34" s="180">
        <v>159.375</v>
      </c>
      <c r="AU34" s="180">
        <v>85.375</v>
      </c>
      <c r="AV34" s="180">
        <v>72.625</v>
      </c>
      <c r="AW34" s="181">
        <v>3.75</v>
      </c>
      <c r="AX34" s="181">
        <v>68.875</v>
      </c>
      <c r="AY34" s="180">
        <v>79.875</v>
      </c>
      <c r="AZ34" s="180">
        <v>183.125</v>
      </c>
      <c r="BA34" s="180">
        <v>149.625</v>
      </c>
      <c r="BB34" s="180">
        <v>5</v>
      </c>
      <c r="BC34" s="180">
        <v>0</v>
      </c>
      <c r="BD34" s="180">
        <v>4817</v>
      </c>
      <c r="BE34" s="180">
        <v>72.625</v>
      </c>
      <c r="BF34" s="180">
        <v>42.625</v>
      </c>
      <c r="BG34" s="180">
        <v>1230.875</v>
      </c>
      <c r="BH34" s="180" t="e">
        <v>#VALUE!</v>
      </c>
      <c r="BI34" s="182">
        <v>5034.875</v>
      </c>
      <c r="BJ34" s="183">
        <v>435.25</v>
      </c>
      <c r="BK34" s="183">
        <v>555.375</v>
      </c>
      <c r="BL34" s="183">
        <v>3018.375</v>
      </c>
      <c r="BM34" s="183">
        <v>26.625</v>
      </c>
      <c r="BN34" s="183">
        <v>23.25</v>
      </c>
      <c r="BO34" s="183">
        <v>4</v>
      </c>
      <c r="BP34" s="183">
        <v>972</v>
      </c>
      <c r="BQ34" s="184">
        <v>2840.125</v>
      </c>
      <c r="BR34" s="184">
        <v>645.5</v>
      </c>
      <c r="BS34" s="184" t="e">
        <v>#VALUE!</v>
      </c>
      <c r="BT34" s="184" t="e">
        <v>#VALUE!</v>
      </c>
      <c r="BU34" s="184">
        <v>2.25</v>
      </c>
      <c r="BV34" s="184">
        <v>1546.125</v>
      </c>
      <c r="BW34" s="185">
        <v>30.375</v>
      </c>
      <c r="BX34" s="185" t="e">
        <v>#VALUE!</v>
      </c>
      <c r="BY34" s="185" t="e">
        <v>#VALUE!</v>
      </c>
      <c r="BZ34" s="185">
        <v>52.25</v>
      </c>
      <c r="CA34" s="185" t="e">
        <v>#VALUE!</v>
      </c>
      <c r="CB34" s="185">
        <v>891.25</v>
      </c>
      <c r="CC34" s="186">
        <v>1042.875</v>
      </c>
      <c r="CD34" s="187">
        <v>475415.25</v>
      </c>
      <c r="CE34" s="200">
        <f t="shared" si="0"/>
        <v>17788.375</v>
      </c>
    </row>
    <row r="35" spans="1:83" x14ac:dyDescent="0.25">
      <c r="A35" s="179" t="s">
        <v>156</v>
      </c>
      <c r="B35" s="179" t="s">
        <v>420</v>
      </c>
      <c r="C35" s="179" t="s">
        <v>371</v>
      </c>
      <c r="D35" s="179" t="s">
        <v>125</v>
      </c>
      <c r="E35" s="180">
        <v>4998.75</v>
      </c>
      <c r="F35" s="181">
        <v>4900.625</v>
      </c>
      <c r="G35" s="181">
        <v>0</v>
      </c>
      <c r="H35" s="181">
        <v>98.125</v>
      </c>
      <c r="I35" s="181">
        <v>298.75</v>
      </c>
      <c r="J35" s="181">
        <v>321.75</v>
      </c>
      <c r="K35" s="181">
        <v>225.75</v>
      </c>
      <c r="L35" s="181">
        <v>889.375</v>
      </c>
      <c r="M35" s="181">
        <v>1581.5</v>
      </c>
      <c r="N35" s="181">
        <v>1076</v>
      </c>
      <c r="O35" s="181">
        <v>605.625</v>
      </c>
      <c r="P35" s="180">
        <v>399.125</v>
      </c>
      <c r="Q35" s="181">
        <v>6.25</v>
      </c>
      <c r="R35" s="181">
        <v>66</v>
      </c>
      <c r="S35" s="180">
        <v>129.125</v>
      </c>
      <c r="T35" s="180">
        <v>149.75</v>
      </c>
      <c r="U35" s="180">
        <v>169</v>
      </c>
      <c r="V35" s="180">
        <v>1446.375</v>
      </c>
      <c r="W35" s="181">
        <v>273.625</v>
      </c>
      <c r="X35" s="181">
        <v>332.875</v>
      </c>
      <c r="Y35" s="181">
        <v>119.125</v>
      </c>
      <c r="Z35" s="181">
        <v>424.875</v>
      </c>
      <c r="AA35" s="181">
        <v>6.875</v>
      </c>
      <c r="AB35" s="181">
        <v>59.875</v>
      </c>
      <c r="AC35" s="181">
        <v>61.875</v>
      </c>
      <c r="AD35" s="181">
        <v>127.125</v>
      </c>
      <c r="AE35" s="181">
        <v>40.125</v>
      </c>
      <c r="AF35" s="180">
        <v>1485.75</v>
      </c>
      <c r="AG35" s="181">
        <v>528.75</v>
      </c>
      <c r="AH35" s="181">
        <v>0</v>
      </c>
      <c r="AI35" s="181">
        <v>351.875</v>
      </c>
      <c r="AJ35" s="181">
        <v>78.375</v>
      </c>
      <c r="AK35" s="181">
        <v>17.75</v>
      </c>
      <c r="AL35" s="181">
        <v>12.5</v>
      </c>
      <c r="AM35" s="181">
        <v>496.5</v>
      </c>
      <c r="AN35" s="180">
        <v>15.375</v>
      </c>
      <c r="AO35" s="180">
        <v>169.75</v>
      </c>
      <c r="AP35" s="181">
        <v>112.5</v>
      </c>
      <c r="AQ35" s="181">
        <v>4.625</v>
      </c>
      <c r="AR35" s="181">
        <v>3.25</v>
      </c>
      <c r="AS35" s="181">
        <v>49.375</v>
      </c>
      <c r="AT35" s="180">
        <v>16.375</v>
      </c>
      <c r="AU35" s="180">
        <v>1</v>
      </c>
      <c r="AV35" s="180">
        <v>6.5</v>
      </c>
      <c r="AW35" s="181">
        <v>0</v>
      </c>
      <c r="AX35" s="181">
        <v>6.5</v>
      </c>
      <c r="AY35" s="180">
        <v>0</v>
      </c>
      <c r="AZ35" s="180">
        <v>43.5</v>
      </c>
      <c r="BA35" s="180">
        <v>29.625</v>
      </c>
      <c r="BB35" s="180">
        <v>0</v>
      </c>
      <c r="BC35" s="180">
        <v>0</v>
      </c>
      <c r="BD35" s="180">
        <v>499.125</v>
      </c>
      <c r="BE35" s="180">
        <v>4.625</v>
      </c>
      <c r="BF35" s="180">
        <v>78</v>
      </c>
      <c r="BG35" s="180">
        <v>106.5</v>
      </c>
      <c r="BH35" s="180" t="e">
        <v>#VALUE!</v>
      </c>
      <c r="BI35" s="182">
        <v>1894.375</v>
      </c>
      <c r="BJ35" s="183" t="e">
        <v>#VALUE!</v>
      </c>
      <c r="BK35" s="183">
        <v>250</v>
      </c>
      <c r="BL35" s="183">
        <v>545.375</v>
      </c>
      <c r="BM35" s="183" t="e">
        <v>#VALUE!</v>
      </c>
      <c r="BN35" s="183">
        <v>2.75</v>
      </c>
      <c r="BO35" s="183" t="e">
        <v>#VALUE!</v>
      </c>
      <c r="BP35" s="183">
        <v>89.875</v>
      </c>
      <c r="BQ35" s="184">
        <v>385.25</v>
      </c>
      <c r="BR35" s="184">
        <v>16.375</v>
      </c>
      <c r="BS35" s="184" t="e">
        <v>#VALUE!</v>
      </c>
      <c r="BT35" s="184" t="e">
        <v>#VALUE!</v>
      </c>
      <c r="BU35" s="184" t="e">
        <v>#VALUE!</v>
      </c>
      <c r="BV35" s="184">
        <v>64.25</v>
      </c>
      <c r="BW35" s="185" t="e">
        <v>#VALUE!</v>
      </c>
      <c r="BX35" s="185" t="e">
        <v>#VALUE!</v>
      </c>
      <c r="BY35" s="185" t="e">
        <v>#VALUE!</v>
      </c>
      <c r="BZ35" s="185" t="e">
        <v>#VALUE!</v>
      </c>
      <c r="CA35" s="185" t="e">
        <v>#VALUE!</v>
      </c>
      <c r="CB35" s="185">
        <v>62.25</v>
      </c>
      <c r="CC35" s="186">
        <v>44.875</v>
      </c>
      <c r="CD35" s="187">
        <v>43224.25</v>
      </c>
      <c r="CE35" s="200">
        <f t="shared" si="0"/>
        <v>2932.125</v>
      </c>
    </row>
    <row r="36" spans="1:83" x14ac:dyDescent="0.25">
      <c r="A36" s="179" t="s">
        <v>421</v>
      </c>
      <c r="B36" s="179" t="s">
        <v>422</v>
      </c>
      <c r="C36" s="179" t="s">
        <v>405</v>
      </c>
      <c r="D36" s="179" t="s">
        <v>124</v>
      </c>
      <c r="E36" s="180">
        <v>43015.5</v>
      </c>
      <c r="F36" s="181">
        <v>42556.5</v>
      </c>
      <c r="G36" s="181">
        <v>269.375</v>
      </c>
      <c r="H36" s="181">
        <v>189.625</v>
      </c>
      <c r="I36" s="181">
        <v>2277.875</v>
      </c>
      <c r="J36" s="181">
        <v>1989.5</v>
      </c>
      <c r="K36" s="181">
        <v>2332.5</v>
      </c>
      <c r="L36" s="181">
        <v>5303.875</v>
      </c>
      <c r="M36" s="181">
        <v>9427.375</v>
      </c>
      <c r="N36" s="181">
        <v>10910.5</v>
      </c>
      <c r="O36" s="181">
        <v>10773.875</v>
      </c>
      <c r="P36" s="180">
        <v>4616.625</v>
      </c>
      <c r="Q36" s="181">
        <v>109.125</v>
      </c>
      <c r="R36" s="181">
        <v>459.875</v>
      </c>
      <c r="S36" s="180">
        <v>3418.5</v>
      </c>
      <c r="T36" s="180">
        <v>2810.125</v>
      </c>
      <c r="U36" s="180">
        <v>1318.625</v>
      </c>
      <c r="V36" s="180">
        <v>8734.25</v>
      </c>
      <c r="W36" s="181">
        <v>1613.5</v>
      </c>
      <c r="X36" s="181">
        <v>1788.5</v>
      </c>
      <c r="Y36" s="181">
        <v>671.5</v>
      </c>
      <c r="Z36" s="181">
        <v>953.125</v>
      </c>
      <c r="AA36" s="181">
        <v>0</v>
      </c>
      <c r="AB36" s="181">
        <v>539.5</v>
      </c>
      <c r="AC36" s="181">
        <v>87.625</v>
      </c>
      <c r="AD36" s="181">
        <v>2443.25</v>
      </c>
      <c r="AE36" s="181">
        <v>637.25</v>
      </c>
      <c r="AF36" s="180">
        <v>13644.375</v>
      </c>
      <c r="AG36" s="181">
        <v>2929.625</v>
      </c>
      <c r="AH36" s="181">
        <v>528.5</v>
      </c>
      <c r="AI36" s="181">
        <v>3056.75</v>
      </c>
      <c r="AJ36" s="181">
        <v>1336.125</v>
      </c>
      <c r="AK36" s="181">
        <v>536</v>
      </c>
      <c r="AL36" s="181">
        <v>204</v>
      </c>
      <c r="AM36" s="181">
        <v>5053.375</v>
      </c>
      <c r="AN36" s="180">
        <v>637.625</v>
      </c>
      <c r="AO36" s="180">
        <v>960.75</v>
      </c>
      <c r="AP36" s="181">
        <v>663</v>
      </c>
      <c r="AQ36" s="181">
        <v>21</v>
      </c>
      <c r="AR36" s="181">
        <v>185.875</v>
      </c>
      <c r="AS36" s="181">
        <v>90.875</v>
      </c>
      <c r="AT36" s="180">
        <v>306.125</v>
      </c>
      <c r="AU36" s="180">
        <v>127.125</v>
      </c>
      <c r="AV36" s="180">
        <v>167.25</v>
      </c>
      <c r="AW36" s="181">
        <v>17.375</v>
      </c>
      <c r="AX36" s="181">
        <v>149.875</v>
      </c>
      <c r="AY36" s="180">
        <v>47.875</v>
      </c>
      <c r="AZ36" s="180">
        <v>256.75</v>
      </c>
      <c r="BA36" s="180">
        <v>146</v>
      </c>
      <c r="BB36" s="180">
        <v>5</v>
      </c>
      <c r="BC36" s="180">
        <v>5.875</v>
      </c>
      <c r="BD36" s="180">
        <v>3926.375</v>
      </c>
      <c r="BE36" s="180">
        <v>202.375</v>
      </c>
      <c r="BF36" s="180">
        <v>73.5</v>
      </c>
      <c r="BG36" s="180">
        <v>1176.75</v>
      </c>
      <c r="BH36" s="180" t="e">
        <v>#VALUE!</v>
      </c>
      <c r="BI36" s="182">
        <v>7718.75</v>
      </c>
      <c r="BJ36" s="183">
        <v>1164.875</v>
      </c>
      <c r="BK36" s="183">
        <v>440.75</v>
      </c>
      <c r="BL36" s="183">
        <v>4916.625</v>
      </c>
      <c r="BM36" s="183">
        <v>0</v>
      </c>
      <c r="BN36" s="183">
        <v>34</v>
      </c>
      <c r="BO36" s="183">
        <v>132.625</v>
      </c>
      <c r="BP36" s="183">
        <v>1029.875</v>
      </c>
      <c r="BQ36" s="184">
        <v>4459.625</v>
      </c>
      <c r="BR36" s="184">
        <v>664.625</v>
      </c>
      <c r="BS36" s="184" t="e">
        <v>#VALUE!</v>
      </c>
      <c r="BT36" s="184" t="e">
        <v>#VALUE!</v>
      </c>
      <c r="BU36" s="184">
        <v>612.125</v>
      </c>
      <c r="BV36" s="184">
        <v>2724.625</v>
      </c>
      <c r="BW36" s="185">
        <v>827.375</v>
      </c>
      <c r="BX36" s="185">
        <v>83.375</v>
      </c>
      <c r="BY36" s="185" t="e">
        <v>#VALUE!</v>
      </c>
      <c r="BZ36" s="185">
        <v>81.875</v>
      </c>
      <c r="CA36" s="185">
        <v>0</v>
      </c>
      <c r="CB36" s="185">
        <v>1370.375</v>
      </c>
      <c r="CC36" s="186">
        <v>2564.5</v>
      </c>
      <c r="CD36" s="187">
        <v>507315.40271538502</v>
      </c>
      <c r="CE36" s="200">
        <f t="shared" si="0"/>
        <v>22378.625</v>
      </c>
    </row>
    <row r="37" spans="1:83" x14ac:dyDescent="0.25">
      <c r="A37" s="179" t="s">
        <v>423</v>
      </c>
      <c r="B37" s="179" t="s">
        <v>424</v>
      </c>
      <c r="C37" s="179" t="s">
        <v>375</v>
      </c>
      <c r="D37" s="179" t="s">
        <v>125</v>
      </c>
      <c r="E37" s="180">
        <v>29209.75</v>
      </c>
      <c r="F37" s="181">
        <v>28523.75</v>
      </c>
      <c r="G37" s="181">
        <v>588.875</v>
      </c>
      <c r="H37" s="181">
        <v>97.125</v>
      </c>
      <c r="I37" s="181">
        <v>1716.5</v>
      </c>
      <c r="J37" s="181">
        <v>1561.375</v>
      </c>
      <c r="K37" s="181">
        <v>1852.125</v>
      </c>
      <c r="L37" s="181">
        <v>3487</v>
      </c>
      <c r="M37" s="181">
        <v>6757.625</v>
      </c>
      <c r="N37" s="181">
        <v>6112</v>
      </c>
      <c r="O37" s="181">
        <v>7723.125</v>
      </c>
      <c r="P37" s="180">
        <v>3188.625</v>
      </c>
      <c r="Q37" s="181">
        <v>73</v>
      </c>
      <c r="R37" s="181">
        <v>263.25</v>
      </c>
      <c r="S37" s="180">
        <v>1345</v>
      </c>
      <c r="T37" s="180">
        <v>1305.25</v>
      </c>
      <c r="U37" s="180">
        <v>872.375</v>
      </c>
      <c r="V37" s="180">
        <v>5942.125</v>
      </c>
      <c r="W37" s="181">
        <v>904.75</v>
      </c>
      <c r="X37" s="181">
        <v>860.875</v>
      </c>
      <c r="Y37" s="181">
        <v>920.25</v>
      </c>
      <c r="Z37" s="181">
        <v>1118.5</v>
      </c>
      <c r="AA37" s="181">
        <v>43.5</v>
      </c>
      <c r="AB37" s="181">
        <v>269</v>
      </c>
      <c r="AC37" s="181">
        <v>50</v>
      </c>
      <c r="AD37" s="181">
        <v>979.75</v>
      </c>
      <c r="AE37" s="181">
        <v>795.5</v>
      </c>
      <c r="AF37" s="180">
        <v>10720.5</v>
      </c>
      <c r="AG37" s="181">
        <v>5257.5</v>
      </c>
      <c r="AH37" s="181">
        <v>196.5</v>
      </c>
      <c r="AI37" s="181">
        <v>1870.375</v>
      </c>
      <c r="AJ37" s="181">
        <v>789.125</v>
      </c>
      <c r="AK37" s="181">
        <v>203.5</v>
      </c>
      <c r="AL37" s="181">
        <v>204</v>
      </c>
      <c r="AM37" s="181">
        <v>2199.5</v>
      </c>
      <c r="AN37" s="180">
        <v>303.375</v>
      </c>
      <c r="AO37" s="180">
        <v>932.125</v>
      </c>
      <c r="AP37" s="181">
        <v>663.25</v>
      </c>
      <c r="AQ37" s="181">
        <v>11</v>
      </c>
      <c r="AR37" s="181">
        <v>197.625</v>
      </c>
      <c r="AS37" s="181">
        <v>60.25</v>
      </c>
      <c r="AT37" s="180">
        <v>249.125</v>
      </c>
      <c r="AU37" s="180">
        <v>20.125</v>
      </c>
      <c r="AV37" s="180">
        <v>81.125</v>
      </c>
      <c r="AW37" s="181">
        <v>5.75</v>
      </c>
      <c r="AX37" s="181">
        <v>75.375</v>
      </c>
      <c r="AY37" s="180">
        <v>22</v>
      </c>
      <c r="AZ37" s="180">
        <v>121.25</v>
      </c>
      <c r="BA37" s="180">
        <v>176</v>
      </c>
      <c r="BB37" s="180">
        <v>2</v>
      </c>
      <c r="BC37" s="180">
        <v>1</v>
      </c>
      <c r="BD37" s="180">
        <v>2893.25</v>
      </c>
      <c r="BE37" s="180">
        <v>20</v>
      </c>
      <c r="BF37" s="180">
        <v>23.625</v>
      </c>
      <c r="BG37" s="180">
        <v>934.875</v>
      </c>
      <c r="BH37" s="180" t="e">
        <v>#VALUE!</v>
      </c>
      <c r="BI37" s="182">
        <v>5923.125</v>
      </c>
      <c r="BJ37" s="183">
        <v>1307.875</v>
      </c>
      <c r="BK37" s="183">
        <v>211.875</v>
      </c>
      <c r="BL37" s="183">
        <v>3193.875</v>
      </c>
      <c r="BM37" s="183">
        <v>58.5</v>
      </c>
      <c r="BN37" s="183">
        <v>22.75</v>
      </c>
      <c r="BO37" s="183">
        <v>0.625</v>
      </c>
      <c r="BP37" s="183">
        <v>1127.625</v>
      </c>
      <c r="BQ37" s="184">
        <v>4833</v>
      </c>
      <c r="BR37" s="184">
        <v>689.125</v>
      </c>
      <c r="BS37" s="184" t="e">
        <v>#VALUE!</v>
      </c>
      <c r="BT37" s="184">
        <v>543.125</v>
      </c>
      <c r="BU37" s="184">
        <v>699</v>
      </c>
      <c r="BV37" s="184">
        <v>2627.5</v>
      </c>
      <c r="BW37" s="185">
        <v>662</v>
      </c>
      <c r="BX37" s="185" t="e">
        <v>#VALUE!</v>
      </c>
      <c r="BY37" s="185" t="e">
        <v>#VALUE!</v>
      </c>
      <c r="BZ37" s="185">
        <v>543.625</v>
      </c>
      <c r="CA37" s="185">
        <v>172.25</v>
      </c>
      <c r="CB37" s="185">
        <v>746.5</v>
      </c>
      <c r="CC37" s="186">
        <v>257</v>
      </c>
      <c r="CD37" s="187">
        <v>295702.44934099901</v>
      </c>
      <c r="CE37" s="200">
        <f t="shared" si="0"/>
        <v>16662.625</v>
      </c>
    </row>
    <row r="38" spans="1:83" x14ac:dyDescent="0.25">
      <c r="A38" s="179" t="s">
        <v>425</v>
      </c>
      <c r="B38" s="179" t="s">
        <v>426</v>
      </c>
      <c r="C38" s="179" t="s">
        <v>117</v>
      </c>
      <c r="D38" s="179" t="s">
        <v>117</v>
      </c>
      <c r="E38" s="180">
        <v>34573.625</v>
      </c>
      <c r="F38" s="181">
        <v>34146.75</v>
      </c>
      <c r="G38" s="181">
        <v>42.375</v>
      </c>
      <c r="H38" s="181">
        <v>384.5</v>
      </c>
      <c r="I38" s="181">
        <v>1689.875</v>
      </c>
      <c r="J38" s="181">
        <v>2031.875</v>
      </c>
      <c r="K38" s="181">
        <v>2113.125</v>
      </c>
      <c r="L38" s="181">
        <v>4138.125</v>
      </c>
      <c r="M38" s="181">
        <v>9673.25</v>
      </c>
      <c r="N38" s="181">
        <v>7848.75</v>
      </c>
      <c r="O38" s="181">
        <v>7078.625</v>
      </c>
      <c r="P38" s="180">
        <v>5713.25</v>
      </c>
      <c r="Q38" s="181">
        <v>74.75</v>
      </c>
      <c r="R38" s="181">
        <v>369.625</v>
      </c>
      <c r="S38" s="180">
        <v>1547.625</v>
      </c>
      <c r="T38" s="180">
        <v>1947.75</v>
      </c>
      <c r="U38" s="180">
        <v>1023.125</v>
      </c>
      <c r="V38" s="180">
        <v>6542.125</v>
      </c>
      <c r="W38" s="181">
        <v>1989.75</v>
      </c>
      <c r="X38" s="181">
        <v>957.25</v>
      </c>
      <c r="Y38" s="181">
        <v>688.25</v>
      </c>
      <c r="Z38" s="181">
        <v>742.625</v>
      </c>
      <c r="AA38" s="181" t="e">
        <v>#VALUE!</v>
      </c>
      <c r="AB38" s="181">
        <v>728.75</v>
      </c>
      <c r="AC38" s="181">
        <v>367.5</v>
      </c>
      <c r="AD38" s="181">
        <v>418.5</v>
      </c>
      <c r="AE38" s="181">
        <v>649.5</v>
      </c>
      <c r="AF38" s="180">
        <v>9435.75</v>
      </c>
      <c r="AG38" s="181">
        <v>2851.375</v>
      </c>
      <c r="AH38" s="181">
        <v>186.5</v>
      </c>
      <c r="AI38" s="181">
        <v>2743.375</v>
      </c>
      <c r="AJ38" s="181">
        <v>527.125</v>
      </c>
      <c r="AK38" s="181">
        <v>456.5</v>
      </c>
      <c r="AL38" s="181">
        <v>292.75</v>
      </c>
      <c r="AM38" s="181">
        <v>2378.125</v>
      </c>
      <c r="AN38" s="180">
        <v>351.75</v>
      </c>
      <c r="AO38" s="180">
        <v>775.625</v>
      </c>
      <c r="AP38" s="181">
        <v>496.875</v>
      </c>
      <c r="AQ38" s="181">
        <v>16.25</v>
      </c>
      <c r="AR38" s="181">
        <v>162</v>
      </c>
      <c r="AS38" s="181">
        <v>100.5</v>
      </c>
      <c r="AT38" s="180">
        <v>274.25</v>
      </c>
      <c r="AU38" s="180">
        <v>44</v>
      </c>
      <c r="AV38" s="180">
        <v>34.625</v>
      </c>
      <c r="AW38" s="181">
        <v>3.125</v>
      </c>
      <c r="AX38" s="181">
        <v>31.5</v>
      </c>
      <c r="AY38" s="180">
        <v>407.875</v>
      </c>
      <c r="AZ38" s="180">
        <v>230.75</v>
      </c>
      <c r="BA38" s="180">
        <v>221.875</v>
      </c>
      <c r="BB38" s="180">
        <v>0.25</v>
      </c>
      <c r="BC38" s="180">
        <v>3.5</v>
      </c>
      <c r="BD38" s="180">
        <v>3422.625</v>
      </c>
      <c r="BE38" s="180">
        <v>109.125</v>
      </c>
      <c r="BF38" s="180">
        <v>27</v>
      </c>
      <c r="BG38" s="180">
        <v>1594.625</v>
      </c>
      <c r="BH38" s="180" t="e">
        <v>#VALUE!</v>
      </c>
      <c r="BI38" s="182">
        <v>7807</v>
      </c>
      <c r="BJ38" s="183">
        <v>2598.5</v>
      </c>
      <c r="BK38" s="183">
        <v>370</v>
      </c>
      <c r="BL38" s="183">
        <v>3785.5</v>
      </c>
      <c r="BM38" s="183">
        <v>280</v>
      </c>
      <c r="BN38" s="183">
        <v>152.75</v>
      </c>
      <c r="BO38" s="183">
        <v>0</v>
      </c>
      <c r="BP38" s="183">
        <v>620.25</v>
      </c>
      <c r="BQ38" s="184">
        <v>2859.25</v>
      </c>
      <c r="BR38" s="184">
        <v>399.625</v>
      </c>
      <c r="BS38" s="184" t="e">
        <v>#VALUE!</v>
      </c>
      <c r="BT38" s="184" t="e">
        <v>#VALUE!</v>
      </c>
      <c r="BU38" s="184">
        <v>1</v>
      </c>
      <c r="BV38" s="184">
        <v>1642.625</v>
      </c>
      <c r="BW38" s="185">
        <v>574.125</v>
      </c>
      <c r="BX38" s="185">
        <v>0</v>
      </c>
      <c r="BY38" s="185" t="e">
        <v>#VALUE!</v>
      </c>
      <c r="BZ38" s="185">
        <v>60.5</v>
      </c>
      <c r="CA38" s="185" t="e">
        <v>#VALUE!</v>
      </c>
      <c r="CB38" s="185">
        <v>702.125</v>
      </c>
      <c r="CC38" s="186">
        <v>1621.5</v>
      </c>
      <c r="CD38" s="187">
        <v>336107.71293854702</v>
      </c>
      <c r="CE38" s="200">
        <f t="shared" si="0"/>
        <v>15977.875</v>
      </c>
    </row>
    <row r="39" spans="1:83" x14ac:dyDescent="0.25">
      <c r="A39" s="179" t="s">
        <v>427</v>
      </c>
      <c r="B39" s="179" t="s">
        <v>428</v>
      </c>
      <c r="C39" s="179" t="s">
        <v>392</v>
      </c>
      <c r="D39" s="179" t="s">
        <v>118</v>
      </c>
      <c r="E39" s="180">
        <v>6016.25</v>
      </c>
      <c r="F39" s="181">
        <v>5655</v>
      </c>
      <c r="G39" s="181">
        <v>195.375</v>
      </c>
      <c r="H39" s="181">
        <v>165.875</v>
      </c>
      <c r="I39" s="181">
        <v>384.25</v>
      </c>
      <c r="J39" s="181">
        <v>474.25</v>
      </c>
      <c r="K39" s="181">
        <v>511.375</v>
      </c>
      <c r="L39" s="181">
        <v>814.75</v>
      </c>
      <c r="M39" s="181">
        <v>2220.5</v>
      </c>
      <c r="N39" s="181">
        <v>844.125</v>
      </c>
      <c r="O39" s="181">
        <v>767</v>
      </c>
      <c r="P39" s="180">
        <v>337.75</v>
      </c>
      <c r="Q39" s="181">
        <v>2</v>
      </c>
      <c r="R39" s="181">
        <v>29.375</v>
      </c>
      <c r="S39" s="180">
        <v>123.625</v>
      </c>
      <c r="T39" s="180">
        <v>157.875</v>
      </c>
      <c r="U39" s="180">
        <v>297.375</v>
      </c>
      <c r="V39" s="180">
        <v>1679</v>
      </c>
      <c r="W39" s="181">
        <v>406</v>
      </c>
      <c r="X39" s="181">
        <v>276.75</v>
      </c>
      <c r="Y39" s="181">
        <v>297</v>
      </c>
      <c r="Z39" s="181">
        <v>217.375</v>
      </c>
      <c r="AA39" s="181" t="e">
        <v>#VALUE!</v>
      </c>
      <c r="AB39" s="181">
        <v>147.625</v>
      </c>
      <c r="AC39" s="181">
        <v>42.75</v>
      </c>
      <c r="AD39" s="181">
        <v>127.75</v>
      </c>
      <c r="AE39" s="181">
        <v>163.75</v>
      </c>
      <c r="AF39" s="180">
        <v>1932.375</v>
      </c>
      <c r="AG39" s="181">
        <v>1005.625</v>
      </c>
      <c r="AH39" s="181">
        <v>10</v>
      </c>
      <c r="AI39" s="181">
        <v>435.375</v>
      </c>
      <c r="AJ39" s="181">
        <v>15.25</v>
      </c>
      <c r="AK39" s="181">
        <v>193.5</v>
      </c>
      <c r="AL39" s="181">
        <v>30.875</v>
      </c>
      <c r="AM39" s="181">
        <v>241.75</v>
      </c>
      <c r="AN39" s="180">
        <v>101.25</v>
      </c>
      <c r="AO39" s="180">
        <v>100.5</v>
      </c>
      <c r="AP39" s="181">
        <v>88.875</v>
      </c>
      <c r="AQ39" s="181">
        <v>0</v>
      </c>
      <c r="AR39" s="181">
        <v>5.5</v>
      </c>
      <c r="AS39" s="181">
        <v>6.125</v>
      </c>
      <c r="AT39" s="180">
        <v>20.375</v>
      </c>
      <c r="AU39" s="180">
        <v>52.875</v>
      </c>
      <c r="AV39" s="180">
        <v>19.625</v>
      </c>
      <c r="AW39" s="181">
        <v>3.25</v>
      </c>
      <c r="AX39" s="181">
        <v>16.375</v>
      </c>
      <c r="AY39" s="180">
        <v>3</v>
      </c>
      <c r="AZ39" s="180">
        <v>20.25</v>
      </c>
      <c r="BA39" s="180">
        <v>8.75</v>
      </c>
      <c r="BB39" s="180">
        <v>2</v>
      </c>
      <c r="BC39" s="180">
        <v>0</v>
      </c>
      <c r="BD39" s="180">
        <v>732.875</v>
      </c>
      <c r="BE39" s="180" t="e">
        <v>#VALUE!</v>
      </c>
      <c r="BF39" s="180" t="e">
        <v>#VALUE!</v>
      </c>
      <c r="BG39" s="180">
        <v>251.5</v>
      </c>
      <c r="BH39" s="180" t="e">
        <v>#VALUE!</v>
      </c>
      <c r="BI39" s="182">
        <v>1044.25</v>
      </c>
      <c r="BJ39" s="183" t="e">
        <v>#VALUE!</v>
      </c>
      <c r="BK39" s="183">
        <v>117.75</v>
      </c>
      <c r="BL39" s="183">
        <v>619.625</v>
      </c>
      <c r="BM39" s="183">
        <v>37.25</v>
      </c>
      <c r="BN39" s="183">
        <v>12.5</v>
      </c>
      <c r="BO39" s="183" t="e">
        <v>#VALUE!</v>
      </c>
      <c r="BP39" s="183">
        <v>42.625</v>
      </c>
      <c r="BQ39" s="184">
        <v>259.125</v>
      </c>
      <c r="BR39" s="184">
        <v>56.75</v>
      </c>
      <c r="BS39" s="184" t="e">
        <v>#VALUE!</v>
      </c>
      <c r="BT39" s="184" t="e">
        <v>#VALUE!</v>
      </c>
      <c r="BU39" s="184" t="e">
        <v>#VALUE!</v>
      </c>
      <c r="BV39" s="184">
        <v>99.25</v>
      </c>
      <c r="BW39" s="185" t="e">
        <v>#VALUE!</v>
      </c>
      <c r="BX39" s="185" t="e">
        <v>#VALUE!</v>
      </c>
      <c r="BY39" s="185" t="e">
        <v>#VALUE!</v>
      </c>
      <c r="BZ39" s="185" t="e">
        <v>#VALUE!</v>
      </c>
      <c r="CA39" s="185" t="e">
        <v>#VALUE!</v>
      </c>
      <c r="CB39" s="185">
        <v>27.875</v>
      </c>
      <c r="CC39" s="186" t="e">
        <v>#VALUE!</v>
      </c>
      <c r="CD39" s="187">
        <v>50377.601443886801</v>
      </c>
      <c r="CE39" s="200">
        <f t="shared" si="0"/>
        <v>3611.375</v>
      </c>
    </row>
    <row r="40" spans="1:83" x14ac:dyDescent="0.25">
      <c r="A40" s="179" t="s">
        <v>429</v>
      </c>
      <c r="B40" s="179" t="s">
        <v>430</v>
      </c>
      <c r="C40" s="179" t="s">
        <v>392</v>
      </c>
      <c r="D40" s="179" t="s">
        <v>118</v>
      </c>
      <c r="E40" s="180">
        <v>15687.75</v>
      </c>
      <c r="F40" s="181">
        <v>15168.875</v>
      </c>
      <c r="G40" s="181">
        <v>98.75</v>
      </c>
      <c r="H40" s="181">
        <v>420.125</v>
      </c>
      <c r="I40" s="181">
        <v>853.875</v>
      </c>
      <c r="J40" s="181">
        <v>868.5</v>
      </c>
      <c r="K40" s="181">
        <v>1041.75</v>
      </c>
      <c r="L40" s="181">
        <v>2103.75</v>
      </c>
      <c r="M40" s="181">
        <v>4404</v>
      </c>
      <c r="N40" s="181">
        <v>3125.75</v>
      </c>
      <c r="O40" s="181">
        <v>3290.125</v>
      </c>
      <c r="P40" s="180">
        <v>1964.25</v>
      </c>
      <c r="Q40" s="181">
        <v>31.625</v>
      </c>
      <c r="R40" s="181">
        <v>277</v>
      </c>
      <c r="S40" s="180">
        <v>687.5</v>
      </c>
      <c r="T40" s="180">
        <v>709.375</v>
      </c>
      <c r="U40" s="180">
        <v>677.125</v>
      </c>
      <c r="V40" s="180">
        <v>3041</v>
      </c>
      <c r="W40" s="181">
        <v>218.625</v>
      </c>
      <c r="X40" s="181">
        <v>760.875</v>
      </c>
      <c r="Y40" s="181">
        <v>352</v>
      </c>
      <c r="Z40" s="181">
        <v>506.25</v>
      </c>
      <c r="AA40" s="181">
        <v>0</v>
      </c>
      <c r="AB40" s="181">
        <v>268.125</v>
      </c>
      <c r="AC40" s="181">
        <v>59.25</v>
      </c>
      <c r="AD40" s="181">
        <v>415.125</v>
      </c>
      <c r="AE40" s="181">
        <v>460.75</v>
      </c>
      <c r="AF40" s="180">
        <v>5504.125</v>
      </c>
      <c r="AG40" s="181">
        <v>2047.5</v>
      </c>
      <c r="AH40" s="181">
        <v>205</v>
      </c>
      <c r="AI40" s="181">
        <v>1451.375</v>
      </c>
      <c r="AJ40" s="181">
        <v>273.875</v>
      </c>
      <c r="AK40" s="181">
        <v>266.625</v>
      </c>
      <c r="AL40" s="181">
        <v>219</v>
      </c>
      <c r="AM40" s="181">
        <v>1040.75</v>
      </c>
      <c r="AN40" s="180">
        <v>178.25</v>
      </c>
      <c r="AO40" s="180">
        <v>298.125</v>
      </c>
      <c r="AP40" s="181">
        <v>206.125</v>
      </c>
      <c r="AQ40" s="181">
        <v>0.75</v>
      </c>
      <c r="AR40" s="181">
        <v>40.375</v>
      </c>
      <c r="AS40" s="181">
        <v>50.875</v>
      </c>
      <c r="AT40" s="180">
        <v>109.625</v>
      </c>
      <c r="AU40" s="180">
        <v>98</v>
      </c>
      <c r="AV40" s="180">
        <v>27.5</v>
      </c>
      <c r="AW40" s="181">
        <v>0</v>
      </c>
      <c r="AX40" s="181">
        <v>27.5</v>
      </c>
      <c r="AY40" s="180">
        <v>19.25</v>
      </c>
      <c r="AZ40" s="180">
        <v>227.125</v>
      </c>
      <c r="BA40" s="180">
        <v>66.375</v>
      </c>
      <c r="BB40" s="180">
        <v>0</v>
      </c>
      <c r="BC40" s="180">
        <v>0</v>
      </c>
      <c r="BD40" s="180">
        <v>1357.25</v>
      </c>
      <c r="BE40" s="180">
        <v>39</v>
      </c>
      <c r="BF40" s="180">
        <v>238.375</v>
      </c>
      <c r="BG40" s="180">
        <v>432.875</v>
      </c>
      <c r="BH40" s="180" t="e">
        <v>#VALUE!</v>
      </c>
      <c r="BI40" s="182">
        <v>3584.125</v>
      </c>
      <c r="BJ40" s="183" t="e">
        <v>#VALUE!</v>
      </c>
      <c r="BK40" s="183">
        <v>125.25</v>
      </c>
      <c r="BL40" s="183">
        <v>2171</v>
      </c>
      <c r="BM40" s="183">
        <v>101.625</v>
      </c>
      <c r="BN40" s="183">
        <v>92.25</v>
      </c>
      <c r="BO40" s="183">
        <v>0</v>
      </c>
      <c r="BP40" s="183">
        <v>501.25</v>
      </c>
      <c r="BQ40" s="184">
        <v>2339.75</v>
      </c>
      <c r="BR40" s="184">
        <v>612.875</v>
      </c>
      <c r="BS40" s="184" t="e">
        <v>#VALUE!</v>
      </c>
      <c r="BT40" s="184" t="e">
        <v>#VALUE!</v>
      </c>
      <c r="BU40" s="184" t="e">
        <v>#VALUE!</v>
      </c>
      <c r="BV40" s="184">
        <v>1423.75</v>
      </c>
      <c r="BW40" s="185">
        <v>156.125</v>
      </c>
      <c r="BX40" s="185" t="e">
        <v>#VALUE!</v>
      </c>
      <c r="BY40" s="185" t="e">
        <v>#VALUE!</v>
      </c>
      <c r="BZ40" s="185">
        <v>149.125</v>
      </c>
      <c r="CA40" s="185">
        <v>94.75</v>
      </c>
      <c r="CB40" s="185">
        <v>539.625</v>
      </c>
      <c r="CC40" s="186">
        <v>1267.75</v>
      </c>
      <c r="CD40" s="187">
        <v>169139.247807145</v>
      </c>
      <c r="CE40" s="200">
        <f t="shared" si="0"/>
        <v>8545.125</v>
      </c>
    </row>
    <row r="41" spans="1:83" x14ac:dyDescent="0.25">
      <c r="A41" s="179" t="s">
        <v>431</v>
      </c>
      <c r="B41" s="179" t="s">
        <v>432</v>
      </c>
      <c r="C41" s="179" t="s">
        <v>355</v>
      </c>
      <c r="D41" s="179" t="s">
        <v>55</v>
      </c>
      <c r="E41" s="180">
        <v>28333.125</v>
      </c>
      <c r="F41" s="181">
        <v>27964.875</v>
      </c>
      <c r="G41" s="181">
        <v>230.625</v>
      </c>
      <c r="H41" s="181">
        <v>137.625</v>
      </c>
      <c r="I41" s="181">
        <v>1659.125</v>
      </c>
      <c r="J41" s="181">
        <v>1676.25</v>
      </c>
      <c r="K41" s="181">
        <v>2010.25</v>
      </c>
      <c r="L41" s="181">
        <v>4668.125</v>
      </c>
      <c r="M41" s="181">
        <v>7389.375</v>
      </c>
      <c r="N41" s="181">
        <v>5367.125</v>
      </c>
      <c r="O41" s="181">
        <v>5562.875</v>
      </c>
      <c r="P41" s="180">
        <v>3064.375</v>
      </c>
      <c r="Q41" s="181">
        <v>48.625</v>
      </c>
      <c r="R41" s="181">
        <v>353</v>
      </c>
      <c r="S41" s="180">
        <v>1876.625</v>
      </c>
      <c r="T41" s="180">
        <v>1418.625</v>
      </c>
      <c r="U41" s="180">
        <v>1415.25</v>
      </c>
      <c r="V41" s="180">
        <v>4624.75</v>
      </c>
      <c r="W41" s="181">
        <v>1057.875</v>
      </c>
      <c r="X41" s="181">
        <v>861.875</v>
      </c>
      <c r="Y41" s="181">
        <v>326.5</v>
      </c>
      <c r="Z41" s="181">
        <v>1014.375</v>
      </c>
      <c r="AA41" s="181">
        <v>8.125</v>
      </c>
      <c r="AB41" s="181">
        <v>221.75</v>
      </c>
      <c r="AC41" s="181">
        <v>143.375</v>
      </c>
      <c r="AD41" s="181">
        <v>516.375</v>
      </c>
      <c r="AE41" s="181">
        <v>474.5</v>
      </c>
      <c r="AF41" s="180">
        <v>9609.375</v>
      </c>
      <c r="AG41" s="181">
        <v>3396.375</v>
      </c>
      <c r="AH41" s="181">
        <v>242.75</v>
      </c>
      <c r="AI41" s="181">
        <v>2791</v>
      </c>
      <c r="AJ41" s="181">
        <v>483.625</v>
      </c>
      <c r="AK41" s="181">
        <v>423</v>
      </c>
      <c r="AL41" s="181">
        <v>379.25</v>
      </c>
      <c r="AM41" s="181">
        <v>1893.375</v>
      </c>
      <c r="AN41" s="180">
        <v>477.875</v>
      </c>
      <c r="AO41" s="180">
        <v>692.375</v>
      </c>
      <c r="AP41" s="181">
        <v>534.875</v>
      </c>
      <c r="AQ41" s="181">
        <v>18.25</v>
      </c>
      <c r="AR41" s="181">
        <v>77.5</v>
      </c>
      <c r="AS41" s="181">
        <v>61.75</v>
      </c>
      <c r="AT41" s="180">
        <v>245.5</v>
      </c>
      <c r="AU41" s="180">
        <v>48.625</v>
      </c>
      <c r="AV41" s="180">
        <v>45.125</v>
      </c>
      <c r="AW41" s="181">
        <v>11</v>
      </c>
      <c r="AX41" s="181">
        <v>34.125</v>
      </c>
      <c r="AY41" s="180">
        <v>85.5</v>
      </c>
      <c r="AZ41" s="180">
        <v>156.5</v>
      </c>
      <c r="BA41" s="180">
        <v>171</v>
      </c>
      <c r="BB41" s="180">
        <v>7.25</v>
      </c>
      <c r="BC41" s="180">
        <v>4.625</v>
      </c>
      <c r="BD41" s="180">
        <v>3317.875</v>
      </c>
      <c r="BE41" s="180">
        <v>55.875</v>
      </c>
      <c r="BF41" s="180">
        <v>80</v>
      </c>
      <c r="BG41" s="180">
        <v>781.875</v>
      </c>
      <c r="BH41" s="180" t="e">
        <v>#VALUE!</v>
      </c>
      <c r="BI41" s="182">
        <v>5542.875</v>
      </c>
      <c r="BJ41" s="183">
        <v>547</v>
      </c>
      <c r="BK41" s="183">
        <v>493.625</v>
      </c>
      <c r="BL41" s="183">
        <v>3144.625</v>
      </c>
      <c r="BM41" s="183">
        <v>29</v>
      </c>
      <c r="BN41" s="183">
        <v>17.875</v>
      </c>
      <c r="BO41" s="183">
        <v>23.875</v>
      </c>
      <c r="BP41" s="183">
        <v>1286.875</v>
      </c>
      <c r="BQ41" s="184">
        <v>4297.875</v>
      </c>
      <c r="BR41" s="184">
        <v>423.375</v>
      </c>
      <c r="BS41" s="184" t="e">
        <v>#VALUE!</v>
      </c>
      <c r="BT41" s="184" t="e">
        <v>#VALUE!</v>
      </c>
      <c r="BU41" s="184">
        <v>1</v>
      </c>
      <c r="BV41" s="184">
        <v>3587.5</v>
      </c>
      <c r="BW41" s="185">
        <v>1258.75</v>
      </c>
      <c r="BX41" s="185" t="e">
        <v>#VALUE!</v>
      </c>
      <c r="BY41" s="185">
        <v>58.25</v>
      </c>
      <c r="BZ41" s="185">
        <v>523.375</v>
      </c>
      <c r="CA41" s="185">
        <v>0</v>
      </c>
      <c r="CB41" s="185">
        <v>580.125</v>
      </c>
      <c r="CC41" s="186">
        <v>2320.125</v>
      </c>
      <c r="CD41" s="187">
        <v>352862.46429291402</v>
      </c>
      <c r="CE41" s="200">
        <f t="shared" si="0"/>
        <v>14234.125</v>
      </c>
    </row>
    <row r="42" spans="1:83" x14ac:dyDescent="0.25">
      <c r="A42" s="179" t="s">
        <v>433</v>
      </c>
      <c r="B42" s="179" t="s">
        <v>434</v>
      </c>
      <c r="C42" s="179" t="s">
        <v>408</v>
      </c>
      <c r="D42" s="179" t="s">
        <v>116</v>
      </c>
      <c r="E42" s="180">
        <v>7214.2184579439299</v>
      </c>
      <c r="F42" s="181">
        <v>7073.3434579439299</v>
      </c>
      <c r="G42" s="181">
        <v>98.625</v>
      </c>
      <c r="H42" s="181">
        <v>42.25</v>
      </c>
      <c r="I42" s="181">
        <v>370</v>
      </c>
      <c r="J42" s="181">
        <v>357.09345794392499</v>
      </c>
      <c r="K42" s="181">
        <v>368.875</v>
      </c>
      <c r="L42" s="181">
        <v>1209.5</v>
      </c>
      <c r="M42" s="181">
        <v>2096.5</v>
      </c>
      <c r="N42" s="181">
        <v>1393.5</v>
      </c>
      <c r="O42" s="181">
        <v>1418.75</v>
      </c>
      <c r="P42" s="180">
        <v>612.625</v>
      </c>
      <c r="Q42" s="181">
        <v>9</v>
      </c>
      <c r="R42" s="181">
        <v>31.75</v>
      </c>
      <c r="S42" s="180">
        <v>235.125</v>
      </c>
      <c r="T42" s="180">
        <v>195.625</v>
      </c>
      <c r="U42" s="180">
        <v>191.5</v>
      </c>
      <c r="V42" s="180">
        <v>1518.4684579439299</v>
      </c>
      <c r="W42" s="181">
        <v>291</v>
      </c>
      <c r="X42" s="181">
        <v>148.375</v>
      </c>
      <c r="Y42" s="181">
        <v>186.21845794392499</v>
      </c>
      <c r="Z42" s="181">
        <v>353.125</v>
      </c>
      <c r="AA42" s="181">
        <v>110.375</v>
      </c>
      <c r="AB42" s="181">
        <v>49</v>
      </c>
      <c r="AC42" s="181">
        <v>29.625</v>
      </c>
      <c r="AD42" s="181">
        <v>293.125</v>
      </c>
      <c r="AE42" s="181">
        <v>57.625</v>
      </c>
      <c r="AF42" s="180">
        <v>2208.375</v>
      </c>
      <c r="AG42" s="181">
        <v>1064.75</v>
      </c>
      <c r="AH42" s="181">
        <v>47</v>
      </c>
      <c r="AI42" s="181">
        <v>649.75</v>
      </c>
      <c r="AJ42" s="181">
        <v>26.125</v>
      </c>
      <c r="AK42" s="181">
        <v>36.625</v>
      </c>
      <c r="AL42" s="181">
        <v>132.375</v>
      </c>
      <c r="AM42" s="181">
        <v>251.75</v>
      </c>
      <c r="AN42" s="180">
        <v>16.375</v>
      </c>
      <c r="AO42" s="180">
        <v>142.375</v>
      </c>
      <c r="AP42" s="181">
        <v>95.625</v>
      </c>
      <c r="AQ42" s="181">
        <v>0</v>
      </c>
      <c r="AR42" s="181">
        <v>42</v>
      </c>
      <c r="AS42" s="181">
        <v>4.75</v>
      </c>
      <c r="AT42" s="180">
        <v>168.125</v>
      </c>
      <c r="AU42" s="180">
        <v>1</v>
      </c>
      <c r="AV42" s="180">
        <v>10.375</v>
      </c>
      <c r="AW42" s="181">
        <v>0</v>
      </c>
      <c r="AX42" s="181">
        <v>10.375</v>
      </c>
      <c r="AY42" s="180">
        <v>53.625</v>
      </c>
      <c r="AZ42" s="180">
        <v>24.625</v>
      </c>
      <c r="BA42" s="180">
        <v>48.25</v>
      </c>
      <c r="BB42" s="180">
        <v>1</v>
      </c>
      <c r="BC42" s="180">
        <v>0.625</v>
      </c>
      <c r="BD42" s="180">
        <v>1035.5</v>
      </c>
      <c r="BE42" s="180">
        <v>70.25</v>
      </c>
      <c r="BF42" s="180">
        <v>56</v>
      </c>
      <c r="BG42" s="180">
        <v>346.625</v>
      </c>
      <c r="BH42" s="180" t="e">
        <v>#VALUE!</v>
      </c>
      <c r="BI42" s="182">
        <v>1310.625</v>
      </c>
      <c r="BJ42" s="183">
        <v>614.125</v>
      </c>
      <c r="BK42" s="183">
        <v>175.375</v>
      </c>
      <c r="BL42" s="183">
        <v>405.375</v>
      </c>
      <c r="BM42" s="183">
        <v>0</v>
      </c>
      <c r="BN42" s="183">
        <v>70.375</v>
      </c>
      <c r="BO42" s="183" t="e">
        <v>#VALUE!</v>
      </c>
      <c r="BP42" s="183">
        <v>45.375</v>
      </c>
      <c r="BQ42" s="184">
        <v>523.5</v>
      </c>
      <c r="BR42" s="184">
        <v>30.875</v>
      </c>
      <c r="BS42" s="184" t="e">
        <v>#VALUE!</v>
      </c>
      <c r="BT42" s="184" t="e">
        <v>#VALUE!</v>
      </c>
      <c r="BU42" s="184" t="e">
        <v>#VALUE!</v>
      </c>
      <c r="BV42" s="184">
        <v>446.375</v>
      </c>
      <c r="BW42" s="185">
        <v>83.125</v>
      </c>
      <c r="BX42" s="185" t="e">
        <v>#VALUE!</v>
      </c>
      <c r="BY42" s="185" t="e">
        <v>#VALUE!</v>
      </c>
      <c r="BZ42" s="185">
        <v>32.125</v>
      </c>
      <c r="CA42" s="185">
        <v>51.625</v>
      </c>
      <c r="CB42" s="185">
        <v>84.875</v>
      </c>
      <c r="CC42" s="186">
        <v>246.65654205607501</v>
      </c>
      <c r="CD42" s="187">
        <v>62086.809323430098</v>
      </c>
      <c r="CE42" s="200">
        <f t="shared" si="0"/>
        <v>3726.8434579439299</v>
      </c>
    </row>
    <row r="43" spans="1:83" x14ac:dyDescent="0.25">
      <c r="A43" s="179" t="s">
        <v>435</v>
      </c>
      <c r="B43" s="179" t="s">
        <v>436</v>
      </c>
      <c r="C43" s="179" t="s">
        <v>405</v>
      </c>
      <c r="D43" s="179" t="s">
        <v>124</v>
      </c>
      <c r="E43" s="180">
        <v>7833.125</v>
      </c>
      <c r="F43" s="181">
        <v>7702.375</v>
      </c>
      <c r="G43" s="181">
        <v>89.5</v>
      </c>
      <c r="H43" s="181">
        <v>41.25</v>
      </c>
      <c r="I43" s="181">
        <v>533.375</v>
      </c>
      <c r="J43" s="181">
        <v>533.375</v>
      </c>
      <c r="K43" s="181">
        <v>611.75</v>
      </c>
      <c r="L43" s="181">
        <v>1043.125</v>
      </c>
      <c r="M43" s="181">
        <v>2121.5</v>
      </c>
      <c r="N43" s="181">
        <v>1436.125</v>
      </c>
      <c r="O43" s="181">
        <v>1553.875</v>
      </c>
      <c r="P43" s="180">
        <v>698.625</v>
      </c>
      <c r="Q43" s="181">
        <v>22</v>
      </c>
      <c r="R43" s="181">
        <v>97.375</v>
      </c>
      <c r="S43" s="180">
        <v>824.625</v>
      </c>
      <c r="T43" s="180">
        <v>489</v>
      </c>
      <c r="U43" s="180">
        <v>760.25</v>
      </c>
      <c r="V43" s="180">
        <v>1452.125</v>
      </c>
      <c r="W43" s="181">
        <v>241.375</v>
      </c>
      <c r="X43" s="181">
        <v>118.25</v>
      </c>
      <c r="Y43" s="181">
        <v>93.5</v>
      </c>
      <c r="Z43" s="181">
        <v>450.375</v>
      </c>
      <c r="AA43" s="181">
        <v>47.625</v>
      </c>
      <c r="AB43" s="181">
        <v>0</v>
      </c>
      <c r="AC43" s="181">
        <v>226</v>
      </c>
      <c r="AD43" s="181">
        <v>151.25</v>
      </c>
      <c r="AE43" s="181">
        <v>123.75</v>
      </c>
      <c r="AF43" s="180">
        <v>2222.625</v>
      </c>
      <c r="AG43" s="181">
        <v>441.25</v>
      </c>
      <c r="AH43" s="181">
        <v>28.375</v>
      </c>
      <c r="AI43" s="181">
        <v>786</v>
      </c>
      <c r="AJ43" s="181">
        <v>54.75</v>
      </c>
      <c r="AK43" s="181">
        <v>88.125</v>
      </c>
      <c r="AL43" s="181">
        <v>268.625</v>
      </c>
      <c r="AM43" s="181">
        <v>555.5</v>
      </c>
      <c r="AN43" s="180">
        <v>102.75</v>
      </c>
      <c r="AO43" s="180">
        <v>133.875</v>
      </c>
      <c r="AP43" s="181">
        <v>100.375</v>
      </c>
      <c r="AQ43" s="181">
        <v>0</v>
      </c>
      <c r="AR43" s="181">
        <v>18.875</v>
      </c>
      <c r="AS43" s="181">
        <v>14.625</v>
      </c>
      <c r="AT43" s="180">
        <v>86.375</v>
      </c>
      <c r="AU43" s="180">
        <v>5.875</v>
      </c>
      <c r="AV43" s="180">
        <v>56.875</v>
      </c>
      <c r="AW43" s="181">
        <v>1.625</v>
      </c>
      <c r="AX43" s="181">
        <v>55.25</v>
      </c>
      <c r="AY43" s="180">
        <v>18.75</v>
      </c>
      <c r="AZ43" s="180">
        <v>222.125</v>
      </c>
      <c r="BA43" s="180">
        <v>43.5</v>
      </c>
      <c r="BB43" s="180">
        <v>2</v>
      </c>
      <c r="BC43" s="180">
        <v>2.25</v>
      </c>
      <c r="BD43" s="180">
        <v>434.75</v>
      </c>
      <c r="BE43" s="180">
        <v>10</v>
      </c>
      <c r="BF43" s="180">
        <v>16.375</v>
      </c>
      <c r="BG43" s="180">
        <v>204</v>
      </c>
      <c r="BH43" s="180" t="e">
        <v>#VALUE!</v>
      </c>
      <c r="BI43" s="182">
        <v>3327.25</v>
      </c>
      <c r="BJ43" s="183">
        <v>1058.375</v>
      </c>
      <c r="BK43" s="183">
        <v>300.5</v>
      </c>
      <c r="BL43" s="183">
        <v>1137</v>
      </c>
      <c r="BM43" s="183" t="e">
        <v>#VALUE!</v>
      </c>
      <c r="BN43" s="183">
        <v>25</v>
      </c>
      <c r="BO43" s="183">
        <v>431.125</v>
      </c>
      <c r="BP43" s="183">
        <v>375.25</v>
      </c>
      <c r="BQ43" s="184">
        <v>427.75</v>
      </c>
      <c r="BR43" s="184">
        <v>38.375</v>
      </c>
      <c r="BS43" s="184" t="e">
        <v>#VALUE!</v>
      </c>
      <c r="BT43" s="184" t="e">
        <v>#VALUE!</v>
      </c>
      <c r="BU43" s="184">
        <v>5</v>
      </c>
      <c r="BV43" s="184">
        <v>191.25</v>
      </c>
      <c r="BW43" s="185" t="e">
        <v>#VALUE!</v>
      </c>
      <c r="BX43" s="185" t="e">
        <v>#VALUE!</v>
      </c>
      <c r="BY43" s="185" t="e">
        <v>#VALUE!</v>
      </c>
      <c r="BZ43" s="185" t="e">
        <v>#VALUE!</v>
      </c>
      <c r="CA43" s="185" t="e">
        <v>#VALUE!</v>
      </c>
      <c r="CB43" s="185">
        <v>80.75</v>
      </c>
      <c r="CC43" s="186">
        <v>135.875</v>
      </c>
      <c r="CD43" s="187">
        <v>97646.633136272401</v>
      </c>
      <c r="CE43" s="200">
        <f t="shared" si="0"/>
        <v>3674.75</v>
      </c>
    </row>
    <row r="44" spans="1:83" x14ac:dyDescent="0.25">
      <c r="A44" s="179" t="s">
        <v>437</v>
      </c>
      <c r="B44" s="179" t="s">
        <v>438</v>
      </c>
      <c r="C44" s="179" t="s">
        <v>392</v>
      </c>
      <c r="D44" s="179" t="s">
        <v>118</v>
      </c>
      <c r="E44" s="180">
        <v>8320.375</v>
      </c>
      <c r="F44" s="181">
        <v>8100.75</v>
      </c>
      <c r="G44" s="181">
        <v>90.625</v>
      </c>
      <c r="H44" s="181">
        <v>129</v>
      </c>
      <c r="I44" s="181">
        <v>455.75</v>
      </c>
      <c r="J44" s="181">
        <v>483.625</v>
      </c>
      <c r="K44" s="181">
        <v>559.625</v>
      </c>
      <c r="L44" s="181">
        <v>991.875</v>
      </c>
      <c r="M44" s="181">
        <v>2531.75</v>
      </c>
      <c r="N44" s="181">
        <v>1766.875</v>
      </c>
      <c r="O44" s="181">
        <v>1530.875</v>
      </c>
      <c r="P44" s="180">
        <v>771.625</v>
      </c>
      <c r="Q44" s="181">
        <v>36.625</v>
      </c>
      <c r="R44" s="181">
        <v>57</v>
      </c>
      <c r="S44" s="180">
        <v>102.875</v>
      </c>
      <c r="T44" s="180">
        <v>440.75</v>
      </c>
      <c r="U44" s="180">
        <v>241.125</v>
      </c>
      <c r="V44" s="180">
        <v>1254.875</v>
      </c>
      <c r="W44" s="181">
        <v>170.75</v>
      </c>
      <c r="X44" s="181">
        <v>130.375</v>
      </c>
      <c r="Y44" s="181">
        <v>293</v>
      </c>
      <c r="Z44" s="181">
        <v>211.5</v>
      </c>
      <c r="AA44" s="181">
        <v>21.625</v>
      </c>
      <c r="AB44" s="181">
        <v>48.875</v>
      </c>
      <c r="AC44" s="181">
        <v>74.5</v>
      </c>
      <c r="AD44" s="181">
        <v>169.75</v>
      </c>
      <c r="AE44" s="181">
        <v>134.5</v>
      </c>
      <c r="AF44" s="180">
        <v>2940.125</v>
      </c>
      <c r="AG44" s="181">
        <v>1076.375</v>
      </c>
      <c r="AH44" s="181">
        <v>131.625</v>
      </c>
      <c r="AI44" s="181">
        <v>1066</v>
      </c>
      <c r="AJ44" s="181">
        <v>74.375</v>
      </c>
      <c r="AK44" s="181">
        <v>59.5</v>
      </c>
      <c r="AL44" s="181">
        <v>36.875</v>
      </c>
      <c r="AM44" s="181">
        <v>495.375</v>
      </c>
      <c r="AN44" s="180">
        <v>60.375</v>
      </c>
      <c r="AO44" s="180">
        <v>166</v>
      </c>
      <c r="AP44" s="181">
        <v>112.75</v>
      </c>
      <c r="AQ44" s="181">
        <v>1.875</v>
      </c>
      <c r="AR44" s="181">
        <v>40.75</v>
      </c>
      <c r="AS44" s="181">
        <v>10.625</v>
      </c>
      <c r="AT44" s="180">
        <v>98.875</v>
      </c>
      <c r="AU44" s="180">
        <v>23.375</v>
      </c>
      <c r="AV44" s="180">
        <v>35.125</v>
      </c>
      <c r="AW44" s="181">
        <v>1.5</v>
      </c>
      <c r="AX44" s="181">
        <v>33.625</v>
      </c>
      <c r="AY44" s="180">
        <v>13.375</v>
      </c>
      <c r="AZ44" s="180">
        <v>54.125</v>
      </c>
      <c r="BA44" s="180">
        <v>27.625</v>
      </c>
      <c r="BB44" s="180">
        <v>0</v>
      </c>
      <c r="BC44" s="180" t="e">
        <v>#VALUE!</v>
      </c>
      <c r="BD44" s="180">
        <v>662.25</v>
      </c>
      <c r="BE44" s="180">
        <v>24.375</v>
      </c>
      <c r="BF44" s="180">
        <v>88.875</v>
      </c>
      <c r="BG44" s="180">
        <v>968.75</v>
      </c>
      <c r="BH44" s="180" t="e">
        <v>#VALUE!</v>
      </c>
      <c r="BI44" s="182">
        <v>1583.125</v>
      </c>
      <c r="BJ44" s="183" t="e">
        <v>#VALUE!</v>
      </c>
      <c r="BK44" s="183">
        <v>76.375</v>
      </c>
      <c r="BL44" s="183">
        <v>981.75</v>
      </c>
      <c r="BM44" s="183">
        <v>25.25</v>
      </c>
      <c r="BN44" s="183">
        <v>5.5</v>
      </c>
      <c r="BO44" s="183">
        <v>35.125</v>
      </c>
      <c r="BP44" s="183">
        <v>148</v>
      </c>
      <c r="BQ44" s="184">
        <v>755.75</v>
      </c>
      <c r="BR44" s="184">
        <v>35.25</v>
      </c>
      <c r="BS44" s="184" t="e">
        <v>#VALUE!</v>
      </c>
      <c r="BT44" s="184" t="e">
        <v>#VALUE!</v>
      </c>
      <c r="BU44" s="184" t="e">
        <v>#VALUE!</v>
      </c>
      <c r="BV44" s="184">
        <v>455.5</v>
      </c>
      <c r="BW44" s="185">
        <v>141.125</v>
      </c>
      <c r="BX44" s="185" t="e">
        <v>#VALUE!</v>
      </c>
      <c r="BY44" s="185" t="e">
        <v>#VALUE!</v>
      </c>
      <c r="BZ44" s="185">
        <v>57</v>
      </c>
      <c r="CA44" s="185">
        <v>0</v>
      </c>
      <c r="CB44" s="185">
        <v>119.125</v>
      </c>
      <c r="CC44" s="186">
        <v>261.125</v>
      </c>
      <c r="CD44" s="187">
        <v>85750.8097037673</v>
      </c>
      <c r="CE44" s="200">
        <f t="shared" si="0"/>
        <v>4195</v>
      </c>
    </row>
    <row r="45" spans="1:83" x14ac:dyDescent="0.25">
      <c r="A45" s="179" t="s">
        <v>439</v>
      </c>
      <c r="B45" s="179" t="s">
        <v>440</v>
      </c>
      <c r="C45" s="179" t="s">
        <v>355</v>
      </c>
      <c r="D45" s="179" t="s">
        <v>55</v>
      </c>
      <c r="E45" s="180">
        <v>21794.625</v>
      </c>
      <c r="F45" s="181">
        <v>21646.25</v>
      </c>
      <c r="G45" s="181">
        <v>66</v>
      </c>
      <c r="H45" s="181">
        <v>82.375</v>
      </c>
      <c r="I45" s="181">
        <v>933.75</v>
      </c>
      <c r="J45" s="181">
        <v>1191</v>
      </c>
      <c r="K45" s="181">
        <v>1296.5</v>
      </c>
      <c r="L45" s="181">
        <v>3154.75</v>
      </c>
      <c r="M45" s="181">
        <v>6999.25</v>
      </c>
      <c r="N45" s="181">
        <v>4627.875</v>
      </c>
      <c r="O45" s="181">
        <v>3591.5</v>
      </c>
      <c r="P45" s="180">
        <v>2885</v>
      </c>
      <c r="Q45" s="181">
        <v>17.25</v>
      </c>
      <c r="R45" s="181">
        <v>286.625</v>
      </c>
      <c r="S45" s="180">
        <v>1034.875</v>
      </c>
      <c r="T45" s="180">
        <v>782.75</v>
      </c>
      <c r="U45" s="180">
        <v>705.25</v>
      </c>
      <c r="V45" s="180">
        <v>4337.75</v>
      </c>
      <c r="W45" s="181">
        <v>1329.875</v>
      </c>
      <c r="X45" s="181">
        <v>449.25</v>
      </c>
      <c r="Y45" s="181">
        <v>516.125</v>
      </c>
      <c r="Z45" s="181">
        <v>619.875</v>
      </c>
      <c r="AA45" s="181">
        <v>49.375</v>
      </c>
      <c r="AB45" s="181">
        <v>181.25</v>
      </c>
      <c r="AC45" s="181">
        <v>50.5</v>
      </c>
      <c r="AD45" s="181">
        <v>737.75</v>
      </c>
      <c r="AE45" s="181">
        <v>403.75</v>
      </c>
      <c r="AF45" s="180">
        <v>8148.5</v>
      </c>
      <c r="AG45" s="181">
        <v>2710</v>
      </c>
      <c r="AH45" s="181">
        <v>421.125</v>
      </c>
      <c r="AI45" s="181">
        <v>1644.5</v>
      </c>
      <c r="AJ45" s="181">
        <v>933.375</v>
      </c>
      <c r="AK45" s="181">
        <v>446.625</v>
      </c>
      <c r="AL45" s="181">
        <v>1</v>
      </c>
      <c r="AM45" s="181">
        <v>1991.875</v>
      </c>
      <c r="AN45" s="180">
        <v>326.625</v>
      </c>
      <c r="AO45" s="180">
        <v>306</v>
      </c>
      <c r="AP45" s="181">
        <v>180.75</v>
      </c>
      <c r="AQ45" s="181">
        <v>1.5</v>
      </c>
      <c r="AR45" s="181">
        <v>85</v>
      </c>
      <c r="AS45" s="181">
        <v>38.75</v>
      </c>
      <c r="AT45" s="180">
        <v>169.125</v>
      </c>
      <c r="AU45" s="180">
        <v>102.375</v>
      </c>
      <c r="AV45" s="180">
        <v>36.875</v>
      </c>
      <c r="AW45" s="181">
        <v>25.75</v>
      </c>
      <c r="AX45" s="181">
        <v>11.125</v>
      </c>
      <c r="AY45" s="180">
        <v>14.25</v>
      </c>
      <c r="AZ45" s="180">
        <v>96.5</v>
      </c>
      <c r="BA45" s="180">
        <v>151.625</v>
      </c>
      <c r="BB45" s="180">
        <v>0</v>
      </c>
      <c r="BC45" s="180">
        <v>0</v>
      </c>
      <c r="BD45" s="180">
        <v>1856.75</v>
      </c>
      <c r="BE45" s="180">
        <v>71.625</v>
      </c>
      <c r="BF45" s="180">
        <v>66</v>
      </c>
      <c r="BG45" s="180">
        <v>545.75</v>
      </c>
      <c r="BH45" s="180" t="e">
        <v>#VALUE!</v>
      </c>
      <c r="BI45" s="182">
        <v>2787.25</v>
      </c>
      <c r="BJ45" s="183">
        <v>423.625</v>
      </c>
      <c r="BK45" s="183">
        <v>232.125</v>
      </c>
      <c r="BL45" s="183">
        <v>1727.875</v>
      </c>
      <c r="BM45" s="183">
        <v>4.625</v>
      </c>
      <c r="BN45" s="183">
        <v>11.75</v>
      </c>
      <c r="BO45" s="183">
        <v>0</v>
      </c>
      <c r="BP45" s="183">
        <v>387.25</v>
      </c>
      <c r="BQ45" s="184">
        <v>3047.375</v>
      </c>
      <c r="BR45" s="184">
        <v>339.5</v>
      </c>
      <c r="BS45" s="184" t="e">
        <v>#VALUE!</v>
      </c>
      <c r="BT45" s="184" t="e">
        <v>#VALUE!</v>
      </c>
      <c r="BU45" s="184" t="e">
        <v>#VALUE!</v>
      </c>
      <c r="BV45" s="184">
        <v>2422.75</v>
      </c>
      <c r="BW45" s="185">
        <v>565.25</v>
      </c>
      <c r="BX45" s="185">
        <v>4.5</v>
      </c>
      <c r="BY45" s="185" t="e">
        <v>#VALUE!</v>
      </c>
      <c r="BZ45" s="185">
        <v>182.75</v>
      </c>
      <c r="CA45" s="185">
        <v>252.125</v>
      </c>
      <c r="CB45" s="185">
        <v>394.625</v>
      </c>
      <c r="CC45" s="186">
        <v>431.25</v>
      </c>
      <c r="CD45" s="187">
        <v>195392.25</v>
      </c>
      <c r="CE45" s="200">
        <f t="shared" si="0"/>
        <v>12486.25</v>
      </c>
    </row>
    <row r="46" spans="1:83" x14ac:dyDescent="0.25">
      <c r="A46" s="179" t="s">
        <v>441</v>
      </c>
      <c r="B46" s="179" t="s">
        <v>442</v>
      </c>
      <c r="C46" s="179" t="s">
        <v>359</v>
      </c>
      <c r="D46" s="179" t="s">
        <v>55</v>
      </c>
      <c r="E46" s="180">
        <v>9284.75</v>
      </c>
      <c r="F46" s="181">
        <v>9228.375</v>
      </c>
      <c r="G46" s="181">
        <v>56.375</v>
      </c>
      <c r="H46" s="181">
        <v>0</v>
      </c>
      <c r="I46" s="181">
        <v>374.875</v>
      </c>
      <c r="J46" s="181">
        <v>463.25</v>
      </c>
      <c r="K46" s="181">
        <v>694.75</v>
      </c>
      <c r="L46" s="181">
        <v>1327.25</v>
      </c>
      <c r="M46" s="181">
        <v>2472.75</v>
      </c>
      <c r="N46" s="181">
        <v>2430.375</v>
      </c>
      <c r="O46" s="181">
        <v>1521.5</v>
      </c>
      <c r="P46" s="180">
        <v>800.75</v>
      </c>
      <c r="Q46" s="181">
        <v>4.625</v>
      </c>
      <c r="R46" s="181">
        <v>78</v>
      </c>
      <c r="S46" s="180">
        <v>1347.125</v>
      </c>
      <c r="T46" s="180">
        <v>216</v>
      </c>
      <c r="U46" s="180">
        <v>261.375</v>
      </c>
      <c r="V46" s="180">
        <v>2578</v>
      </c>
      <c r="W46" s="181">
        <v>849.75</v>
      </c>
      <c r="X46" s="181">
        <v>344.625</v>
      </c>
      <c r="Y46" s="181">
        <v>324.375</v>
      </c>
      <c r="Z46" s="181">
        <v>407</v>
      </c>
      <c r="AA46" s="181">
        <v>0</v>
      </c>
      <c r="AB46" s="181">
        <v>222</v>
      </c>
      <c r="AC46" s="181" t="e">
        <v>#VALUE!</v>
      </c>
      <c r="AD46" s="181">
        <v>267.375</v>
      </c>
      <c r="AE46" s="181">
        <v>162.875</v>
      </c>
      <c r="AF46" s="180">
        <v>2837</v>
      </c>
      <c r="AG46" s="181">
        <v>1084.125</v>
      </c>
      <c r="AH46" s="181">
        <v>24.5</v>
      </c>
      <c r="AI46" s="181">
        <v>535.25</v>
      </c>
      <c r="AJ46" s="181">
        <v>214.25</v>
      </c>
      <c r="AK46" s="181">
        <v>98.75</v>
      </c>
      <c r="AL46" s="181">
        <v>25.5</v>
      </c>
      <c r="AM46" s="181">
        <v>854.625</v>
      </c>
      <c r="AN46" s="180">
        <v>90.375</v>
      </c>
      <c r="AO46" s="180">
        <v>48.625</v>
      </c>
      <c r="AP46" s="181">
        <v>25.875</v>
      </c>
      <c r="AQ46" s="181">
        <v>0</v>
      </c>
      <c r="AR46" s="181">
        <v>11.25</v>
      </c>
      <c r="AS46" s="181">
        <v>11.5</v>
      </c>
      <c r="AT46" s="180">
        <v>76</v>
      </c>
      <c r="AU46" s="180">
        <v>64.25</v>
      </c>
      <c r="AV46" s="180">
        <v>43.625</v>
      </c>
      <c r="AW46" s="181">
        <v>0</v>
      </c>
      <c r="AX46" s="181">
        <v>43.625</v>
      </c>
      <c r="AY46" s="180">
        <v>60.5</v>
      </c>
      <c r="AZ46" s="180">
        <v>40.375</v>
      </c>
      <c r="BA46" s="180">
        <v>46.625</v>
      </c>
      <c r="BB46" s="180">
        <v>0</v>
      </c>
      <c r="BC46" s="180">
        <v>0</v>
      </c>
      <c r="BD46" s="180">
        <v>495.375</v>
      </c>
      <c r="BE46" s="180">
        <v>0.625</v>
      </c>
      <c r="BF46" s="180" t="e">
        <v>#VALUE!</v>
      </c>
      <c r="BG46" s="180">
        <v>91.75</v>
      </c>
      <c r="BH46" s="180" t="e">
        <v>#VALUE!</v>
      </c>
      <c r="BI46" s="182">
        <v>1136.75</v>
      </c>
      <c r="BJ46" s="183" t="e">
        <v>#VALUE!</v>
      </c>
      <c r="BK46" s="183">
        <v>78.5</v>
      </c>
      <c r="BL46" s="183">
        <v>666.125</v>
      </c>
      <c r="BM46" s="183" t="e">
        <v>#VALUE!</v>
      </c>
      <c r="BN46" s="183">
        <v>17.125</v>
      </c>
      <c r="BO46" s="183" t="e">
        <v>#VALUE!</v>
      </c>
      <c r="BP46" s="183">
        <v>153.375</v>
      </c>
      <c r="BQ46" s="184">
        <v>315.75</v>
      </c>
      <c r="BR46" s="184">
        <v>22</v>
      </c>
      <c r="BS46" s="184" t="e">
        <v>#VALUE!</v>
      </c>
      <c r="BT46" s="184" t="e">
        <v>#VALUE!</v>
      </c>
      <c r="BU46" s="184" t="e">
        <v>#VALUE!</v>
      </c>
      <c r="BV46" s="184">
        <v>136.5</v>
      </c>
      <c r="BW46" s="185" t="e">
        <v>#VALUE!</v>
      </c>
      <c r="BX46" s="185">
        <v>27.125</v>
      </c>
      <c r="BY46" s="185" t="e">
        <v>#VALUE!</v>
      </c>
      <c r="BZ46" s="185">
        <v>41.5</v>
      </c>
      <c r="CA46" s="185" t="e">
        <v>#VALUE!</v>
      </c>
      <c r="CB46" s="185">
        <v>45.625</v>
      </c>
      <c r="CC46" s="186">
        <v>27</v>
      </c>
      <c r="CD46" s="187">
        <v>51512.872151851698</v>
      </c>
      <c r="CE46" s="200">
        <f t="shared" si="0"/>
        <v>5415</v>
      </c>
    </row>
    <row r="47" spans="1:83" x14ac:dyDescent="0.25">
      <c r="A47" s="179" t="s">
        <v>155</v>
      </c>
      <c r="B47" s="179" t="s">
        <v>443</v>
      </c>
      <c r="C47" s="179" t="s">
        <v>126</v>
      </c>
      <c r="D47" s="179" t="s">
        <v>126</v>
      </c>
      <c r="E47" s="180">
        <v>43392.75</v>
      </c>
      <c r="F47" s="181">
        <v>42598.625</v>
      </c>
      <c r="G47" s="181">
        <v>81.25</v>
      </c>
      <c r="H47" s="181">
        <v>712.875</v>
      </c>
      <c r="I47" s="181">
        <v>2579</v>
      </c>
      <c r="J47" s="181">
        <v>2352.25</v>
      </c>
      <c r="K47" s="181">
        <v>2504.875</v>
      </c>
      <c r="L47" s="181">
        <v>6268.875</v>
      </c>
      <c r="M47" s="181">
        <v>9699.875</v>
      </c>
      <c r="N47" s="181">
        <v>11379.625</v>
      </c>
      <c r="O47" s="181">
        <v>8608.25</v>
      </c>
      <c r="P47" s="180">
        <v>6737.5</v>
      </c>
      <c r="Q47" s="181">
        <v>58.75</v>
      </c>
      <c r="R47" s="181">
        <v>437.125</v>
      </c>
      <c r="S47" s="180">
        <v>2264.875</v>
      </c>
      <c r="T47" s="180">
        <v>2215.75</v>
      </c>
      <c r="U47" s="180">
        <v>1156.25</v>
      </c>
      <c r="V47" s="180">
        <v>10985.625</v>
      </c>
      <c r="W47" s="181">
        <v>5038</v>
      </c>
      <c r="X47" s="181">
        <v>1408.5</v>
      </c>
      <c r="Y47" s="181">
        <v>157.875</v>
      </c>
      <c r="Z47" s="181">
        <v>1597</v>
      </c>
      <c r="AA47" s="181">
        <v>65.375</v>
      </c>
      <c r="AB47" s="181">
        <v>524.625</v>
      </c>
      <c r="AC47" s="181">
        <v>192.25</v>
      </c>
      <c r="AD47" s="181">
        <v>866.25</v>
      </c>
      <c r="AE47" s="181">
        <v>1135.75</v>
      </c>
      <c r="AF47" s="180">
        <v>10867.25</v>
      </c>
      <c r="AG47" s="181">
        <v>2701.75</v>
      </c>
      <c r="AH47" s="181">
        <v>229.875</v>
      </c>
      <c r="AI47" s="181">
        <v>2300.125</v>
      </c>
      <c r="AJ47" s="181">
        <v>2059.375</v>
      </c>
      <c r="AK47" s="181">
        <v>382.5</v>
      </c>
      <c r="AL47" s="181">
        <v>49.5</v>
      </c>
      <c r="AM47" s="181">
        <v>3144.125</v>
      </c>
      <c r="AN47" s="180">
        <v>1216.125</v>
      </c>
      <c r="AO47" s="180">
        <v>856.75</v>
      </c>
      <c r="AP47" s="181">
        <v>600.25</v>
      </c>
      <c r="AQ47" s="181">
        <v>47.875</v>
      </c>
      <c r="AR47" s="181">
        <v>139.625</v>
      </c>
      <c r="AS47" s="181">
        <v>69</v>
      </c>
      <c r="AT47" s="180">
        <v>475.875</v>
      </c>
      <c r="AU47" s="180">
        <v>429.25</v>
      </c>
      <c r="AV47" s="180">
        <v>11.5</v>
      </c>
      <c r="AW47" s="181">
        <v>0</v>
      </c>
      <c r="AX47" s="181">
        <v>11.5</v>
      </c>
      <c r="AY47" s="180">
        <v>90.25</v>
      </c>
      <c r="AZ47" s="180">
        <v>316.875</v>
      </c>
      <c r="BA47" s="180">
        <v>215.75</v>
      </c>
      <c r="BB47" s="180">
        <v>10</v>
      </c>
      <c r="BC47" s="180">
        <v>13.125</v>
      </c>
      <c r="BD47" s="180">
        <v>3909.5</v>
      </c>
      <c r="BE47" s="180">
        <v>62.5</v>
      </c>
      <c r="BF47" s="180" t="e">
        <v>#VALUE!</v>
      </c>
      <c r="BG47" s="180">
        <v>1219.875</v>
      </c>
      <c r="BH47" s="180" t="e">
        <v>#VALUE!</v>
      </c>
      <c r="BI47" s="182">
        <v>11951.125</v>
      </c>
      <c r="BJ47" s="183" t="e">
        <v>#VALUE!</v>
      </c>
      <c r="BK47" s="183">
        <v>1667.625</v>
      </c>
      <c r="BL47" s="183">
        <v>5839.375</v>
      </c>
      <c r="BM47" s="183">
        <v>31.5</v>
      </c>
      <c r="BN47" s="183">
        <v>317.875</v>
      </c>
      <c r="BO47" s="183">
        <v>795.125</v>
      </c>
      <c r="BP47" s="183">
        <v>1704.5</v>
      </c>
      <c r="BQ47" s="184">
        <v>4817.875</v>
      </c>
      <c r="BR47" s="184">
        <v>647.5</v>
      </c>
      <c r="BS47" s="184" t="e">
        <v>#VALUE!</v>
      </c>
      <c r="BT47" s="184" t="e">
        <v>#VALUE!</v>
      </c>
      <c r="BU47" s="184">
        <v>41.125</v>
      </c>
      <c r="BV47" s="184">
        <v>3511</v>
      </c>
      <c r="BW47" s="185">
        <v>522.75</v>
      </c>
      <c r="BX47" s="185">
        <v>68.25</v>
      </c>
      <c r="BY47" s="185">
        <v>186.25</v>
      </c>
      <c r="BZ47" s="185">
        <v>673.125</v>
      </c>
      <c r="CA47" s="185">
        <v>519</v>
      </c>
      <c r="CB47" s="185">
        <v>1177.5</v>
      </c>
      <c r="CC47" s="186">
        <v>1085.125</v>
      </c>
      <c r="CD47" s="187">
        <v>476035.57240009302</v>
      </c>
      <c r="CE47" s="200">
        <f t="shared" si="0"/>
        <v>21852.875</v>
      </c>
    </row>
    <row r="48" spans="1:83" x14ac:dyDescent="0.25">
      <c r="A48" s="179" t="s">
        <v>444</v>
      </c>
      <c r="B48" s="179" t="s">
        <v>445</v>
      </c>
      <c r="C48" s="179" t="s">
        <v>392</v>
      </c>
      <c r="D48" s="179" t="s">
        <v>118</v>
      </c>
      <c r="E48" s="180">
        <v>15679.5</v>
      </c>
      <c r="F48" s="181">
        <v>15563.5</v>
      </c>
      <c r="G48" s="181">
        <v>87.875</v>
      </c>
      <c r="H48" s="181">
        <v>28.125</v>
      </c>
      <c r="I48" s="181">
        <v>887.625</v>
      </c>
      <c r="J48" s="181">
        <v>1031</v>
      </c>
      <c r="K48" s="181">
        <v>949</v>
      </c>
      <c r="L48" s="181">
        <v>2205.875</v>
      </c>
      <c r="M48" s="181">
        <v>3637.625</v>
      </c>
      <c r="N48" s="181">
        <v>3506.625</v>
      </c>
      <c r="O48" s="181">
        <v>3461.75</v>
      </c>
      <c r="P48" s="180">
        <v>1704.375</v>
      </c>
      <c r="Q48" s="181">
        <v>29.625</v>
      </c>
      <c r="R48" s="181">
        <v>146.125</v>
      </c>
      <c r="S48" s="180">
        <v>818.875</v>
      </c>
      <c r="T48" s="180">
        <v>972.875</v>
      </c>
      <c r="U48" s="180">
        <v>427.875</v>
      </c>
      <c r="V48" s="180">
        <v>2997.125</v>
      </c>
      <c r="W48" s="181">
        <v>387.75</v>
      </c>
      <c r="X48" s="181">
        <v>845.875</v>
      </c>
      <c r="Y48" s="181">
        <v>381.375</v>
      </c>
      <c r="Z48" s="181">
        <v>822.625</v>
      </c>
      <c r="AA48" s="181">
        <v>33.25</v>
      </c>
      <c r="AB48" s="181">
        <v>159.125</v>
      </c>
      <c r="AC48" s="181">
        <v>76</v>
      </c>
      <c r="AD48" s="181">
        <v>170.75</v>
      </c>
      <c r="AE48" s="181">
        <v>120.375</v>
      </c>
      <c r="AF48" s="180">
        <v>4394.25</v>
      </c>
      <c r="AG48" s="181">
        <v>1006.875</v>
      </c>
      <c r="AH48" s="181">
        <v>61.875</v>
      </c>
      <c r="AI48" s="181">
        <v>1210.375</v>
      </c>
      <c r="AJ48" s="181">
        <v>49.25</v>
      </c>
      <c r="AK48" s="181">
        <v>189</v>
      </c>
      <c r="AL48" s="181">
        <v>54</v>
      </c>
      <c r="AM48" s="181">
        <v>1822.875</v>
      </c>
      <c r="AN48" s="180">
        <v>36.875</v>
      </c>
      <c r="AO48" s="180">
        <v>371.5</v>
      </c>
      <c r="AP48" s="181">
        <v>239.5</v>
      </c>
      <c r="AQ48" s="181">
        <v>2.5</v>
      </c>
      <c r="AR48" s="181">
        <v>109.25</v>
      </c>
      <c r="AS48" s="181">
        <v>20.25</v>
      </c>
      <c r="AT48" s="180">
        <v>108.875</v>
      </c>
      <c r="AU48" s="180">
        <v>5</v>
      </c>
      <c r="AV48" s="180">
        <v>17.375</v>
      </c>
      <c r="AW48" s="181">
        <v>0.75</v>
      </c>
      <c r="AX48" s="181">
        <v>16.625</v>
      </c>
      <c r="AY48" s="180">
        <v>7.75</v>
      </c>
      <c r="AZ48" s="180">
        <v>64.125</v>
      </c>
      <c r="BA48" s="180">
        <v>56.5</v>
      </c>
      <c r="BB48" s="180">
        <v>0</v>
      </c>
      <c r="BC48" s="180">
        <v>0</v>
      </c>
      <c r="BD48" s="180">
        <v>1368.5</v>
      </c>
      <c r="BE48" s="180">
        <v>38.5</v>
      </c>
      <c r="BF48" s="180" t="e">
        <v>#VALUE!</v>
      </c>
      <c r="BG48" s="180">
        <v>1840.375</v>
      </c>
      <c r="BH48" s="180" t="e">
        <v>#VALUE!</v>
      </c>
      <c r="BI48" s="182">
        <v>4036.625</v>
      </c>
      <c r="BJ48" s="183">
        <v>1298.5</v>
      </c>
      <c r="BK48" s="183">
        <v>319.625</v>
      </c>
      <c r="BL48" s="183">
        <v>2299.125</v>
      </c>
      <c r="BM48" s="183">
        <v>6.5</v>
      </c>
      <c r="BN48" s="183">
        <v>12.375</v>
      </c>
      <c r="BO48" s="183" t="e">
        <v>#VALUE!</v>
      </c>
      <c r="BP48" s="183">
        <v>100.5</v>
      </c>
      <c r="BQ48" s="184">
        <v>2511.75</v>
      </c>
      <c r="BR48" s="184">
        <v>592.875</v>
      </c>
      <c r="BS48" s="184">
        <v>174.875</v>
      </c>
      <c r="BT48" s="184" t="e">
        <v>#VALUE!</v>
      </c>
      <c r="BU48" s="184">
        <v>27.625</v>
      </c>
      <c r="BV48" s="184">
        <v>1082.75</v>
      </c>
      <c r="BW48" s="185">
        <v>0</v>
      </c>
      <c r="BX48" s="185" t="e">
        <v>#VALUE!</v>
      </c>
      <c r="BY48" s="185" t="e">
        <v>#VALUE!</v>
      </c>
      <c r="BZ48" s="185">
        <v>132.875</v>
      </c>
      <c r="CA48" s="185">
        <v>0</v>
      </c>
      <c r="CB48" s="185">
        <v>810.875</v>
      </c>
      <c r="CC48" s="186">
        <v>448.25</v>
      </c>
      <c r="CD48" s="187">
        <v>193407.00619459199</v>
      </c>
      <c r="CE48" s="200">
        <f t="shared" si="0"/>
        <v>7391.375</v>
      </c>
    </row>
    <row r="49" spans="1:83" x14ac:dyDescent="0.25">
      <c r="A49" s="179" t="s">
        <v>446</v>
      </c>
      <c r="B49" s="179" t="s">
        <v>447</v>
      </c>
      <c r="C49" s="179" t="s">
        <v>371</v>
      </c>
      <c r="D49" s="179" t="s">
        <v>125</v>
      </c>
      <c r="E49" s="180">
        <v>5099.125</v>
      </c>
      <c r="F49" s="181">
        <v>4848.375</v>
      </c>
      <c r="G49" s="181">
        <v>0</v>
      </c>
      <c r="H49" s="181">
        <v>250.75</v>
      </c>
      <c r="I49" s="181">
        <v>254.375</v>
      </c>
      <c r="J49" s="181">
        <v>303.875</v>
      </c>
      <c r="K49" s="181">
        <v>364.5</v>
      </c>
      <c r="L49" s="181">
        <v>780.375</v>
      </c>
      <c r="M49" s="181">
        <v>1549.5</v>
      </c>
      <c r="N49" s="181">
        <v>1026.25</v>
      </c>
      <c r="O49" s="181">
        <v>820.25</v>
      </c>
      <c r="P49" s="180">
        <v>215.75</v>
      </c>
      <c r="Q49" s="181">
        <v>6.625</v>
      </c>
      <c r="R49" s="181">
        <v>35.75</v>
      </c>
      <c r="S49" s="180">
        <v>878.875</v>
      </c>
      <c r="T49" s="180">
        <v>129.875</v>
      </c>
      <c r="U49" s="180">
        <v>339.125</v>
      </c>
      <c r="V49" s="180">
        <v>1246</v>
      </c>
      <c r="W49" s="181">
        <v>254.5</v>
      </c>
      <c r="X49" s="181">
        <v>140.875</v>
      </c>
      <c r="Y49" s="181">
        <v>190</v>
      </c>
      <c r="Z49" s="181">
        <v>473.625</v>
      </c>
      <c r="AA49" s="181">
        <v>4.625</v>
      </c>
      <c r="AB49" s="181">
        <v>47.125</v>
      </c>
      <c r="AC49" s="181" t="e">
        <v>#VALUE!</v>
      </c>
      <c r="AD49" s="181">
        <v>83</v>
      </c>
      <c r="AE49" s="181">
        <v>52.25</v>
      </c>
      <c r="AF49" s="180">
        <v>1360</v>
      </c>
      <c r="AG49" s="181">
        <v>528.625</v>
      </c>
      <c r="AH49" s="181">
        <v>0.5</v>
      </c>
      <c r="AI49" s="181">
        <v>59.625</v>
      </c>
      <c r="AJ49" s="181">
        <v>211.5</v>
      </c>
      <c r="AK49" s="181">
        <v>51.75</v>
      </c>
      <c r="AL49" s="181">
        <v>34.375</v>
      </c>
      <c r="AM49" s="181">
        <v>473.625</v>
      </c>
      <c r="AN49" s="180">
        <v>20.625</v>
      </c>
      <c r="AO49" s="180">
        <v>85.875</v>
      </c>
      <c r="AP49" s="181">
        <v>68.625</v>
      </c>
      <c r="AQ49" s="181">
        <v>0</v>
      </c>
      <c r="AR49" s="181">
        <v>8</v>
      </c>
      <c r="AS49" s="181">
        <v>9.25</v>
      </c>
      <c r="AT49" s="180">
        <v>65.125</v>
      </c>
      <c r="AU49" s="180">
        <v>2.75</v>
      </c>
      <c r="AV49" s="180">
        <v>0.875</v>
      </c>
      <c r="AW49" s="181">
        <v>0.25</v>
      </c>
      <c r="AX49" s="181">
        <v>0.625</v>
      </c>
      <c r="AY49" s="180">
        <v>6.25</v>
      </c>
      <c r="AZ49" s="180">
        <v>74.875</v>
      </c>
      <c r="BA49" s="180">
        <v>13</v>
      </c>
      <c r="BB49" s="180">
        <v>1</v>
      </c>
      <c r="BC49" s="180" t="e">
        <v>#VALUE!</v>
      </c>
      <c r="BD49" s="180">
        <v>422.875</v>
      </c>
      <c r="BE49" s="180">
        <v>0.75</v>
      </c>
      <c r="BF49" s="180" t="e">
        <v>#VALUE!</v>
      </c>
      <c r="BG49" s="180">
        <v>84.75</v>
      </c>
      <c r="BH49" s="180" t="e">
        <v>#VALUE!</v>
      </c>
      <c r="BI49" s="182">
        <v>1374.25</v>
      </c>
      <c r="BJ49" s="183">
        <v>696.125</v>
      </c>
      <c r="BK49" s="183">
        <v>2.25</v>
      </c>
      <c r="BL49" s="183">
        <v>638.25</v>
      </c>
      <c r="BM49" s="183">
        <v>0</v>
      </c>
      <c r="BN49" s="183">
        <v>0</v>
      </c>
      <c r="BO49" s="183" t="e">
        <v>#VALUE!</v>
      </c>
      <c r="BP49" s="183">
        <v>37.625</v>
      </c>
      <c r="BQ49" s="184">
        <v>525.25</v>
      </c>
      <c r="BR49" s="184">
        <v>20.125</v>
      </c>
      <c r="BS49" s="184" t="e">
        <v>#VALUE!</v>
      </c>
      <c r="BT49" s="184" t="e">
        <v>#VALUE!</v>
      </c>
      <c r="BU49" s="184" t="e">
        <v>#VALUE!</v>
      </c>
      <c r="BV49" s="184">
        <v>303.875</v>
      </c>
      <c r="BW49" s="185">
        <v>233.5</v>
      </c>
      <c r="BX49" s="185" t="e">
        <v>#VALUE!</v>
      </c>
      <c r="BY49" s="185" t="e">
        <v>#VALUE!</v>
      </c>
      <c r="BZ49" s="185" t="e">
        <v>#VALUE!</v>
      </c>
      <c r="CA49" s="185" t="e">
        <v>#VALUE!</v>
      </c>
      <c r="CB49" s="185">
        <v>32.125</v>
      </c>
      <c r="CC49" s="186">
        <v>90.625</v>
      </c>
      <c r="CD49" s="187">
        <v>39164.5</v>
      </c>
      <c r="CE49" s="200">
        <f t="shared" si="0"/>
        <v>2606</v>
      </c>
    </row>
    <row r="50" spans="1:83" x14ac:dyDescent="0.25">
      <c r="A50" s="179" t="s">
        <v>448</v>
      </c>
      <c r="B50" s="179" t="s">
        <v>449</v>
      </c>
      <c r="C50" s="179" t="s">
        <v>405</v>
      </c>
      <c r="D50" s="179" t="s">
        <v>124</v>
      </c>
      <c r="E50" s="180">
        <v>9441</v>
      </c>
      <c r="F50" s="181">
        <v>9377.625</v>
      </c>
      <c r="G50" s="181">
        <v>3</v>
      </c>
      <c r="H50" s="181">
        <v>60.375</v>
      </c>
      <c r="I50" s="181">
        <v>498.375</v>
      </c>
      <c r="J50" s="181">
        <v>418.75</v>
      </c>
      <c r="K50" s="181">
        <v>576.875</v>
      </c>
      <c r="L50" s="181">
        <v>1431.875</v>
      </c>
      <c r="M50" s="181">
        <v>3678</v>
      </c>
      <c r="N50" s="181">
        <v>1733</v>
      </c>
      <c r="O50" s="181">
        <v>1104.125</v>
      </c>
      <c r="P50" s="180">
        <v>800.25</v>
      </c>
      <c r="Q50" s="181">
        <v>16</v>
      </c>
      <c r="R50" s="181">
        <v>70.375</v>
      </c>
      <c r="S50" s="180">
        <v>556.875</v>
      </c>
      <c r="T50" s="180">
        <v>314.5</v>
      </c>
      <c r="U50" s="180">
        <v>500.625</v>
      </c>
      <c r="V50" s="180">
        <v>2147.125</v>
      </c>
      <c r="W50" s="181">
        <v>39</v>
      </c>
      <c r="X50" s="181">
        <v>368</v>
      </c>
      <c r="Y50" s="181">
        <v>156.625</v>
      </c>
      <c r="Z50" s="181">
        <v>541.125</v>
      </c>
      <c r="AA50" s="181">
        <v>0</v>
      </c>
      <c r="AB50" s="181">
        <v>105.625</v>
      </c>
      <c r="AC50" s="181" t="e">
        <v>#VALUE!</v>
      </c>
      <c r="AD50" s="181">
        <v>814.125</v>
      </c>
      <c r="AE50" s="181">
        <v>110.125</v>
      </c>
      <c r="AF50" s="180">
        <v>3508.625</v>
      </c>
      <c r="AG50" s="181">
        <v>1869.5</v>
      </c>
      <c r="AH50" s="181">
        <v>35.5</v>
      </c>
      <c r="AI50" s="181">
        <v>516.5</v>
      </c>
      <c r="AJ50" s="181">
        <v>195</v>
      </c>
      <c r="AK50" s="181">
        <v>176.5</v>
      </c>
      <c r="AL50" s="181">
        <v>21.5</v>
      </c>
      <c r="AM50" s="181">
        <v>694.125</v>
      </c>
      <c r="AN50" s="180">
        <v>158</v>
      </c>
      <c r="AO50" s="180">
        <v>135.375</v>
      </c>
      <c r="AP50" s="181">
        <v>73.75</v>
      </c>
      <c r="AQ50" s="181">
        <v>0.875</v>
      </c>
      <c r="AR50" s="181">
        <v>16.375</v>
      </c>
      <c r="AS50" s="181">
        <v>44.375</v>
      </c>
      <c r="AT50" s="180">
        <v>44</v>
      </c>
      <c r="AU50" s="180">
        <v>10.5</v>
      </c>
      <c r="AV50" s="180">
        <v>13.75</v>
      </c>
      <c r="AW50" s="181">
        <v>7.875</v>
      </c>
      <c r="AX50" s="181">
        <v>5.875</v>
      </c>
      <c r="AY50" s="180">
        <v>36.625</v>
      </c>
      <c r="AZ50" s="180">
        <v>48</v>
      </c>
      <c r="BA50" s="180">
        <v>34.75</v>
      </c>
      <c r="BB50" s="180">
        <v>0</v>
      </c>
      <c r="BC50" s="180">
        <v>2</v>
      </c>
      <c r="BD50" s="180">
        <v>406.25</v>
      </c>
      <c r="BE50" s="180">
        <v>29</v>
      </c>
      <c r="BF50" s="180">
        <v>4</v>
      </c>
      <c r="BG50" s="180">
        <v>393</v>
      </c>
      <c r="BH50" s="180" t="e">
        <v>#VALUE!</v>
      </c>
      <c r="BI50" s="182">
        <v>2459.75</v>
      </c>
      <c r="BJ50" s="183">
        <v>1335.5</v>
      </c>
      <c r="BK50" s="183">
        <v>59.75</v>
      </c>
      <c r="BL50" s="183">
        <v>913.5</v>
      </c>
      <c r="BM50" s="183" t="e">
        <v>#VALUE!</v>
      </c>
      <c r="BN50" s="183">
        <v>3</v>
      </c>
      <c r="BO50" s="183" t="e">
        <v>#VALUE!</v>
      </c>
      <c r="BP50" s="183">
        <v>148</v>
      </c>
      <c r="BQ50" s="184">
        <v>721.375</v>
      </c>
      <c r="BR50" s="184">
        <v>283.75</v>
      </c>
      <c r="BS50" s="184" t="e">
        <v>#VALUE!</v>
      </c>
      <c r="BT50" s="184" t="e">
        <v>#VALUE!</v>
      </c>
      <c r="BU50" s="184" t="e">
        <v>#VALUE!</v>
      </c>
      <c r="BV50" s="184">
        <v>231</v>
      </c>
      <c r="BW50" s="185" t="e">
        <v>#VALUE!</v>
      </c>
      <c r="BX50" s="185" t="e">
        <v>#VALUE!</v>
      </c>
      <c r="BY50" s="185" t="e">
        <v>#VALUE!</v>
      </c>
      <c r="BZ50" s="185" t="e">
        <v>#VALUE!</v>
      </c>
      <c r="CA50" s="185">
        <v>7.25</v>
      </c>
      <c r="CB50" s="185">
        <v>119.25</v>
      </c>
      <c r="CC50" s="186">
        <v>82.5</v>
      </c>
      <c r="CD50" s="187">
        <v>85460.649225473404</v>
      </c>
      <c r="CE50" s="200">
        <f t="shared" si="0"/>
        <v>5655.75</v>
      </c>
    </row>
    <row r="51" spans="1:83" x14ac:dyDescent="0.25">
      <c r="A51" s="179" t="s">
        <v>450</v>
      </c>
      <c r="B51" s="179" t="s">
        <v>451</v>
      </c>
      <c r="C51" s="179" t="s">
        <v>375</v>
      </c>
      <c r="D51" s="179" t="s">
        <v>125</v>
      </c>
      <c r="E51" s="180">
        <v>5963.375</v>
      </c>
      <c r="F51" s="181">
        <v>5961.375</v>
      </c>
      <c r="G51" s="181">
        <v>2</v>
      </c>
      <c r="H51" s="181" t="e">
        <v>#VALUE!</v>
      </c>
      <c r="I51" s="181">
        <v>222.75</v>
      </c>
      <c r="J51" s="181">
        <v>248.25</v>
      </c>
      <c r="K51" s="181">
        <v>281.25</v>
      </c>
      <c r="L51" s="181">
        <v>637.5</v>
      </c>
      <c r="M51" s="181">
        <v>1340</v>
      </c>
      <c r="N51" s="181">
        <v>2121.75</v>
      </c>
      <c r="O51" s="181">
        <v>1111.875</v>
      </c>
      <c r="P51" s="180">
        <v>300.625</v>
      </c>
      <c r="Q51" s="181">
        <v>2.625</v>
      </c>
      <c r="R51" s="181">
        <v>7.75</v>
      </c>
      <c r="S51" s="180">
        <v>607.875</v>
      </c>
      <c r="T51" s="180">
        <v>105.75</v>
      </c>
      <c r="U51" s="180">
        <v>42.25</v>
      </c>
      <c r="V51" s="180">
        <v>2829</v>
      </c>
      <c r="W51" s="181">
        <v>332.875</v>
      </c>
      <c r="X51" s="181">
        <v>517.625</v>
      </c>
      <c r="Y51" s="181">
        <v>576</v>
      </c>
      <c r="Z51" s="181">
        <v>846.5</v>
      </c>
      <c r="AA51" s="181">
        <v>39.5</v>
      </c>
      <c r="AB51" s="181">
        <v>164.625</v>
      </c>
      <c r="AC51" s="181" t="e">
        <v>#VALUE!</v>
      </c>
      <c r="AD51" s="181">
        <v>140.5</v>
      </c>
      <c r="AE51" s="181">
        <v>211.375</v>
      </c>
      <c r="AF51" s="180">
        <v>740.25</v>
      </c>
      <c r="AG51" s="181">
        <v>293.875</v>
      </c>
      <c r="AH51" s="181">
        <v>2</v>
      </c>
      <c r="AI51" s="181">
        <v>301.25</v>
      </c>
      <c r="AJ51" s="181">
        <v>54.75</v>
      </c>
      <c r="AK51" s="181" t="e">
        <v>#VALUE!</v>
      </c>
      <c r="AL51" s="181" t="e">
        <v>#VALUE!</v>
      </c>
      <c r="AM51" s="181">
        <v>88.375</v>
      </c>
      <c r="AN51" s="180">
        <v>14.875</v>
      </c>
      <c r="AO51" s="180">
        <v>51.125</v>
      </c>
      <c r="AP51" s="181">
        <v>24.75</v>
      </c>
      <c r="AQ51" s="181">
        <v>0</v>
      </c>
      <c r="AR51" s="181">
        <v>3.625</v>
      </c>
      <c r="AS51" s="181">
        <v>22.75</v>
      </c>
      <c r="AT51" s="180">
        <v>27.125</v>
      </c>
      <c r="AU51" s="180">
        <v>2</v>
      </c>
      <c r="AV51" s="180">
        <v>61.875</v>
      </c>
      <c r="AW51" s="181">
        <v>4.125</v>
      </c>
      <c r="AX51" s="181">
        <v>57.75</v>
      </c>
      <c r="AY51" s="180">
        <v>4.25</v>
      </c>
      <c r="AZ51" s="180">
        <v>8</v>
      </c>
      <c r="BA51" s="180">
        <v>19.875</v>
      </c>
      <c r="BB51" s="180" t="e">
        <v>#VALUE!</v>
      </c>
      <c r="BC51" s="180">
        <v>1</v>
      </c>
      <c r="BD51" s="180">
        <v>667</v>
      </c>
      <c r="BE51" s="180" t="e">
        <v>#VALUE!</v>
      </c>
      <c r="BF51" s="180">
        <v>23.625</v>
      </c>
      <c r="BG51" s="180">
        <v>372.125</v>
      </c>
      <c r="BH51" s="180" t="e">
        <v>#VALUE!</v>
      </c>
      <c r="BI51" s="182">
        <v>319.5</v>
      </c>
      <c r="BJ51" s="183" t="e">
        <v>#VALUE!</v>
      </c>
      <c r="BK51" s="183">
        <v>19</v>
      </c>
      <c r="BL51" s="183">
        <v>175.625</v>
      </c>
      <c r="BM51" s="183" t="e">
        <v>#VALUE!</v>
      </c>
      <c r="BN51" s="183">
        <v>0</v>
      </c>
      <c r="BO51" s="183">
        <v>7</v>
      </c>
      <c r="BP51" s="183">
        <v>7</v>
      </c>
      <c r="BQ51" s="184">
        <v>139.125</v>
      </c>
      <c r="BR51" s="184">
        <v>9.375</v>
      </c>
      <c r="BS51" s="184" t="e">
        <v>#VALUE!</v>
      </c>
      <c r="BT51" s="184" t="e">
        <v>#VALUE!</v>
      </c>
      <c r="BU51" s="184" t="e">
        <v>#VALUE!</v>
      </c>
      <c r="BV51" s="184">
        <v>30.5</v>
      </c>
      <c r="BW51" s="185">
        <v>0</v>
      </c>
      <c r="BX51" s="185" t="e">
        <v>#VALUE!</v>
      </c>
      <c r="BY51" s="185" t="e">
        <v>#VALUE!</v>
      </c>
      <c r="BZ51" s="185" t="e">
        <v>#VALUE!</v>
      </c>
      <c r="CA51" s="185" t="e">
        <v>#VALUE!</v>
      </c>
      <c r="CB51" s="185">
        <v>14</v>
      </c>
      <c r="CC51" s="186" t="e">
        <v>#VALUE!</v>
      </c>
      <c r="CD51" s="187">
        <v>18106.125</v>
      </c>
      <c r="CE51" s="200">
        <f t="shared" si="0"/>
        <v>3569.25</v>
      </c>
    </row>
    <row r="52" spans="1:83" x14ac:dyDescent="0.25">
      <c r="A52" s="179" t="s">
        <v>452</v>
      </c>
      <c r="B52" s="179" t="s">
        <v>453</v>
      </c>
      <c r="C52" s="179" t="s">
        <v>126</v>
      </c>
      <c r="D52" s="179" t="s">
        <v>126</v>
      </c>
      <c r="E52" s="180">
        <v>28143</v>
      </c>
      <c r="F52" s="181">
        <v>27876.375</v>
      </c>
      <c r="G52" s="181">
        <v>163.875</v>
      </c>
      <c r="H52" s="181">
        <v>102.75</v>
      </c>
      <c r="I52" s="181">
        <v>1238.625</v>
      </c>
      <c r="J52" s="181">
        <v>1569.25</v>
      </c>
      <c r="K52" s="181">
        <v>1824.25</v>
      </c>
      <c r="L52" s="181">
        <v>3512.625</v>
      </c>
      <c r="M52" s="181">
        <v>7779.25</v>
      </c>
      <c r="N52" s="181">
        <v>6211.375</v>
      </c>
      <c r="O52" s="181">
        <v>6007.625</v>
      </c>
      <c r="P52" s="180">
        <v>5673.5</v>
      </c>
      <c r="Q52" s="181">
        <v>40.625</v>
      </c>
      <c r="R52" s="181">
        <v>247.5</v>
      </c>
      <c r="S52" s="180">
        <v>1696.125</v>
      </c>
      <c r="T52" s="180">
        <v>1177.875</v>
      </c>
      <c r="U52" s="180">
        <v>669.125</v>
      </c>
      <c r="V52" s="180">
        <v>5571.375</v>
      </c>
      <c r="W52" s="181">
        <v>2439.5</v>
      </c>
      <c r="X52" s="181">
        <v>998.375</v>
      </c>
      <c r="Y52" s="181">
        <v>333.875</v>
      </c>
      <c r="Z52" s="181">
        <v>654</v>
      </c>
      <c r="AA52" s="181">
        <v>16.75</v>
      </c>
      <c r="AB52" s="181">
        <v>128.625</v>
      </c>
      <c r="AC52" s="181">
        <v>7.125</v>
      </c>
      <c r="AD52" s="181">
        <v>571.875</v>
      </c>
      <c r="AE52" s="181">
        <v>421.25</v>
      </c>
      <c r="AF52" s="180">
        <v>7570.125</v>
      </c>
      <c r="AG52" s="181">
        <v>2216.25</v>
      </c>
      <c r="AH52" s="181">
        <v>69.875</v>
      </c>
      <c r="AI52" s="181">
        <v>2034.625</v>
      </c>
      <c r="AJ52" s="181">
        <v>390.375</v>
      </c>
      <c r="AK52" s="181">
        <v>303.5</v>
      </c>
      <c r="AL52" s="181">
        <v>297</v>
      </c>
      <c r="AM52" s="181">
        <v>2258.5</v>
      </c>
      <c r="AN52" s="180">
        <v>356.125</v>
      </c>
      <c r="AO52" s="180">
        <v>400.75</v>
      </c>
      <c r="AP52" s="181">
        <v>230.5</v>
      </c>
      <c r="AQ52" s="181">
        <v>4.5</v>
      </c>
      <c r="AR52" s="181">
        <v>142.125</v>
      </c>
      <c r="AS52" s="181">
        <v>23.625</v>
      </c>
      <c r="AT52" s="180">
        <v>188.5</v>
      </c>
      <c r="AU52" s="180">
        <v>183.625</v>
      </c>
      <c r="AV52" s="180">
        <v>35.125</v>
      </c>
      <c r="AW52" s="181">
        <v>3.375</v>
      </c>
      <c r="AX52" s="181">
        <v>31.75</v>
      </c>
      <c r="AY52" s="180">
        <v>63.875</v>
      </c>
      <c r="AZ52" s="180">
        <v>170.75</v>
      </c>
      <c r="BA52" s="180">
        <v>163.375</v>
      </c>
      <c r="BB52" s="180">
        <v>2.375</v>
      </c>
      <c r="BC52" s="180">
        <v>0</v>
      </c>
      <c r="BD52" s="180">
        <v>2304.875</v>
      </c>
      <c r="BE52" s="180">
        <v>35.75</v>
      </c>
      <c r="BF52" s="180" t="e">
        <v>#VALUE!</v>
      </c>
      <c r="BG52" s="180">
        <v>1408.75</v>
      </c>
      <c r="BH52" s="180" t="e">
        <v>#VALUE!</v>
      </c>
      <c r="BI52" s="182">
        <v>6585</v>
      </c>
      <c r="BJ52" s="183" t="e">
        <v>#VALUE!</v>
      </c>
      <c r="BK52" s="183">
        <v>818.375</v>
      </c>
      <c r="BL52" s="183">
        <v>2362.625</v>
      </c>
      <c r="BM52" s="183">
        <v>100.125</v>
      </c>
      <c r="BN52" s="183">
        <v>154.125</v>
      </c>
      <c r="BO52" s="183">
        <v>0</v>
      </c>
      <c r="BP52" s="183">
        <v>632</v>
      </c>
      <c r="BQ52" s="184">
        <v>3093.375</v>
      </c>
      <c r="BR52" s="184">
        <v>160.375</v>
      </c>
      <c r="BS52" s="184" t="e">
        <v>#VALUE!</v>
      </c>
      <c r="BT52" s="184" t="e">
        <v>#VALUE!</v>
      </c>
      <c r="BU52" s="184">
        <v>0</v>
      </c>
      <c r="BV52" s="184">
        <v>2330</v>
      </c>
      <c r="BW52" s="185">
        <v>102.5</v>
      </c>
      <c r="BX52" s="185" t="e">
        <v>#VALUE!</v>
      </c>
      <c r="BY52" s="185">
        <v>185.125</v>
      </c>
      <c r="BZ52" s="185">
        <v>0</v>
      </c>
      <c r="CA52" s="185">
        <v>237.75</v>
      </c>
      <c r="CB52" s="185">
        <v>491.25</v>
      </c>
      <c r="CC52" s="186">
        <v>1135.125</v>
      </c>
      <c r="CD52" s="187">
        <v>240926.625</v>
      </c>
      <c r="CE52" s="200">
        <f t="shared" si="0"/>
        <v>13141.5</v>
      </c>
    </row>
    <row r="53" spans="1:83" x14ac:dyDescent="0.25">
      <c r="A53" s="179" t="s">
        <v>454</v>
      </c>
      <c r="B53" s="179" t="s">
        <v>455</v>
      </c>
      <c r="C53" s="179" t="s">
        <v>382</v>
      </c>
      <c r="D53" s="179" t="s">
        <v>123</v>
      </c>
      <c r="E53" s="180">
        <v>12178.5</v>
      </c>
      <c r="F53" s="181">
        <v>12178.5</v>
      </c>
      <c r="G53" s="181">
        <v>0</v>
      </c>
      <c r="H53" s="181" t="e">
        <v>#VALUE!</v>
      </c>
      <c r="I53" s="181">
        <v>566.875</v>
      </c>
      <c r="J53" s="181">
        <v>606.375</v>
      </c>
      <c r="K53" s="181">
        <v>670.875</v>
      </c>
      <c r="L53" s="181">
        <v>1446.75</v>
      </c>
      <c r="M53" s="181">
        <v>2724.375</v>
      </c>
      <c r="N53" s="181">
        <v>2279.125</v>
      </c>
      <c r="O53" s="181">
        <v>3884.125</v>
      </c>
      <c r="P53" s="180">
        <v>1048.125</v>
      </c>
      <c r="Q53" s="181">
        <v>25.25</v>
      </c>
      <c r="R53" s="181">
        <v>41.625</v>
      </c>
      <c r="S53" s="180">
        <v>342.5</v>
      </c>
      <c r="T53" s="180">
        <v>675.875</v>
      </c>
      <c r="U53" s="180">
        <v>355.875</v>
      </c>
      <c r="V53" s="180">
        <v>2821.5</v>
      </c>
      <c r="W53" s="181">
        <v>355.875</v>
      </c>
      <c r="X53" s="181">
        <v>1200.875</v>
      </c>
      <c r="Y53" s="181">
        <v>143.75</v>
      </c>
      <c r="Z53" s="181">
        <v>509.375</v>
      </c>
      <c r="AA53" s="181">
        <v>13.5</v>
      </c>
      <c r="AB53" s="181">
        <v>58.625</v>
      </c>
      <c r="AC53" s="181">
        <v>81.125</v>
      </c>
      <c r="AD53" s="181">
        <v>298.125</v>
      </c>
      <c r="AE53" s="181">
        <v>160.25</v>
      </c>
      <c r="AF53" s="180">
        <v>4091</v>
      </c>
      <c r="AG53" s="181">
        <v>1778.875</v>
      </c>
      <c r="AH53" s="181">
        <v>0</v>
      </c>
      <c r="AI53" s="181">
        <v>1228.5</v>
      </c>
      <c r="AJ53" s="181">
        <v>210</v>
      </c>
      <c r="AK53" s="181">
        <v>153.75</v>
      </c>
      <c r="AL53" s="181">
        <v>42.75</v>
      </c>
      <c r="AM53" s="181">
        <v>677.125</v>
      </c>
      <c r="AN53" s="180">
        <v>54.5</v>
      </c>
      <c r="AO53" s="180">
        <v>138.875</v>
      </c>
      <c r="AP53" s="181">
        <v>56.375</v>
      </c>
      <c r="AQ53" s="181">
        <v>0</v>
      </c>
      <c r="AR53" s="181">
        <v>58.75</v>
      </c>
      <c r="AS53" s="181">
        <v>23.75</v>
      </c>
      <c r="AT53" s="180">
        <v>296.125</v>
      </c>
      <c r="AU53" s="180">
        <v>65.875</v>
      </c>
      <c r="AV53" s="180">
        <v>45</v>
      </c>
      <c r="AW53" s="181">
        <v>45</v>
      </c>
      <c r="AX53" s="181">
        <v>0</v>
      </c>
      <c r="AY53" s="180">
        <v>188.875</v>
      </c>
      <c r="AZ53" s="180">
        <v>15.375</v>
      </c>
      <c r="BA53" s="180">
        <v>100.125</v>
      </c>
      <c r="BB53" s="180">
        <v>0.5</v>
      </c>
      <c r="BC53" s="180">
        <v>1</v>
      </c>
      <c r="BD53" s="180">
        <v>1279.5</v>
      </c>
      <c r="BE53" s="180">
        <v>35.375</v>
      </c>
      <c r="BF53" s="180">
        <v>77.375</v>
      </c>
      <c r="BG53" s="180">
        <v>291.125</v>
      </c>
      <c r="BH53" s="180" t="e">
        <v>#VALUE!</v>
      </c>
      <c r="BI53" s="182">
        <v>4170.375</v>
      </c>
      <c r="BJ53" s="183">
        <v>1625.875</v>
      </c>
      <c r="BK53" s="183">
        <v>1053.5</v>
      </c>
      <c r="BL53" s="183">
        <v>1209.875</v>
      </c>
      <c r="BM53" s="183">
        <v>0</v>
      </c>
      <c r="BN53" s="183">
        <v>64</v>
      </c>
      <c r="BO53" s="183">
        <v>25</v>
      </c>
      <c r="BP53" s="183">
        <v>192.125</v>
      </c>
      <c r="BQ53" s="184">
        <v>382.875</v>
      </c>
      <c r="BR53" s="184">
        <v>33.125</v>
      </c>
      <c r="BS53" s="184" t="e">
        <v>#VALUE!</v>
      </c>
      <c r="BT53" s="184" t="e">
        <v>#VALUE!</v>
      </c>
      <c r="BU53" s="184" t="e">
        <v>#VALUE!</v>
      </c>
      <c r="BV53" s="184">
        <v>135.5</v>
      </c>
      <c r="BW53" s="185">
        <v>0</v>
      </c>
      <c r="BX53" s="185" t="e">
        <v>#VALUE!</v>
      </c>
      <c r="BY53" s="185" t="e">
        <v>#VALUE!</v>
      </c>
      <c r="BZ53" s="185" t="e">
        <v>#VALUE!</v>
      </c>
      <c r="CA53" s="185" t="e">
        <v>#VALUE!</v>
      </c>
      <c r="CB53" s="185">
        <v>100.625</v>
      </c>
      <c r="CC53" s="186">
        <v>2275.5</v>
      </c>
      <c r="CD53" s="187">
        <v>126881.08626854399</v>
      </c>
      <c r="CE53" s="200">
        <f t="shared" si="0"/>
        <v>6912.5</v>
      </c>
    </row>
    <row r="54" spans="1:83" x14ac:dyDescent="0.25">
      <c r="A54" s="179" t="s">
        <v>456</v>
      </c>
      <c r="B54" s="179" t="s">
        <v>457</v>
      </c>
      <c r="C54" s="179" t="s">
        <v>368</v>
      </c>
      <c r="D54" s="179" t="s">
        <v>120</v>
      </c>
      <c r="E54" s="180">
        <v>15419.625</v>
      </c>
      <c r="F54" s="181">
        <v>15410.625</v>
      </c>
      <c r="G54" s="181">
        <v>9</v>
      </c>
      <c r="H54" s="181">
        <v>0</v>
      </c>
      <c r="I54" s="181">
        <v>640.125</v>
      </c>
      <c r="J54" s="181">
        <v>733.625</v>
      </c>
      <c r="K54" s="181">
        <v>858.125</v>
      </c>
      <c r="L54" s="181">
        <v>2101.375</v>
      </c>
      <c r="M54" s="181">
        <v>4520.125</v>
      </c>
      <c r="N54" s="181">
        <v>3420.625</v>
      </c>
      <c r="O54" s="181">
        <v>3145.625</v>
      </c>
      <c r="P54" s="180">
        <v>1688.875</v>
      </c>
      <c r="Q54" s="181">
        <v>6.75</v>
      </c>
      <c r="R54" s="181">
        <v>41.25</v>
      </c>
      <c r="S54" s="180">
        <v>1321.125</v>
      </c>
      <c r="T54" s="180">
        <v>485.25</v>
      </c>
      <c r="U54" s="180">
        <v>634</v>
      </c>
      <c r="V54" s="180">
        <v>2887.125</v>
      </c>
      <c r="W54" s="181">
        <v>334.375</v>
      </c>
      <c r="X54" s="181">
        <v>614.375</v>
      </c>
      <c r="Y54" s="181">
        <v>364.5</v>
      </c>
      <c r="Z54" s="181">
        <v>454.5</v>
      </c>
      <c r="AA54" s="181">
        <v>33</v>
      </c>
      <c r="AB54" s="181">
        <v>245.25</v>
      </c>
      <c r="AC54" s="181">
        <v>64</v>
      </c>
      <c r="AD54" s="181">
        <v>527.625</v>
      </c>
      <c r="AE54" s="181">
        <v>249.5</v>
      </c>
      <c r="AF54" s="180">
        <v>5465.25</v>
      </c>
      <c r="AG54" s="181">
        <v>1519.125</v>
      </c>
      <c r="AH54" s="181">
        <v>34</v>
      </c>
      <c r="AI54" s="181">
        <v>1445.375</v>
      </c>
      <c r="AJ54" s="181">
        <v>488.625</v>
      </c>
      <c r="AK54" s="181">
        <v>187.625</v>
      </c>
      <c r="AL54" s="181">
        <v>27.75</v>
      </c>
      <c r="AM54" s="181">
        <v>1762.75</v>
      </c>
      <c r="AN54" s="180">
        <v>17.375</v>
      </c>
      <c r="AO54" s="180">
        <v>357</v>
      </c>
      <c r="AP54" s="181">
        <v>249.125</v>
      </c>
      <c r="AQ54" s="181">
        <v>0.375</v>
      </c>
      <c r="AR54" s="181">
        <v>82.125</v>
      </c>
      <c r="AS54" s="181">
        <v>25.375</v>
      </c>
      <c r="AT54" s="180">
        <v>68.125</v>
      </c>
      <c r="AU54" s="180">
        <v>17.625</v>
      </c>
      <c r="AV54" s="180">
        <v>78</v>
      </c>
      <c r="AW54" s="181">
        <v>23.125</v>
      </c>
      <c r="AX54" s="181">
        <v>54.875</v>
      </c>
      <c r="AY54" s="180">
        <v>109.625</v>
      </c>
      <c r="AZ54" s="180">
        <v>564.375</v>
      </c>
      <c r="BA54" s="180">
        <v>76.75</v>
      </c>
      <c r="BB54" s="180">
        <v>2.125</v>
      </c>
      <c r="BC54" s="180">
        <v>0</v>
      </c>
      <c r="BD54" s="180">
        <v>1198.25</v>
      </c>
      <c r="BE54" s="180">
        <v>5.5</v>
      </c>
      <c r="BF54" s="180">
        <v>50.875</v>
      </c>
      <c r="BG54" s="180">
        <v>303.75</v>
      </c>
      <c r="BH54" s="180" t="e">
        <v>#VALUE!</v>
      </c>
      <c r="BI54" s="182">
        <v>6262.25</v>
      </c>
      <c r="BJ54" s="183">
        <v>3319.375</v>
      </c>
      <c r="BK54" s="183">
        <v>214.125</v>
      </c>
      <c r="BL54" s="183">
        <v>2029.375</v>
      </c>
      <c r="BM54" s="183">
        <v>0</v>
      </c>
      <c r="BN54" s="183">
        <v>25.25</v>
      </c>
      <c r="BO54" s="183">
        <v>90.125</v>
      </c>
      <c r="BP54" s="183">
        <v>584</v>
      </c>
      <c r="BQ54" s="184">
        <v>1417.75</v>
      </c>
      <c r="BR54" s="184">
        <v>183.625</v>
      </c>
      <c r="BS54" s="184" t="e">
        <v>#VALUE!</v>
      </c>
      <c r="BT54" s="184">
        <v>588.5</v>
      </c>
      <c r="BU54" s="184">
        <v>10</v>
      </c>
      <c r="BV54" s="184">
        <v>226.875</v>
      </c>
      <c r="BW54" s="185">
        <v>0</v>
      </c>
      <c r="BX54" s="185" t="e">
        <v>#VALUE!</v>
      </c>
      <c r="BY54" s="185" t="e">
        <v>#VALUE!</v>
      </c>
      <c r="BZ54" s="185" t="e">
        <v>#VALUE!</v>
      </c>
      <c r="CA54" s="185" t="e">
        <v>#VALUE!</v>
      </c>
      <c r="CB54" s="185">
        <v>95.125</v>
      </c>
      <c r="CC54" s="186">
        <v>243.375</v>
      </c>
      <c r="CD54" s="187">
        <v>179698.74525463599</v>
      </c>
      <c r="CE54" s="200">
        <f t="shared" si="0"/>
        <v>8352.375</v>
      </c>
    </row>
    <row r="55" spans="1:83" x14ac:dyDescent="0.25">
      <c r="A55" s="179" t="s">
        <v>161</v>
      </c>
      <c r="B55" s="179" t="s">
        <v>458</v>
      </c>
      <c r="C55" s="179" t="s">
        <v>368</v>
      </c>
      <c r="D55" s="179" t="s">
        <v>120</v>
      </c>
      <c r="E55" s="180">
        <v>4305.125</v>
      </c>
      <c r="F55" s="181">
        <v>4142.5</v>
      </c>
      <c r="G55" s="181" t="e">
        <v>#VALUE!</v>
      </c>
      <c r="H55" s="181">
        <v>162.625</v>
      </c>
      <c r="I55" s="181">
        <v>206.25</v>
      </c>
      <c r="J55" s="181">
        <v>200.375</v>
      </c>
      <c r="K55" s="181">
        <v>217.125</v>
      </c>
      <c r="L55" s="181">
        <v>587.875</v>
      </c>
      <c r="M55" s="181">
        <v>1240</v>
      </c>
      <c r="N55" s="181">
        <v>702.25</v>
      </c>
      <c r="O55" s="181">
        <v>1151.25</v>
      </c>
      <c r="P55" s="180">
        <v>218</v>
      </c>
      <c r="Q55" s="181">
        <v>2.125</v>
      </c>
      <c r="R55" s="181">
        <v>8.625</v>
      </c>
      <c r="S55" s="180">
        <v>111.875</v>
      </c>
      <c r="T55" s="180">
        <v>118.375</v>
      </c>
      <c r="U55" s="180">
        <v>83.375</v>
      </c>
      <c r="V55" s="180">
        <v>791.875</v>
      </c>
      <c r="W55" s="181">
        <v>256.25</v>
      </c>
      <c r="X55" s="181">
        <v>102.625</v>
      </c>
      <c r="Y55" s="181">
        <v>0</v>
      </c>
      <c r="Z55" s="181">
        <v>210.625</v>
      </c>
      <c r="AA55" s="181" t="e">
        <v>#VALUE!</v>
      </c>
      <c r="AB55" s="181">
        <v>26.125</v>
      </c>
      <c r="AC55" s="181" t="e">
        <v>#VALUE!</v>
      </c>
      <c r="AD55" s="181">
        <v>83.625</v>
      </c>
      <c r="AE55" s="181">
        <v>112.625</v>
      </c>
      <c r="AF55" s="180">
        <v>1855</v>
      </c>
      <c r="AG55" s="181">
        <v>780.875</v>
      </c>
      <c r="AH55" s="181">
        <v>14.125</v>
      </c>
      <c r="AI55" s="181">
        <v>537</v>
      </c>
      <c r="AJ55" s="181">
        <v>74.375</v>
      </c>
      <c r="AK55" s="181">
        <v>185</v>
      </c>
      <c r="AL55" s="181" t="e">
        <v>#VALUE!</v>
      </c>
      <c r="AM55" s="181">
        <v>263.625</v>
      </c>
      <c r="AN55" s="180">
        <v>46.5</v>
      </c>
      <c r="AO55" s="180">
        <v>23.875</v>
      </c>
      <c r="AP55" s="181">
        <v>14.25</v>
      </c>
      <c r="AQ55" s="181">
        <v>0</v>
      </c>
      <c r="AR55" s="181">
        <v>2</v>
      </c>
      <c r="AS55" s="181">
        <v>7.625</v>
      </c>
      <c r="AT55" s="180">
        <v>33.25</v>
      </c>
      <c r="AU55" s="180">
        <v>0</v>
      </c>
      <c r="AV55" s="180">
        <v>13.625</v>
      </c>
      <c r="AW55" s="181">
        <v>2</v>
      </c>
      <c r="AX55" s="181">
        <v>11.625</v>
      </c>
      <c r="AY55" s="180">
        <v>5.5</v>
      </c>
      <c r="AZ55" s="180">
        <v>13.5</v>
      </c>
      <c r="BA55" s="180">
        <v>30.25</v>
      </c>
      <c r="BB55" s="180">
        <v>2</v>
      </c>
      <c r="BC55" s="180" t="e">
        <v>#VALUE!</v>
      </c>
      <c r="BD55" s="180">
        <v>676.25</v>
      </c>
      <c r="BE55" s="180" t="e">
        <v>#VALUE!</v>
      </c>
      <c r="BF55" s="180">
        <v>1</v>
      </c>
      <c r="BG55" s="180">
        <v>187</v>
      </c>
      <c r="BH55" s="180" t="e">
        <v>#VALUE!</v>
      </c>
      <c r="BI55" s="182">
        <v>410.5</v>
      </c>
      <c r="BJ55" s="183" t="e">
        <v>#VALUE!</v>
      </c>
      <c r="BK55" s="183">
        <v>111.375</v>
      </c>
      <c r="BL55" s="183">
        <v>124.5</v>
      </c>
      <c r="BM55" s="183" t="e">
        <v>#VALUE!</v>
      </c>
      <c r="BN55" s="183">
        <v>0</v>
      </c>
      <c r="BO55" s="183" t="e">
        <v>#VALUE!</v>
      </c>
      <c r="BP55" s="183">
        <v>55.5</v>
      </c>
      <c r="BQ55" s="184">
        <v>447</v>
      </c>
      <c r="BR55" s="184">
        <v>21.5</v>
      </c>
      <c r="BS55" s="184" t="e">
        <v>#VALUE!</v>
      </c>
      <c r="BT55" s="184">
        <v>108.375</v>
      </c>
      <c r="BU55" s="184" t="e">
        <v>#VALUE!</v>
      </c>
      <c r="BV55" s="184">
        <v>47.75</v>
      </c>
      <c r="BW55" s="185" t="e">
        <v>#VALUE!</v>
      </c>
      <c r="BX55" s="185" t="e">
        <v>#VALUE!</v>
      </c>
      <c r="BY55" s="185" t="e">
        <v>#VALUE!</v>
      </c>
      <c r="BZ55" s="185" t="e">
        <v>#VALUE!</v>
      </c>
      <c r="CA55" s="185" t="e">
        <v>#VALUE!</v>
      </c>
      <c r="CB55" s="185">
        <v>24.875</v>
      </c>
      <c r="CC55" s="186">
        <v>150.125</v>
      </c>
      <c r="CD55" s="187">
        <v>39755.125</v>
      </c>
      <c r="CE55" s="200">
        <f t="shared" si="0"/>
        <v>2646.875</v>
      </c>
    </row>
    <row r="56" spans="1:83" x14ac:dyDescent="0.25">
      <c r="A56" s="179" t="s">
        <v>152</v>
      </c>
      <c r="B56" s="179" t="s">
        <v>459</v>
      </c>
      <c r="C56" s="179" t="s">
        <v>126</v>
      </c>
      <c r="D56" s="179" t="s">
        <v>126</v>
      </c>
      <c r="E56" s="180">
        <v>8166</v>
      </c>
      <c r="F56" s="181">
        <v>8044.75</v>
      </c>
      <c r="G56" s="181">
        <v>87.125</v>
      </c>
      <c r="H56" s="181">
        <v>34.125</v>
      </c>
      <c r="I56" s="181">
        <v>449.25</v>
      </c>
      <c r="J56" s="181">
        <v>474.875</v>
      </c>
      <c r="K56" s="181">
        <v>505</v>
      </c>
      <c r="L56" s="181">
        <v>1401.25</v>
      </c>
      <c r="M56" s="181">
        <v>2936.375</v>
      </c>
      <c r="N56" s="181">
        <v>1383.75</v>
      </c>
      <c r="O56" s="181">
        <v>1015.5</v>
      </c>
      <c r="P56" s="180">
        <v>1238.625</v>
      </c>
      <c r="Q56" s="181">
        <v>12.5</v>
      </c>
      <c r="R56" s="181">
        <v>20.875</v>
      </c>
      <c r="S56" s="180">
        <v>229.5</v>
      </c>
      <c r="T56" s="180">
        <v>296</v>
      </c>
      <c r="U56" s="180">
        <v>76.25</v>
      </c>
      <c r="V56" s="180">
        <v>1445.125</v>
      </c>
      <c r="W56" s="181">
        <v>497.25</v>
      </c>
      <c r="X56" s="181">
        <v>153.125</v>
      </c>
      <c r="Y56" s="181">
        <v>281.125</v>
      </c>
      <c r="Z56" s="181">
        <v>99.25</v>
      </c>
      <c r="AA56" s="181">
        <v>18</v>
      </c>
      <c r="AB56" s="181">
        <v>39.25</v>
      </c>
      <c r="AC56" s="181">
        <v>40.375</v>
      </c>
      <c r="AD56" s="181">
        <v>185.5</v>
      </c>
      <c r="AE56" s="181">
        <v>131.25</v>
      </c>
      <c r="AF56" s="180">
        <v>2961.25</v>
      </c>
      <c r="AG56" s="181">
        <v>1060.875</v>
      </c>
      <c r="AH56" s="181">
        <v>81.875</v>
      </c>
      <c r="AI56" s="181">
        <v>971.625</v>
      </c>
      <c r="AJ56" s="181">
        <v>26.375</v>
      </c>
      <c r="AK56" s="181">
        <v>252.75</v>
      </c>
      <c r="AL56" s="181">
        <v>30.375</v>
      </c>
      <c r="AM56" s="181">
        <v>537.375</v>
      </c>
      <c r="AN56" s="180">
        <v>37.5</v>
      </c>
      <c r="AO56" s="180">
        <v>100.375</v>
      </c>
      <c r="AP56" s="181">
        <v>96.875</v>
      </c>
      <c r="AQ56" s="181">
        <v>0.5</v>
      </c>
      <c r="AR56" s="181">
        <v>3</v>
      </c>
      <c r="AS56" s="181">
        <v>0</v>
      </c>
      <c r="AT56" s="180">
        <v>112.375</v>
      </c>
      <c r="AU56" s="180">
        <v>12.25</v>
      </c>
      <c r="AV56" s="180">
        <v>50.625</v>
      </c>
      <c r="AW56" s="181">
        <v>23.25</v>
      </c>
      <c r="AX56" s="181">
        <v>27.375</v>
      </c>
      <c r="AY56" s="180">
        <v>50</v>
      </c>
      <c r="AZ56" s="180">
        <v>79.625</v>
      </c>
      <c r="BA56" s="180">
        <v>53.625</v>
      </c>
      <c r="BB56" s="180">
        <v>0</v>
      </c>
      <c r="BC56" s="180">
        <v>0</v>
      </c>
      <c r="BD56" s="180">
        <v>668.75</v>
      </c>
      <c r="BE56" s="180">
        <v>0</v>
      </c>
      <c r="BF56" s="180">
        <v>83.375</v>
      </c>
      <c r="BG56" s="180">
        <v>249.875</v>
      </c>
      <c r="BH56" s="180" t="e">
        <v>#VALUE!</v>
      </c>
      <c r="BI56" s="182">
        <v>2393</v>
      </c>
      <c r="BJ56" s="183">
        <v>603.125</v>
      </c>
      <c r="BK56" s="183">
        <v>220.25</v>
      </c>
      <c r="BL56" s="183">
        <v>1258.5</v>
      </c>
      <c r="BM56" s="183">
        <v>67.75</v>
      </c>
      <c r="BN56" s="183">
        <v>41.125</v>
      </c>
      <c r="BO56" s="183" t="e">
        <v>#VALUE!</v>
      </c>
      <c r="BP56" s="183">
        <v>202.25</v>
      </c>
      <c r="BQ56" s="184">
        <v>600.625</v>
      </c>
      <c r="BR56" s="184">
        <v>319</v>
      </c>
      <c r="BS56" s="184" t="e">
        <v>#VALUE!</v>
      </c>
      <c r="BT56" s="184" t="e">
        <v>#VALUE!</v>
      </c>
      <c r="BU56" s="184" t="e">
        <v>#VALUE!</v>
      </c>
      <c r="BV56" s="184">
        <v>135.25</v>
      </c>
      <c r="BW56" s="185" t="e">
        <v>#VALUE!</v>
      </c>
      <c r="BX56" s="185" t="e">
        <v>#VALUE!</v>
      </c>
      <c r="BY56" s="185" t="e">
        <v>#VALUE!</v>
      </c>
      <c r="BZ56" s="185" t="e">
        <v>#VALUE!</v>
      </c>
      <c r="CA56" s="185" t="e">
        <v>#VALUE!</v>
      </c>
      <c r="CB56" s="185">
        <v>79.125</v>
      </c>
      <c r="CC56" s="186">
        <v>26.375</v>
      </c>
      <c r="CD56" s="187">
        <v>84956.5</v>
      </c>
      <c r="CE56" s="200">
        <f t="shared" si="0"/>
        <v>4406.375</v>
      </c>
    </row>
    <row r="57" spans="1:83" x14ac:dyDescent="0.25">
      <c r="A57" s="179" t="s">
        <v>460</v>
      </c>
      <c r="B57" s="179" t="s">
        <v>461</v>
      </c>
      <c r="C57" s="179" t="s">
        <v>462</v>
      </c>
      <c r="D57" s="179" t="s">
        <v>120</v>
      </c>
      <c r="E57" s="180">
        <v>23420.625</v>
      </c>
      <c r="F57" s="181">
        <v>23337.75</v>
      </c>
      <c r="G57" s="181">
        <v>82.875</v>
      </c>
      <c r="H57" s="181">
        <v>0</v>
      </c>
      <c r="I57" s="181">
        <v>850.5</v>
      </c>
      <c r="J57" s="181">
        <v>961.625</v>
      </c>
      <c r="K57" s="181">
        <v>1226</v>
      </c>
      <c r="L57" s="181">
        <v>2443.5</v>
      </c>
      <c r="M57" s="181">
        <v>5615.625</v>
      </c>
      <c r="N57" s="181">
        <v>4480.625</v>
      </c>
      <c r="O57" s="181">
        <v>7842.75</v>
      </c>
      <c r="P57" s="180">
        <v>1789.5</v>
      </c>
      <c r="Q57" s="181">
        <v>20.875</v>
      </c>
      <c r="R57" s="181">
        <v>118.125</v>
      </c>
      <c r="S57" s="180">
        <v>2762.25</v>
      </c>
      <c r="T57" s="180">
        <v>856.125</v>
      </c>
      <c r="U57" s="180">
        <v>934.875</v>
      </c>
      <c r="V57" s="180">
        <v>5554.375</v>
      </c>
      <c r="W57" s="181">
        <v>1643.375</v>
      </c>
      <c r="X57" s="181">
        <v>1025</v>
      </c>
      <c r="Y57" s="181">
        <v>525.875</v>
      </c>
      <c r="Z57" s="181">
        <v>474.375</v>
      </c>
      <c r="AA57" s="181">
        <v>13.875</v>
      </c>
      <c r="AB57" s="181">
        <v>1.125</v>
      </c>
      <c r="AC57" s="181">
        <v>767</v>
      </c>
      <c r="AD57" s="181">
        <v>670.25</v>
      </c>
      <c r="AE57" s="181">
        <v>433.5</v>
      </c>
      <c r="AF57" s="180">
        <v>6358</v>
      </c>
      <c r="AG57" s="181">
        <v>2066.25</v>
      </c>
      <c r="AH57" s="181">
        <v>70.375</v>
      </c>
      <c r="AI57" s="181">
        <v>1068.125</v>
      </c>
      <c r="AJ57" s="181">
        <v>309</v>
      </c>
      <c r="AK57" s="181">
        <v>202.5</v>
      </c>
      <c r="AL57" s="181">
        <v>191</v>
      </c>
      <c r="AM57" s="181">
        <v>2450.75</v>
      </c>
      <c r="AN57" s="180">
        <v>273.625</v>
      </c>
      <c r="AO57" s="180">
        <v>630.625</v>
      </c>
      <c r="AP57" s="181">
        <v>180.375</v>
      </c>
      <c r="AQ57" s="181">
        <v>2.25</v>
      </c>
      <c r="AR57" s="181">
        <v>404.375</v>
      </c>
      <c r="AS57" s="181">
        <v>43.625</v>
      </c>
      <c r="AT57" s="180">
        <v>131.125</v>
      </c>
      <c r="AU57" s="180">
        <v>77.875</v>
      </c>
      <c r="AV57" s="180">
        <v>84.375</v>
      </c>
      <c r="AW57" s="181">
        <v>77.375</v>
      </c>
      <c r="AX57" s="181">
        <v>7</v>
      </c>
      <c r="AY57" s="180">
        <v>49.625</v>
      </c>
      <c r="AZ57" s="180">
        <v>47.625</v>
      </c>
      <c r="BA57" s="180">
        <v>44.125</v>
      </c>
      <c r="BB57" s="180">
        <v>9</v>
      </c>
      <c r="BC57" s="180">
        <v>0</v>
      </c>
      <c r="BD57" s="180">
        <v>2301.875</v>
      </c>
      <c r="BE57" s="180">
        <v>421.75</v>
      </c>
      <c r="BF57" s="180">
        <v>17.625</v>
      </c>
      <c r="BG57" s="180">
        <v>794.125</v>
      </c>
      <c r="BH57" s="180" t="e">
        <v>#VALUE!</v>
      </c>
      <c r="BI57" s="182">
        <v>2323.75</v>
      </c>
      <c r="BJ57" s="183" t="e">
        <v>#VALUE!</v>
      </c>
      <c r="BK57" s="183">
        <v>62.5</v>
      </c>
      <c r="BL57" s="183">
        <v>1523.125</v>
      </c>
      <c r="BM57" s="183">
        <v>2.875</v>
      </c>
      <c r="BN57" s="183">
        <v>25.625</v>
      </c>
      <c r="BO57" s="183">
        <v>0</v>
      </c>
      <c r="BP57" s="183">
        <v>204.125</v>
      </c>
      <c r="BQ57" s="184">
        <v>1445.75</v>
      </c>
      <c r="BR57" s="184">
        <v>354.875</v>
      </c>
      <c r="BS57" s="184" t="e">
        <v>#VALUE!</v>
      </c>
      <c r="BT57" s="184" t="e">
        <v>#VALUE!</v>
      </c>
      <c r="BU57" s="184" t="e">
        <v>#VALUE!</v>
      </c>
      <c r="BV57" s="184">
        <v>1031</v>
      </c>
      <c r="BW57" s="185">
        <v>0</v>
      </c>
      <c r="BX57" s="185">
        <v>30</v>
      </c>
      <c r="BY57" s="185" t="e">
        <v>#VALUE!</v>
      </c>
      <c r="BZ57" s="185">
        <v>62.5</v>
      </c>
      <c r="CA57" s="185" t="e">
        <v>#VALUE!</v>
      </c>
      <c r="CB57" s="185">
        <v>758.125</v>
      </c>
      <c r="CC57" s="186">
        <v>524.5</v>
      </c>
      <c r="CD57" s="187">
        <v>167650.14595147601</v>
      </c>
      <c r="CE57" s="200">
        <f t="shared" si="0"/>
        <v>11912.375</v>
      </c>
    </row>
    <row r="58" spans="1:83" x14ac:dyDescent="0.25">
      <c r="A58" s="179" t="s">
        <v>463</v>
      </c>
      <c r="B58" s="179" t="s">
        <v>464</v>
      </c>
      <c r="C58" s="179" t="s">
        <v>462</v>
      </c>
      <c r="D58" s="179" t="s">
        <v>120</v>
      </c>
      <c r="E58" s="180">
        <v>4690</v>
      </c>
      <c r="F58" s="181">
        <v>4519.625</v>
      </c>
      <c r="G58" s="181">
        <v>0</v>
      </c>
      <c r="H58" s="181">
        <v>170.375</v>
      </c>
      <c r="I58" s="181">
        <v>179.25</v>
      </c>
      <c r="J58" s="181">
        <v>239.625</v>
      </c>
      <c r="K58" s="181">
        <v>327.25</v>
      </c>
      <c r="L58" s="181">
        <v>1042.75</v>
      </c>
      <c r="M58" s="181">
        <v>1665.5</v>
      </c>
      <c r="N58" s="181">
        <v>668.5</v>
      </c>
      <c r="O58" s="181">
        <v>567.125</v>
      </c>
      <c r="P58" s="180">
        <v>329.625</v>
      </c>
      <c r="Q58" s="181">
        <v>3.5</v>
      </c>
      <c r="R58" s="181">
        <v>9.625</v>
      </c>
      <c r="S58" s="180">
        <v>97.75</v>
      </c>
      <c r="T58" s="180">
        <v>108.25</v>
      </c>
      <c r="U58" s="180">
        <v>279.25</v>
      </c>
      <c r="V58" s="180">
        <v>790.5</v>
      </c>
      <c r="W58" s="181">
        <v>47.375</v>
      </c>
      <c r="X58" s="181">
        <v>209</v>
      </c>
      <c r="Y58" s="181">
        <v>91.125</v>
      </c>
      <c r="Z58" s="181">
        <v>135.25</v>
      </c>
      <c r="AA58" s="181" t="e">
        <v>#VALUE!</v>
      </c>
      <c r="AB58" s="181">
        <v>34.125</v>
      </c>
      <c r="AC58" s="181">
        <v>15.625</v>
      </c>
      <c r="AD58" s="181">
        <v>216.25</v>
      </c>
      <c r="AE58" s="181">
        <v>41.75</v>
      </c>
      <c r="AF58" s="180">
        <v>2056.375</v>
      </c>
      <c r="AG58" s="181">
        <v>805.625</v>
      </c>
      <c r="AH58" s="181" t="e">
        <v>#VALUE!</v>
      </c>
      <c r="AI58" s="181">
        <v>464.75</v>
      </c>
      <c r="AJ58" s="181">
        <v>97.125</v>
      </c>
      <c r="AK58" s="181">
        <v>86.625</v>
      </c>
      <c r="AL58" s="181">
        <v>25</v>
      </c>
      <c r="AM58" s="181">
        <v>577.25</v>
      </c>
      <c r="AN58" s="180">
        <v>27.5</v>
      </c>
      <c r="AO58" s="180">
        <v>88.875</v>
      </c>
      <c r="AP58" s="181">
        <v>40.5</v>
      </c>
      <c r="AQ58" s="181">
        <v>0</v>
      </c>
      <c r="AR58" s="181">
        <v>44.75</v>
      </c>
      <c r="AS58" s="181">
        <v>3.625</v>
      </c>
      <c r="AT58" s="180">
        <v>24.875</v>
      </c>
      <c r="AU58" s="180">
        <v>6.625</v>
      </c>
      <c r="AV58" s="180">
        <v>19.375</v>
      </c>
      <c r="AW58" s="181">
        <v>0.25</v>
      </c>
      <c r="AX58" s="181">
        <v>19.125</v>
      </c>
      <c r="AY58" s="180">
        <v>3.375</v>
      </c>
      <c r="AZ58" s="180">
        <v>55.125</v>
      </c>
      <c r="BA58" s="180">
        <v>28</v>
      </c>
      <c r="BB58" s="180">
        <v>3.75</v>
      </c>
      <c r="BC58" s="180">
        <v>0</v>
      </c>
      <c r="BD58" s="180">
        <v>384.375</v>
      </c>
      <c r="BE58" s="180" t="e">
        <v>#VALUE!</v>
      </c>
      <c r="BF58" s="180">
        <v>87</v>
      </c>
      <c r="BG58" s="180">
        <v>186.625</v>
      </c>
      <c r="BH58" s="180" t="e">
        <v>#VALUE!</v>
      </c>
      <c r="BI58" s="182">
        <v>888.75</v>
      </c>
      <c r="BJ58" s="183" t="e">
        <v>#VALUE!</v>
      </c>
      <c r="BK58" s="183">
        <v>81.125</v>
      </c>
      <c r="BL58" s="183">
        <v>389.875</v>
      </c>
      <c r="BM58" s="183" t="e">
        <v>#VALUE!</v>
      </c>
      <c r="BN58" s="183" t="e">
        <v>#VALUE!</v>
      </c>
      <c r="BO58" s="183">
        <v>0</v>
      </c>
      <c r="BP58" s="183">
        <v>46.125</v>
      </c>
      <c r="BQ58" s="184">
        <v>126.75</v>
      </c>
      <c r="BR58" s="184">
        <v>43.5</v>
      </c>
      <c r="BS58" s="184" t="e">
        <v>#VALUE!</v>
      </c>
      <c r="BT58" s="184" t="e">
        <v>#VALUE!</v>
      </c>
      <c r="BU58" s="184" t="e">
        <v>#VALUE!</v>
      </c>
      <c r="BV58" s="184">
        <v>52.75</v>
      </c>
      <c r="BW58" s="185" t="e">
        <v>#VALUE!</v>
      </c>
      <c r="BX58" s="185" t="e">
        <v>#VALUE!</v>
      </c>
      <c r="BY58" s="185" t="e">
        <v>#VALUE!</v>
      </c>
      <c r="BZ58" s="185" t="e">
        <v>#VALUE!</v>
      </c>
      <c r="CA58" s="185" t="e">
        <v>#VALUE!</v>
      </c>
      <c r="CB58" s="185">
        <v>32.625</v>
      </c>
      <c r="CC58" s="186">
        <v>52.125</v>
      </c>
      <c r="CD58" s="187">
        <v>35257.974399805098</v>
      </c>
      <c r="CE58" s="200">
        <f t="shared" si="0"/>
        <v>2846.875</v>
      </c>
    </row>
    <row r="59" spans="1:83" x14ac:dyDescent="0.25">
      <c r="A59" s="179" t="s">
        <v>465</v>
      </c>
      <c r="B59" s="179" t="s">
        <v>466</v>
      </c>
      <c r="C59" s="179" t="s">
        <v>117</v>
      </c>
      <c r="D59" s="179" t="s">
        <v>117</v>
      </c>
      <c r="E59" s="180">
        <v>19603.125</v>
      </c>
      <c r="F59" s="181">
        <v>19163.375</v>
      </c>
      <c r="G59" s="181">
        <v>7.5</v>
      </c>
      <c r="H59" s="181" t="e">
        <v>#VALUE!</v>
      </c>
      <c r="I59" s="181">
        <v>1076.625</v>
      </c>
      <c r="J59" s="181">
        <v>1455.875</v>
      </c>
      <c r="K59" s="181">
        <v>1165.75</v>
      </c>
      <c r="L59" s="181">
        <v>2475.875</v>
      </c>
      <c r="M59" s="181">
        <v>4979.875</v>
      </c>
      <c r="N59" s="181">
        <v>4253.75</v>
      </c>
      <c r="O59" s="181">
        <v>4195.375</v>
      </c>
      <c r="P59" s="180">
        <v>3548.75</v>
      </c>
      <c r="Q59" s="181">
        <v>46.25</v>
      </c>
      <c r="R59" s="181">
        <v>223.125</v>
      </c>
      <c r="S59" s="180">
        <v>2044</v>
      </c>
      <c r="T59" s="180">
        <v>886.375</v>
      </c>
      <c r="U59" s="180">
        <v>680.375</v>
      </c>
      <c r="V59" s="180">
        <v>3763.625</v>
      </c>
      <c r="W59" s="181">
        <v>828.25</v>
      </c>
      <c r="X59" s="181">
        <v>721.375</v>
      </c>
      <c r="Y59" s="181">
        <v>224</v>
      </c>
      <c r="Z59" s="181">
        <v>410.875</v>
      </c>
      <c r="AA59" s="181">
        <v>55.25</v>
      </c>
      <c r="AB59" s="181">
        <v>481.375</v>
      </c>
      <c r="AC59" s="181">
        <v>0</v>
      </c>
      <c r="AD59" s="181">
        <v>202.5</v>
      </c>
      <c r="AE59" s="181">
        <v>840</v>
      </c>
      <c r="AF59" s="180">
        <v>4751.375</v>
      </c>
      <c r="AG59" s="181">
        <v>1491.625</v>
      </c>
      <c r="AH59" s="181">
        <v>53.125</v>
      </c>
      <c r="AI59" s="181">
        <v>1350.25</v>
      </c>
      <c r="AJ59" s="181">
        <v>218.75</v>
      </c>
      <c r="AK59" s="181">
        <v>421</v>
      </c>
      <c r="AL59" s="181">
        <v>0</v>
      </c>
      <c r="AM59" s="181">
        <v>1216.625</v>
      </c>
      <c r="AN59" s="180">
        <v>107.25</v>
      </c>
      <c r="AO59" s="180">
        <v>245.875</v>
      </c>
      <c r="AP59" s="181">
        <v>137.875</v>
      </c>
      <c r="AQ59" s="181">
        <v>11.5</v>
      </c>
      <c r="AR59" s="181">
        <v>41.625</v>
      </c>
      <c r="AS59" s="181">
        <v>54.875</v>
      </c>
      <c r="AT59" s="180">
        <v>341.875</v>
      </c>
      <c r="AU59" s="180">
        <v>162</v>
      </c>
      <c r="AV59" s="180">
        <v>40.75</v>
      </c>
      <c r="AW59" s="181">
        <v>8</v>
      </c>
      <c r="AX59" s="181">
        <v>32.75</v>
      </c>
      <c r="AY59" s="180">
        <v>23.625</v>
      </c>
      <c r="AZ59" s="180">
        <v>275</v>
      </c>
      <c r="BA59" s="180">
        <v>181</v>
      </c>
      <c r="BB59" s="180">
        <v>1</v>
      </c>
      <c r="BC59" s="180">
        <v>3</v>
      </c>
      <c r="BD59" s="180">
        <v>1384.375</v>
      </c>
      <c r="BE59" s="180">
        <v>5.375</v>
      </c>
      <c r="BF59" s="180">
        <v>103.5</v>
      </c>
      <c r="BG59" s="180">
        <v>419.875</v>
      </c>
      <c r="BH59" s="180" t="e">
        <v>#VALUE!</v>
      </c>
      <c r="BI59" s="182">
        <v>4055.625</v>
      </c>
      <c r="BJ59" s="183">
        <v>318.5</v>
      </c>
      <c r="BK59" s="183">
        <v>455.125</v>
      </c>
      <c r="BL59" s="183">
        <v>2391</v>
      </c>
      <c r="BM59" s="183">
        <v>212.875</v>
      </c>
      <c r="BN59" s="183">
        <v>195.625</v>
      </c>
      <c r="BO59" s="183" t="e">
        <v>#VALUE!</v>
      </c>
      <c r="BP59" s="183">
        <v>482.5</v>
      </c>
      <c r="BQ59" s="184">
        <v>2712.75</v>
      </c>
      <c r="BR59" s="184">
        <v>90.875</v>
      </c>
      <c r="BS59" s="184" t="e">
        <v>#VALUE!</v>
      </c>
      <c r="BT59" s="184" t="e">
        <v>#VALUE!</v>
      </c>
      <c r="BU59" s="184" t="e">
        <v>#VALUE!</v>
      </c>
      <c r="BV59" s="184">
        <v>2067.5</v>
      </c>
      <c r="BW59" s="185">
        <v>717.5</v>
      </c>
      <c r="BX59" s="185">
        <v>36.75</v>
      </c>
      <c r="BY59" s="185">
        <v>95.125</v>
      </c>
      <c r="BZ59" s="185">
        <v>428.5</v>
      </c>
      <c r="CA59" s="185">
        <v>10.125</v>
      </c>
      <c r="CB59" s="185">
        <v>367.875</v>
      </c>
      <c r="CC59" s="186">
        <v>244.25</v>
      </c>
      <c r="CD59" s="187">
        <v>187853.444791794</v>
      </c>
      <c r="CE59" s="200">
        <f t="shared" si="0"/>
        <v>8515</v>
      </c>
    </row>
    <row r="60" spans="1:83" x14ac:dyDescent="0.25">
      <c r="A60" s="179" t="s">
        <v>467</v>
      </c>
      <c r="B60" s="179" t="s">
        <v>468</v>
      </c>
      <c r="C60" s="179" t="s">
        <v>462</v>
      </c>
      <c r="D60" s="179" t="s">
        <v>120</v>
      </c>
      <c r="E60" s="180">
        <v>29559.25</v>
      </c>
      <c r="F60" s="181">
        <v>28885.875</v>
      </c>
      <c r="G60" s="181">
        <v>45.25</v>
      </c>
      <c r="H60" s="181">
        <v>628.125</v>
      </c>
      <c r="I60" s="181">
        <v>804</v>
      </c>
      <c r="J60" s="181">
        <v>1016.125</v>
      </c>
      <c r="K60" s="181">
        <v>1191.125</v>
      </c>
      <c r="L60" s="181">
        <v>2424.75</v>
      </c>
      <c r="M60" s="181">
        <v>6352.875</v>
      </c>
      <c r="N60" s="181">
        <v>7549.625</v>
      </c>
      <c r="O60" s="181">
        <v>10220.75</v>
      </c>
      <c r="P60" s="180">
        <v>1623.5</v>
      </c>
      <c r="Q60" s="181">
        <v>175.875</v>
      </c>
      <c r="R60" s="181">
        <v>319.125</v>
      </c>
      <c r="S60" s="180">
        <v>4395.125</v>
      </c>
      <c r="T60" s="180">
        <v>465</v>
      </c>
      <c r="U60" s="180">
        <v>1316.25</v>
      </c>
      <c r="V60" s="180">
        <v>7924.125</v>
      </c>
      <c r="W60" s="181">
        <v>3614</v>
      </c>
      <c r="X60" s="181">
        <v>871.75</v>
      </c>
      <c r="Y60" s="181">
        <v>619.25</v>
      </c>
      <c r="Z60" s="181">
        <v>816.125</v>
      </c>
      <c r="AA60" s="181">
        <v>0</v>
      </c>
      <c r="AB60" s="181">
        <v>519.625</v>
      </c>
      <c r="AC60" s="181">
        <v>113.25</v>
      </c>
      <c r="AD60" s="181">
        <v>694.125</v>
      </c>
      <c r="AE60" s="181">
        <v>676</v>
      </c>
      <c r="AF60" s="180">
        <v>9780.125</v>
      </c>
      <c r="AG60" s="181">
        <v>2106.75</v>
      </c>
      <c r="AH60" s="181">
        <v>77</v>
      </c>
      <c r="AI60" s="181">
        <v>2987</v>
      </c>
      <c r="AJ60" s="181">
        <v>1293</v>
      </c>
      <c r="AK60" s="181">
        <v>367.875</v>
      </c>
      <c r="AL60" s="181">
        <v>306.5</v>
      </c>
      <c r="AM60" s="181">
        <v>2642</v>
      </c>
      <c r="AN60" s="180">
        <v>257.25</v>
      </c>
      <c r="AO60" s="180">
        <v>353.25</v>
      </c>
      <c r="AP60" s="181">
        <v>120.75</v>
      </c>
      <c r="AQ60" s="181">
        <v>1.375</v>
      </c>
      <c r="AR60" s="181">
        <v>195</v>
      </c>
      <c r="AS60" s="181">
        <v>36.125</v>
      </c>
      <c r="AT60" s="180">
        <v>309</v>
      </c>
      <c r="AU60" s="180">
        <v>100.625</v>
      </c>
      <c r="AV60" s="180">
        <v>80.75</v>
      </c>
      <c r="AW60" s="181">
        <v>2</v>
      </c>
      <c r="AX60" s="181">
        <v>78.75</v>
      </c>
      <c r="AY60" s="180">
        <v>44.125</v>
      </c>
      <c r="AZ60" s="180">
        <v>27.75</v>
      </c>
      <c r="BA60" s="180">
        <v>69.5</v>
      </c>
      <c r="BB60" s="180">
        <v>6.25</v>
      </c>
      <c r="BC60" s="180">
        <v>1</v>
      </c>
      <c r="BD60" s="180">
        <v>1631.375</v>
      </c>
      <c r="BE60" s="180">
        <v>2</v>
      </c>
      <c r="BF60" s="180" t="e">
        <v>#VALUE!</v>
      </c>
      <c r="BG60" s="180">
        <v>973</v>
      </c>
      <c r="BH60" s="180" t="e">
        <v>#VALUE!</v>
      </c>
      <c r="BI60" s="182">
        <v>4159.375</v>
      </c>
      <c r="BJ60" s="183">
        <v>345.75</v>
      </c>
      <c r="BK60" s="183">
        <v>186.25</v>
      </c>
      <c r="BL60" s="183">
        <v>3406.125</v>
      </c>
      <c r="BM60" s="183">
        <v>0</v>
      </c>
      <c r="BN60" s="183">
        <v>14.25</v>
      </c>
      <c r="BO60" s="183">
        <v>0</v>
      </c>
      <c r="BP60" s="183">
        <v>207</v>
      </c>
      <c r="BQ60" s="184">
        <v>539.625</v>
      </c>
      <c r="BR60" s="184">
        <v>118.25</v>
      </c>
      <c r="BS60" s="184" t="e">
        <v>#VALUE!</v>
      </c>
      <c r="BT60" s="184" t="e">
        <v>#VALUE!</v>
      </c>
      <c r="BU60" s="184">
        <v>1</v>
      </c>
      <c r="BV60" s="184">
        <v>317.25</v>
      </c>
      <c r="BW60" s="185" t="e">
        <v>#VALUE!</v>
      </c>
      <c r="BX60" s="185" t="e">
        <v>#VALUE!</v>
      </c>
      <c r="BY60" s="185" t="e">
        <v>#VALUE!</v>
      </c>
      <c r="BZ60" s="185" t="e">
        <v>#VALUE!</v>
      </c>
      <c r="CA60" s="185" t="e">
        <v>#VALUE!</v>
      </c>
      <c r="CB60" s="185">
        <v>265.75</v>
      </c>
      <c r="CC60" s="186">
        <v>1070.375</v>
      </c>
      <c r="CD60" s="187">
        <v>240413.594354987</v>
      </c>
      <c r="CE60" s="200">
        <f t="shared" si="0"/>
        <v>17704.25</v>
      </c>
    </row>
    <row r="61" spans="1:83" x14ac:dyDescent="0.25">
      <c r="A61" s="179" t="s">
        <v>469</v>
      </c>
      <c r="B61" s="179" t="s">
        <v>470</v>
      </c>
      <c r="C61" s="179" t="s">
        <v>399</v>
      </c>
      <c r="D61" s="179" t="s">
        <v>116</v>
      </c>
      <c r="E61" s="180">
        <v>6148.125</v>
      </c>
      <c r="F61" s="181">
        <v>6076.875</v>
      </c>
      <c r="G61" s="181">
        <v>0</v>
      </c>
      <c r="H61" s="181">
        <v>71.25</v>
      </c>
      <c r="I61" s="181">
        <v>221.625</v>
      </c>
      <c r="J61" s="181">
        <v>226.125</v>
      </c>
      <c r="K61" s="181">
        <v>289.5</v>
      </c>
      <c r="L61" s="181">
        <v>1015</v>
      </c>
      <c r="M61" s="181">
        <v>2010.25</v>
      </c>
      <c r="N61" s="181">
        <v>1951.25</v>
      </c>
      <c r="O61" s="181">
        <v>434.375</v>
      </c>
      <c r="P61" s="180">
        <v>401.5</v>
      </c>
      <c r="Q61" s="181">
        <v>77.5</v>
      </c>
      <c r="R61" s="181">
        <v>8.25</v>
      </c>
      <c r="S61" s="180">
        <v>206.125</v>
      </c>
      <c r="T61" s="180">
        <v>122.875</v>
      </c>
      <c r="U61" s="180">
        <v>136.125</v>
      </c>
      <c r="V61" s="180">
        <v>1895.875</v>
      </c>
      <c r="W61" s="181">
        <v>389</v>
      </c>
      <c r="X61" s="181">
        <v>298.75</v>
      </c>
      <c r="Y61" s="181">
        <v>182.125</v>
      </c>
      <c r="Z61" s="181">
        <v>335.5</v>
      </c>
      <c r="AA61" s="181" t="e">
        <v>#VALUE!</v>
      </c>
      <c r="AB61" s="181">
        <v>271.125</v>
      </c>
      <c r="AC61" s="181">
        <v>134.625</v>
      </c>
      <c r="AD61" s="181">
        <v>178.375</v>
      </c>
      <c r="AE61" s="181">
        <v>106.375</v>
      </c>
      <c r="AF61" s="180">
        <v>2325.75</v>
      </c>
      <c r="AG61" s="181">
        <v>542.75</v>
      </c>
      <c r="AH61" s="181">
        <v>101.25</v>
      </c>
      <c r="AI61" s="181">
        <v>549.875</v>
      </c>
      <c r="AJ61" s="181">
        <v>60.125</v>
      </c>
      <c r="AK61" s="181">
        <v>106.625</v>
      </c>
      <c r="AL61" s="181">
        <v>118.375</v>
      </c>
      <c r="AM61" s="181">
        <v>846.75</v>
      </c>
      <c r="AN61" s="180">
        <v>6</v>
      </c>
      <c r="AO61" s="180">
        <v>77.5</v>
      </c>
      <c r="AP61" s="181">
        <v>33.375</v>
      </c>
      <c r="AQ61" s="181">
        <v>1.25</v>
      </c>
      <c r="AR61" s="181">
        <v>23.625</v>
      </c>
      <c r="AS61" s="181">
        <v>19.25</v>
      </c>
      <c r="AT61" s="180">
        <v>5.375</v>
      </c>
      <c r="AU61" s="180">
        <v>10.375</v>
      </c>
      <c r="AV61" s="180">
        <v>28.25</v>
      </c>
      <c r="AW61" s="181">
        <v>1.75</v>
      </c>
      <c r="AX61" s="181">
        <v>26.5</v>
      </c>
      <c r="AY61" s="180">
        <v>7.75</v>
      </c>
      <c r="AZ61" s="180">
        <v>6</v>
      </c>
      <c r="BA61" s="180">
        <v>48.875</v>
      </c>
      <c r="BB61" s="180">
        <v>1</v>
      </c>
      <c r="BC61" s="180">
        <v>0</v>
      </c>
      <c r="BD61" s="180">
        <v>624.125</v>
      </c>
      <c r="BE61" s="180">
        <v>0</v>
      </c>
      <c r="BF61" s="180" t="e">
        <v>#VALUE!</v>
      </c>
      <c r="BG61" s="180">
        <v>69.25</v>
      </c>
      <c r="BH61" s="180" t="e">
        <v>#VALUE!</v>
      </c>
      <c r="BI61" s="182">
        <v>1106.75</v>
      </c>
      <c r="BJ61" s="183" t="e">
        <v>#VALUE!</v>
      </c>
      <c r="BK61" s="183">
        <v>75.75</v>
      </c>
      <c r="BL61" s="183">
        <v>706</v>
      </c>
      <c r="BM61" s="183" t="e">
        <v>#VALUE!</v>
      </c>
      <c r="BN61" s="183">
        <v>2.875</v>
      </c>
      <c r="BO61" s="183" t="e">
        <v>#VALUE!</v>
      </c>
      <c r="BP61" s="183">
        <v>109.625</v>
      </c>
      <c r="BQ61" s="184">
        <v>587</v>
      </c>
      <c r="BR61" s="184">
        <v>26</v>
      </c>
      <c r="BS61" s="184" t="e">
        <v>#VALUE!</v>
      </c>
      <c r="BT61" s="184" t="e">
        <v>#VALUE!</v>
      </c>
      <c r="BU61" s="184" t="e">
        <v>#VALUE!</v>
      </c>
      <c r="BV61" s="184">
        <v>397.5</v>
      </c>
      <c r="BW61" s="185">
        <v>0</v>
      </c>
      <c r="BX61" s="185">
        <v>291.5</v>
      </c>
      <c r="BY61" s="185" t="e">
        <v>#VALUE!</v>
      </c>
      <c r="BZ61" s="185">
        <v>0</v>
      </c>
      <c r="CA61" s="185" t="e">
        <v>#VALUE!</v>
      </c>
      <c r="CB61" s="185">
        <v>37.375</v>
      </c>
      <c r="CC61" s="186">
        <v>17.125</v>
      </c>
      <c r="CD61" s="187">
        <v>44213</v>
      </c>
      <c r="CE61" s="200">
        <f t="shared" si="0"/>
        <v>4221.625</v>
      </c>
    </row>
    <row r="62" spans="1:83" x14ac:dyDescent="0.25">
      <c r="A62" s="179" t="s">
        <v>471</v>
      </c>
      <c r="B62" s="179" t="s">
        <v>472</v>
      </c>
      <c r="C62" s="179" t="s">
        <v>473</v>
      </c>
      <c r="D62" s="179" t="s">
        <v>121</v>
      </c>
      <c r="E62" s="180">
        <v>80476.625</v>
      </c>
      <c r="F62" s="181">
        <v>79165.25</v>
      </c>
      <c r="G62" s="181">
        <v>1140.625</v>
      </c>
      <c r="H62" s="181">
        <v>170.75</v>
      </c>
      <c r="I62" s="181">
        <v>2498.25</v>
      </c>
      <c r="J62" s="181">
        <v>2949</v>
      </c>
      <c r="K62" s="181">
        <v>3909.25</v>
      </c>
      <c r="L62" s="181">
        <v>8497.375</v>
      </c>
      <c r="M62" s="181">
        <v>18756.25</v>
      </c>
      <c r="N62" s="181">
        <v>16843.125</v>
      </c>
      <c r="O62" s="181">
        <v>27023.375</v>
      </c>
      <c r="P62" s="180">
        <v>11902.875</v>
      </c>
      <c r="Q62" s="181">
        <v>55.75</v>
      </c>
      <c r="R62" s="181">
        <v>325.125</v>
      </c>
      <c r="S62" s="180">
        <v>3711.625</v>
      </c>
      <c r="T62" s="180">
        <v>2469</v>
      </c>
      <c r="U62" s="180">
        <v>1586.375</v>
      </c>
      <c r="V62" s="180">
        <v>17226.25</v>
      </c>
      <c r="W62" s="181">
        <v>2572.25</v>
      </c>
      <c r="X62" s="181">
        <v>3547.625</v>
      </c>
      <c r="Y62" s="181">
        <v>1590.25</v>
      </c>
      <c r="Z62" s="181">
        <v>3188.125</v>
      </c>
      <c r="AA62" s="181">
        <v>137</v>
      </c>
      <c r="AB62" s="181">
        <v>1049.25</v>
      </c>
      <c r="AC62" s="181">
        <v>173.625</v>
      </c>
      <c r="AD62" s="181">
        <v>3244.625</v>
      </c>
      <c r="AE62" s="181">
        <v>1723.5</v>
      </c>
      <c r="AF62" s="180">
        <v>29266.5</v>
      </c>
      <c r="AG62" s="181">
        <v>7111.125</v>
      </c>
      <c r="AH62" s="181">
        <v>465</v>
      </c>
      <c r="AI62" s="181">
        <v>7547</v>
      </c>
      <c r="AJ62" s="181">
        <v>1179.75</v>
      </c>
      <c r="AK62" s="181">
        <v>1189.25</v>
      </c>
      <c r="AL62" s="181">
        <v>1253</v>
      </c>
      <c r="AM62" s="181">
        <v>10521.375</v>
      </c>
      <c r="AN62" s="180">
        <v>440.5</v>
      </c>
      <c r="AO62" s="180">
        <v>1519.625</v>
      </c>
      <c r="AP62" s="181">
        <v>1051.125</v>
      </c>
      <c r="AQ62" s="181">
        <v>22.25</v>
      </c>
      <c r="AR62" s="181">
        <v>375</v>
      </c>
      <c r="AS62" s="181">
        <v>71.25</v>
      </c>
      <c r="AT62" s="180">
        <v>331.875</v>
      </c>
      <c r="AU62" s="180">
        <v>17.25</v>
      </c>
      <c r="AV62" s="180">
        <v>183.75</v>
      </c>
      <c r="AW62" s="181">
        <v>42.375</v>
      </c>
      <c r="AX62" s="181">
        <v>141.375</v>
      </c>
      <c r="AY62" s="180">
        <v>162.875</v>
      </c>
      <c r="AZ62" s="180">
        <v>522.25</v>
      </c>
      <c r="BA62" s="180">
        <v>211.5</v>
      </c>
      <c r="BB62" s="180">
        <v>7.5</v>
      </c>
      <c r="BC62" s="180">
        <v>1.375</v>
      </c>
      <c r="BD62" s="180">
        <v>6126.125</v>
      </c>
      <c r="BE62" s="180">
        <v>60.875</v>
      </c>
      <c r="BF62" s="180">
        <v>257.375</v>
      </c>
      <c r="BG62" s="180">
        <v>3826.875</v>
      </c>
      <c r="BH62" s="180" t="e">
        <v>#VALUE!</v>
      </c>
      <c r="BI62" s="182">
        <v>5411.625</v>
      </c>
      <c r="BJ62" s="183">
        <v>957.75</v>
      </c>
      <c r="BK62" s="183">
        <v>798.875</v>
      </c>
      <c r="BL62" s="183">
        <v>2828.375</v>
      </c>
      <c r="BM62" s="183">
        <v>0.375</v>
      </c>
      <c r="BN62" s="183">
        <v>18.125</v>
      </c>
      <c r="BO62" s="183">
        <v>0</v>
      </c>
      <c r="BP62" s="183">
        <v>808.125</v>
      </c>
      <c r="BQ62" s="184">
        <v>3233.875</v>
      </c>
      <c r="BR62" s="184">
        <v>621.5</v>
      </c>
      <c r="BS62" s="184" t="e">
        <v>#VALUE!</v>
      </c>
      <c r="BT62" s="184" t="e">
        <v>#VALUE!</v>
      </c>
      <c r="BU62" s="184">
        <v>0</v>
      </c>
      <c r="BV62" s="184">
        <v>2112.125</v>
      </c>
      <c r="BW62" s="185">
        <v>138.75</v>
      </c>
      <c r="BX62" s="185">
        <v>81.75</v>
      </c>
      <c r="BY62" s="185" t="e">
        <v>#VALUE!</v>
      </c>
      <c r="BZ62" s="185" t="e">
        <v>#VALUE!</v>
      </c>
      <c r="CA62" s="185" t="e">
        <v>#VALUE!</v>
      </c>
      <c r="CB62" s="185">
        <v>1568.75</v>
      </c>
      <c r="CC62" s="186">
        <v>1986.625</v>
      </c>
      <c r="CD62" s="187">
        <v>723969.03163218498</v>
      </c>
      <c r="CE62" s="200">
        <f t="shared" si="0"/>
        <v>46492.75</v>
      </c>
    </row>
    <row r="63" spans="1:83" x14ac:dyDescent="0.25">
      <c r="A63" s="179" t="s">
        <v>474</v>
      </c>
      <c r="B63" s="179" t="s">
        <v>475</v>
      </c>
      <c r="C63" s="179" t="s">
        <v>357</v>
      </c>
      <c r="D63" s="179" t="s">
        <v>121</v>
      </c>
      <c r="E63" s="180">
        <v>19364.375</v>
      </c>
      <c r="F63" s="181">
        <v>18206.125</v>
      </c>
      <c r="G63" s="181">
        <v>0</v>
      </c>
      <c r="H63" s="181">
        <v>1158.25</v>
      </c>
      <c r="I63" s="181">
        <v>762.25</v>
      </c>
      <c r="J63" s="181">
        <v>739.375</v>
      </c>
      <c r="K63" s="181">
        <v>849.5</v>
      </c>
      <c r="L63" s="181">
        <v>1732.5</v>
      </c>
      <c r="M63" s="181">
        <v>4554.375</v>
      </c>
      <c r="N63" s="181">
        <v>4369.875</v>
      </c>
      <c r="O63" s="181">
        <v>6356.5</v>
      </c>
      <c r="P63" s="180">
        <v>2353.25</v>
      </c>
      <c r="Q63" s="181">
        <v>13.125</v>
      </c>
      <c r="R63" s="181">
        <v>174.875</v>
      </c>
      <c r="S63" s="180">
        <v>1084</v>
      </c>
      <c r="T63" s="180">
        <v>897.25</v>
      </c>
      <c r="U63" s="180">
        <v>1961</v>
      </c>
      <c r="V63" s="180">
        <v>4034.125</v>
      </c>
      <c r="W63" s="181">
        <v>666.75</v>
      </c>
      <c r="X63" s="181">
        <v>997.25</v>
      </c>
      <c r="Y63" s="181">
        <v>357.75</v>
      </c>
      <c r="Z63" s="181">
        <v>1038.625</v>
      </c>
      <c r="AA63" s="181">
        <v>64.25</v>
      </c>
      <c r="AB63" s="181">
        <v>131.875</v>
      </c>
      <c r="AC63" s="181">
        <v>77.25</v>
      </c>
      <c r="AD63" s="181">
        <v>608.375</v>
      </c>
      <c r="AE63" s="181">
        <v>92</v>
      </c>
      <c r="AF63" s="180">
        <v>5866.25</v>
      </c>
      <c r="AG63" s="181">
        <v>1278</v>
      </c>
      <c r="AH63" s="181">
        <v>140.75</v>
      </c>
      <c r="AI63" s="181">
        <v>1810.75</v>
      </c>
      <c r="AJ63" s="181">
        <v>534.5</v>
      </c>
      <c r="AK63" s="181">
        <v>490.5</v>
      </c>
      <c r="AL63" s="181">
        <v>183</v>
      </c>
      <c r="AM63" s="181">
        <v>1428.75</v>
      </c>
      <c r="AN63" s="180">
        <v>265.25</v>
      </c>
      <c r="AO63" s="180">
        <v>253.375</v>
      </c>
      <c r="AP63" s="181">
        <v>166.125</v>
      </c>
      <c r="AQ63" s="181">
        <v>8</v>
      </c>
      <c r="AR63" s="181">
        <v>53.75</v>
      </c>
      <c r="AS63" s="181">
        <v>25.5</v>
      </c>
      <c r="AT63" s="180">
        <v>182</v>
      </c>
      <c r="AU63" s="180">
        <v>8.125</v>
      </c>
      <c r="AV63" s="180">
        <v>40.125</v>
      </c>
      <c r="AW63" s="181">
        <v>23.875</v>
      </c>
      <c r="AX63" s="181">
        <v>16.25</v>
      </c>
      <c r="AY63" s="180">
        <v>2.75</v>
      </c>
      <c r="AZ63" s="180">
        <v>21.75</v>
      </c>
      <c r="BA63" s="180">
        <v>53.5</v>
      </c>
      <c r="BB63" s="180">
        <v>0.875</v>
      </c>
      <c r="BC63" s="180">
        <v>1</v>
      </c>
      <c r="BD63" s="180">
        <v>1390.625</v>
      </c>
      <c r="BE63" s="180">
        <v>0.875</v>
      </c>
      <c r="BF63" s="180">
        <v>80.875</v>
      </c>
      <c r="BG63" s="180">
        <v>495.25</v>
      </c>
      <c r="BH63" s="180" t="e">
        <v>#VALUE!</v>
      </c>
      <c r="BI63" s="182">
        <v>1000.5</v>
      </c>
      <c r="BJ63" s="183" t="e">
        <v>#VALUE!</v>
      </c>
      <c r="BK63" s="183">
        <v>171.25</v>
      </c>
      <c r="BL63" s="183">
        <v>82.375</v>
      </c>
      <c r="BM63" s="183">
        <v>0</v>
      </c>
      <c r="BN63" s="183" t="e">
        <v>#VALUE!</v>
      </c>
      <c r="BO63" s="183">
        <v>23.75</v>
      </c>
      <c r="BP63" s="183">
        <v>345.875</v>
      </c>
      <c r="BQ63" s="184">
        <v>1209</v>
      </c>
      <c r="BR63" s="184">
        <v>535.875</v>
      </c>
      <c r="BS63" s="184" t="e">
        <v>#VALUE!</v>
      </c>
      <c r="BT63" s="184" t="e">
        <v>#VALUE!</v>
      </c>
      <c r="BU63" s="184" t="e">
        <v>#VALUE!</v>
      </c>
      <c r="BV63" s="184">
        <v>379.875</v>
      </c>
      <c r="BW63" s="185">
        <v>0</v>
      </c>
      <c r="BX63" s="185" t="e">
        <v>#VALUE!</v>
      </c>
      <c r="BY63" s="185" t="e">
        <v>#VALUE!</v>
      </c>
      <c r="BZ63" s="185" t="e">
        <v>#VALUE!</v>
      </c>
      <c r="CA63" s="185">
        <v>55.75</v>
      </c>
      <c r="CB63" s="185">
        <v>290</v>
      </c>
      <c r="CC63" s="186">
        <v>1228.875</v>
      </c>
      <c r="CD63" s="187">
        <v>188870.27084666499</v>
      </c>
      <c r="CE63" s="200">
        <f t="shared" si="0"/>
        <v>9900.375</v>
      </c>
    </row>
    <row r="64" spans="1:83" x14ac:dyDescent="0.25">
      <c r="A64" s="179" t="s">
        <v>476</v>
      </c>
      <c r="B64" s="179" t="s">
        <v>477</v>
      </c>
      <c r="C64" s="179" t="s">
        <v>382</v>
      </c>
      <c r="D64" s="179" t="s">
        <v>123</v>
      </c>
      <c r="E64" s="180">
        <v>9088.5</v>
      </c>
      <c r="F64" s="181">
        <v>9086.875</v>
      </c>
      <c r="G64" s="181">
        <v>1.625</v>
      </c>
      <c r="H64" s="181" t="e">
        <v>#VALUE!</v>
      </c>
      <c r="I64" s="181">
        <v>348.875</v>
      </c>
      <c r="J64" s="181">
        <v>363.625</v>
      </c>
      <c r="K64" s="181">
        <v>371.375</v>
      </c>
      <c r="L64" s="181">
        <v>1010.625</v>
      </c>
      <c r="M64" s="181">
        <v>2327</v>
      </c>
      <c r="N64" s="181">
        <v>2527.75</v>
      </c>
      <c r="O64" s="181">
        <v>2139.25</v>
      </c>
      <c r="P64" s="180">
        <v>1191.625</v>
      </c>
      <c r="Q64" s="181">
        <v>5.5</v>
      </c>
      <c r="R64" s="181">
        <v>28.5</v>
      </c>
      <c r="S64" s="180">
        <v>414.625</v>
      </c>
      <c r="T64" s="180">
        <v>174.625</v>
      </c>
      <c r="U64" s="180">
        <v>79</v>
      </c>
      <c r="V64" s="180">
        <v>2191.75</v>
      </c>
      <c r="W64" s="181">
        <v>1010.375</v>
      </c>
      <c r="X64" s="181">
        <v>177.375</v>
      </c>
      <c r="Y64" s="181">
        <v>0</v>
      </c>
      <c r="Z64" s="181">
        <v>204.125</v>
      </c>
      <c r="AA64" s="181" t="e">
        <v>#VALUE!</v>
      </c>
      <c r="AB64" s="181">
        <v>193.875</v>
      </c>
      <c r="AC64" s="181">
        <v>28.875</v>
      </c>
      <c r="AD64" s="181">
        <v>248.375</v>
      </c>
      <c r="AE64" s="181">
        <v>328.75</v>
      </c>
      <c r="AF64" s="180">
        <v>3731.125</v>
      </c>
      <c r="AG64" s="181">
        <v>1310.5</v>
      </c>
      <c r="AH64" s="181">
        <v>13.5</v>
      </c>
      <c r="AI64" s="181">
        <v>893.125</v>
      </c>
      <c r="AJ64" s="181">
        <v>36.375</v>
      </c>
      <c r="AK64" s="181">
        <v>0</v>
      </c>
      <c r="AL64" s="181">
        <v>110.875</v>
      </c>
      <c r="AM64" s="181">
        <v>1366.75</v>
      </c>
      <c r="AN64" s="180">
        <v>50</v>
      </c>
      <c r="AO64" s="180">
        <v>102.25</v>
      </c>
      <c r="AP64" s="181">
        <v>74.625</v>
      </c>
      <c r="AQ64" s="181">
        <v>0</v>
      </c>
      <c r="AR64" s="181">
        <v>11.875</v>
      </c>
      <c r="AS64" s="181">
        <v>15.75</v>
      </c>
      <c r="AT64" s="180">
        <v>64.125</v>
      </c>
      <c r="AU64" s="180">
        <v>50</v>
      </c>
      <c r="AV64" s="180">
        <v>11.125</v>
      </c>
      <c r="AW64" s="181">
        <v>6.875</v>
      </c>
      <c r="AX64" s="181">
        <v>4.25</v>
      </c>
      <c r="AY64" s="180">
        <v>6</v>
      </c>
      <c r="AZ64" s="180">
        <v>14.875</v>
      </c>
      <c r="BA64" s="180">
        <v>54.375</v>
      </c>
      <c r="BB64" s="180">
        <v>0</v>
      </c>
      <c r="BC64" s="180">
        <v>1</v>
      </c>
      <c r="BD64" s="180">
        <v>571.75</v>
      </c>
      <c r="BE64" s="180" t="e">
        <v>#VALUE!</v>
      </c>
      <c r="BF64" s="180">
        <v>13.25</v>
      </c>
      <c r="BG64" s="180">
        <v>73.5</v>
      </c>
      <c r="BH64" s="180" t="e">
        <v>#VALUE!</v>
      </c>
      <c r="BI64" s="182">
        <v>1366.5</v>
      </c>
      <c r="BJ64" s="183" t="e">
        <v>#VALUE!</v>
      </c>
      <c r="BK64" s="183">
        <v>124.625</v>
      </c>
      <c r="BL64" s="183">
        <v>685.625</v>
      </c>
      <c r="BM64" s="183">
        <v>1</v>
      </c>
      <c r="BN64" s="183">
        <v>15.875</v>
      </c>
      <c r="BO64" s="183">
        <v>0</v>
      </c>
      <c r="BP64" s="183">
        <v>64.375</v>
      </c>
      <c r="BQ64" s="184">
        <v>438.5</v>
      </c>
      <c r="BR64" s="184">
        <v>32.625</v>
      </c>
      <c r="BS64" s="184" t="e">
        <v>#VALUE!</v>
      </c>
      <c r="BT64" s="184" t="e">
        <v>#VALUE!</v>
      </c>
      <c r="BU64" s="184" t="e">
        <v>#VALUE!</v>
      </c>
      <c r="BV64" s="184">
        <v>267.75</v>
      </c>
      <c r="BW64" s="185" t="e">
        <v>#VALUE!</v>
      </c>
      <c r="BX64" s="185">
        <v>0</v>
      </c>
      <c r="BY64" s="185" t="e">
        <v>#VALUE!</v>
      </c>
      <c r="BZ64" s="185">
        <v>7.625</v>
      </c>
      <c r="CA64" s="185" t="e">
        <v>#VALUE!</v>
      </c>
      <c r="CB64" s="185">
        <v>94.5</v>
      </c>
      <c r="CC64" s="186">
        <v>1676.375</v>
      </c>
      <c r="CD64" s="187">
        <v>67482.270899057403</v>
      </c>
      <c r="CE64" s="200">
        <f t="shared" si="0"/>
        <v>5922.875</v>
      </c>
    </row>
    <row r="65" spans="1:83" x14ac:dyDescent="0.25">
      <c r="A65" s="179" t="s">
        <v>478</v>
      </c>
      <c r="B65" s="179" t="s">
        <v>479</v>
      </c>
      <c r="C65" s="179" t="s">
        <v>473</v>
      </c>
      <c r="D65" s="179" t="s">
        <v>121</v>
      </c>
      <c r="E65" s="180">
        <v>39785.125</v>
      </c>
      <c r="F65" s="181">
        <v>37967</v>
      </c>
      <c r="G65" s="181">
        <v>881</v>
      </c>
      <c r="H65" s="181">
        <v>937.125</v>
      </c>
      <c r="I65" s="181">
        <v>1045.125</v>
      </c>
      <c r="J65" s="181">
        <v>1165.5</v>
      </c>
      <c r="K65" s="181">
        <v>1584.375</v>
      </c>
      <c r="L65" s="181">
        <v>3578.25</v>
      </c>
      <c r="M65" s="181">
        <v>9014.125</v>
      </c>
      <c r="N65" s="181">
        <v>11224.625</v>
      </c>
      <c r="O65" s="181">
        <v>12173.125</v>
      </c>
      <c r="P65" s="180">
        <v>2859.75</v>
      </c>
      <c r="Q65" s="181">
        <v>12.75</v>
      </c>
      <c r="R65" s="181">
        <v>38.5</v>
      </c>
      <c r="S65" s="180">
        <v>3610.125</v>
      </c>
      <c r="T65" s="180">
        <v>932.875</v>
      </c>
      <c r="U65" s="180">
        <v>1279.75</v>
      </c>
      <c r="V65" s="180">
        <v>9661.5</v>
      </c>
      <c r="W65" s="181">
        <v>2564.125</v>
      </c>
      <c r="X65" s="181">
        <v>2213.375</v>
      </c>
      <c r="Y65" s="181">
        <v>573.625</v>
      </c>
      <c r="Z65" s="181">
        <v>1541</v>
      </c>
      <c r="AA65" s="181">
        <v>0</v>
      </c>
      <c r="AB65" s="181">
        <v>329</v>
      </c>
      <c r="AC65" s="181">
        <v>139</v>
      </c>
      <c r="AD65" s="181">
        <v>1087.75</v>
      </c>
      <c r="AE65" s="181">
        <v>1213.625</v>
      </c>
      <c r="AF65" s="180">
        <v>15372.625</v>
      </c>
      <c r="AG65" s="181">
        <v>5673.125</v>
      </c>
      <c r="AH65" s="181">
        <v>261.5</v>
      </c>
      <c r="AI65" s="181">
        <v>4137.875</v>
      </c>
      <c r="AJ65" s="181">
        <v>283.625</v>
      </c>
      <c r="AK65" s="181">
        <v>461.875</v>
      </c>
      <c r="AL65" s="181">
        <v>109.875</v>
      </c>
      <c r="AM65" s="181">
        <v>4444.75</v>
      </c>
      <c r="AN65" s="180">
        <v>159.75</v>
      </c>
      <c r="AO65" s="180">
        <v>373.625</v>
      </c>
      <c r="AP65" s="181">
        <v>269.125</v>
      </c>
      <c r="AQ65" s="181">
        <v>7.625</v>
      </c>
      <c r="AR65" s="181">
        <v>79.125</v>
      </c>
      <c r="AS65" s="181">
        <v>17.75</v>
      </c>
      <c r="AT65" s="180">
        <v>263.875</v>
      </c>
      <c r="AU65" s="180">
        <v>69.875</v>
      </c>
      <c r="AV65" s="180">
        <v>62.875</v>
      </c>
      <c r="AW65" s="181">
        <v>0</v>
      </c>
      <c r="AX65" s="181">
        <v>62.875</v>
      </c>
      <c r="AY65" s="180">
        <v>130.875</v>
      </c>
      <c r="AZ65" s="180">
        <v>77.375</v>
      </c>
      <c r="BA65" s="180">
        <v>99.5</v>
      </c>
      <c r="BB65" s="180">
        <v>2.375</v>
      </c>
      <c r="BC65" s="180">
        <v>4</v>
      </c>
      <c r="BD65" s="180">
        <v>2191</v>
      </c>
      <c r="BE65" s="180">
        <v>1</v>
      </c>
      <c r="BF65" s="180">
        <v>29.5</v>
      </c>
      <c r="BG65" s="180">
        <v>1808.625</v>
      </c>
      <c r="BH65" s="180" t="e">
        <v>#VALUE!</v>
      </c>
      <c r="BI65" s="182">
        <v>3803.25</v>
      </c>
      <c r="BJ65" s="183">
        <v>772</v>
      </c>
      <c r="BK65" s="183">
        <v>987.875</v>
      </c>
      <c r="BL65" s="183">
        <v>1716.125</v>
      </c>
      <c r="BM65" s="183">
        <v>0</v>
      </c>
      <c r="BN65" s="183">
        <v>34.75</v>
      </c>
      <c r="BO65" s="183">
        <v>12.125</v>
      </c>
      <c r="BP65" s="183">
        <v>280.375</v>
      </c>
      <c r="BQ65" s="184">
        <v>1649.375</v>
      </c>
      <c r="BR65" s="184">
        <v>512.125</v>
      </c>
      <c r="BS65" s="184" t="e">
        <v>#VALUE!</v>
      </c>
      <c r="BT65" s="184" t="e">
        <v>#VALUE!</v>
      </c>
      <c r="BU65" s="184">
        <v>1</v>
      </c>
      <c r="BV65" s="184">
        <v>647.375</v>
      </c>
      <c r="BW65" s="185">
        <v>88</v>
      </c>
      <c r="BX65" s="185" t="e">
        <v>#VALUE!</v>
      </c>
      <c r="BY65" s="185" t="e">
        <v>#VALUE!</v>
      </c>
      <c r="BZ65" s="185">
        <v>63.25</v>
      </c>
      <c r="CA65" s="185" t="e">
        <v>#VALUE!</v>
      </c>
      <c r="CB65" s="185">
        <v>340.375</v>
      </c>
      <c r="CC65" s="186">
        <v>2242.875</v>
      </c>
      <c r="CD65" s="187">
        <v>332426.538562298</v>
      </c>
      <c r="CE65" s="200">
        <f t="shared" si="0"/>
        <v>25034.125</v>
      </c>
    </row>
    <row r="66" spans="1:83" x14ac:dyDescent="0.25">
      <c r="A66" s="179" t="s">
        <v>480</v>
      </c>
      <c r="B66" s="179" t="s">
        <v>481</v>
      </c>
      <c r="C66" s="179" t="s">
        <v>359</v>
      </c>
      <c r="D66" s="179" t="s">
        <v>55</v>
      </c>
      <c r="E66" s="180">
        <v>17567.625</v>
      </c>
      <c r="F66" s="181">
        <v>17171.875</v>
      </c>
      <c r="G66" s="181">
        <v>119.875</v>
      </c>
      <c r="H66" s="181">
        <v>275.875</v>
      </c>
      <c r="I66" s="181">
        <v>860.375</v>
      </c>
      <c r="J66" s="181">
        <v>925.375</v>
      </c>
      <c r="K66" s="181">
        <v>1077.625</v>
      </c>
      <c r="L66" s="181">
        <v>2029.875</v>
      </c>
      <c r="M66" s="181">
        <v>4504.5</v>
      </c>
      <c r="N66" s="181">
        <v>4174.25</v>
      </c>
      <c r="O66" s="181">
        <v>3995.625</v>
      </c>
      <c r="P66" s="180">
        <v>1627.375</v>
      </c>
      <c r="Q66" s="181">
        <v>26.5</v>
      </c>
      <c r="R66" s="181">
        <v>100.25</v>
      </c>
      <c r="S66" s="180">
        <v>2532.5</v>
      </c>
      <c r="T66" s="180">
        <v>785</v>
      </c>
      <c r="U66" s="180">
        <v>778.625</v>
      </c>
      <c r="V66" s="180">
        <v>3128.875</v>
      </c>
      <c r="W66" s="181">
        <v>503.125</v>
      </c>
      <c r="X66" s="181">
        <v>563.375</v>
      </c>
      <c r="Y66" s="181">
        <v>609.625</v>
      </c>
      <c r="Z66" s="181">
        <v>543.75</v>
      </c>
      <c r="AA66" s="181">
        <v>0</v>
      </c>
      <c r="AB66" s="181">
        <v>229.875</v>
      </c>
      <c r="AC66" s="181">
        <v>39.5</v>
      </c>
      <c r="AD66" s="181">
        <v>333</v>
      </c>
      <c r="AE66" s="181">
        <v>306.625</v>
      </c>
      <c r="AF66" s="180">
        <v>4943.875</v>
      </c>
      <c r="AG66" s="181">
        <v>1237.125</v>
      </c>
      <c r="AH66" s="181">
        <v>117</v>
      </c>
      <c r="AI66" s="181">
        <v>1482.25</v>
      </c>
      <c r="AJ66" s="181">
        <v>250.5</v>
      </c>
      <c r="AK66" s="181">
        <v>190.625</v>
      </c>
      <c r="AL66" s="181">
        <v>35.125</v>
      </c>
      <c r="AM66" s="181">
        <v>1631.25</v>
      </c>
      <c r="AN66" s="180">
        <v>170</v>
      </c>
      <c r="AO66" s="180">
        <v>385.875</v>
      </c>
      <c r="AP66" s="181">
        <v>231</v>
      </c>
      <c r="AQ66" s="181">
        <v>7.5</v>
      </c>
      <c r="AR66" s="181">
        <v>107.125</v>
      </c>
      <c r="AS66" s="181">
        <v>40.25</v>
      </c>
      <c r="AT66" s="180">
        <v>425.75</v>
      </c>
      <c r="AU66" s="180">
        <v>61.875</v>
      </c>
      <c r="AV66" s="180">
        <v>33.25</v>
      </c>
      <c r="AW66" s="181">
        <v>5.625</v>
      </c>
      <c r="AX66" s="181">
        <v>27.625</v>
      </c>
      <c r="AY66" s="180">
        <v>43.5</v>
      </c>
      <c r="AZ66" s="180">
        <v>58.125</v>
      </c>
      <c r="BA66" s="180">
        <v>34.75</v>
      </c>
      <c r="BB66" s="180">
        <v>0</v>
      </c>
      <c r="BC66" s="180">
        <v>1.125</v>
      </c>
      <c r="BD66" s="180">
        <v>1474.625</v>
      </c>
      <c r="BE66" s="180">
        <v>34.625</v>
      </c>
      <c r="BF66" s="180">
        <v>101.75</v>
      </c>
      <c r="BG66" s="180">
        <v>650</v>
      </c>
      <c r="BH66" s="180" t="e">
        <v>#VALUE!</v>
      </c>
      <c r="BI66" s="182">
        <v>3925.625</v>
      </c>
      <c r="BJ66" s="183" t="e">
        <v>#VALUE!</v>
      </c>
      <c r="BK66" s="183">
        <v>118.5</v>
      </c>
      <c r="BL66" s="183">
        <v>2293.5</v>
      </c>
      <c r="BM66" s="183">
        <v>0</v>
      </c>
      <c r="BN66" s="183">
        <v>75</v>
      </c>
      <c r="BO66" s="183">
        <v>2.125</v>
      </c>
      <c r="BP66" s="183">
        <v>240.625</v>
      </c>
      <c r="BQ66" s="184">
        <v>1361.875</v>
      </c>
      <c r="BR66" s="184">
        <v>274.375</v>
      </c>
      <c r="BS66" s="184">
        <v>192.375</v>
      </c>
      <c r="BT66" s="184" t="e">
        <v>#VALUE!</v>
      </c>
      <c r="BU66" s="184">
        <v>1</v>
      </c>
      <c r="BV66" s="184">
        <v>594.5</v>
      </c>
      <c r="BW66" s="185" t="e">
        <v>#VALUE!</v>
      </c>
      <c r="BX66" s="185">
        <v>78.25</v>
      </c>
      <c r="BY66" s="185" t="e">
        <v>#VALUE!</v>
      </c>
      <c r="BZ66" s="185">
        <v>62.125</v>
      </c>
      <c r="CA66" s="185">
        <v>46.25</v>
      </c>
      <c r="CB66" s="185">
        <v>292</v>
      </c>
      <c r="CC66" s="186">
        <v>142</v>
      </c>
      <c r="CD66" s="187">
        <v>178090.91677331901</v>
      </c>
      <c r="CE66" s="200">
        <f t="shared" si="0"/>
        <v>8072.75</v>
      </c>
    </row>
    <row r="67" spans="1:83" x14ac:dyDescent="0.25">
      <c r="A67" s="179" t="s">
        <v>482</v>
      </c>
      <c r="B67" s="179" t="s">
        <v>483</v>
      </c>
      <c r="C67" s="179" t="s">
        <v>405</v>
      </c>
      <c r="D67" s="179" t="s">
        <v>124</v>
      </c>
      <c r="E67" s="180">
        <v>21846.875</v>
      </c>
      <c r="F67" s="181">
        <v>21587</v>
      </c>
      <c r="G67" s="181">
        <v>66</v>
      </c>
      <c r="H67" s="181">
        <v>193.875</v>
      </c>
      <c r="I67" s="181">
        <v>1160.125</v>
      </c>
      <c r="J67" s="181">
        <v>1245.875</v>
      </c>
      <c r="K67" s="181">
        <v>1408.75</v>
      </c>
      <c r="L67" s="181">
        <v>2681.625</v>
      </c>
      <c r="M67" s="181">
        <v>6162</v>
      </c>
      <c r="N67" s="181">
        <v>4921</v>
      </c>
      <c r="O67" s="181">
        <v>4267.5</v>
      </c>
      <c r="P67" s="180">
        <v>2511.5</v>
      </c>
      <c r="Q67" s="181">
        <v>135.75</v>
      </c>
      <c r="R67" s="181">
        <v>235.125</v>
      </c>
      <c r="S67" s="180">
        <v>1221.375</v>
      </c>
      <c r="T67" s="180">
        <v>975.875</v>
      </c>
      <c r="U67" s="180">
        <v>654.875</v>
      </c>
      <c r="V67" s="180">
        <v>6150.375</v>
      </c>
      <c r="W67" s="181">
        <v>2402.625</v>
      </c>
      <c r="X67" s="181">
        <v>799.5</v>
      </c>
      <c r="Y67" s="181">
        <v>520.375</v>
      </c>
      <c r="Z67" s="181">
        <v>551.125</v>
      </c>
      <c r="AA67" s="181">
        <v>31</v>
      </c>
      <c r="AB67" s="181">
        <v>416</v>
      </c>
      <c r="AC67" s="181">
        <v>101.75</v>
      </c>
      <c r="AD67" s="181">
        <v>817</v>
      </c>
      <c r="AE67" s="181">
        <v>511</v>
      </c>
      <c r="AF67" s="180">
        <v>6712.625</v>
      </c>
      <c r="AG67" s="181">
        <v>1153.25</v>
      </c>
      <c r="AH67" s="181">
        <v>77</v>
      </c>
      <c r="AI67" s="181">
        <v>1782.625</v>
      </c>
      <c r="AJ67" s="181">
        <v>716.25</v>
      </c>
      <c r="AK67" s="181">
        <v>452.25</v>
      </c>
      <c r="AL67" s="181">
        <v>156.5</v>
      </c>
      <c r="AM67" s="181">
        <v>2374.75</v>
      </c>
      <c r="AN67" s="180">
        <v>302</v>
      </c>
      <c r="AO67" s="180">
        <v>483.375</v>
      </c>
      <c r="AP67" s="181">
        <v>255.375</v>
      </c>
      <c r="AQ67" s="181">
        <v>9.5</v>
      </c>
      <c r="AR67" s="181">
        <v>117.375</v>
      </c>
      <c r="AS67" s="181">
        <v>101.125</v>
      </c>
      <c r="AT67" s="180">
        <v>254.25</v>
      </c>
      <c r="AU67" s="180">
        <v>65.625</v>
      </c>
      <c r="AV67" s="180">
        <v>75.25</v>
      </c>
      <c r="AW67" s="181">
        <v>13</v>
      </c>
      <c r="AX67" s="181">
        <v>62.25</v>
      </c>
      <c r="AY67" s="180">
        <v>27</v>
      </c>
      <c r="AZ67" s="180">
        <v>286</v>
      </c>
      <c r="BA67" s="180">
        <v>76.25</v>
      </c>
      <c r="BB67" s="180">
        <v>10.875</v>
      </c>
      <c r="BC67" s="180">
        <v>2</v>
      </c>
      <c r="BD67" s="180">
        <v>1277.625</v>
      </c>
      <c r="BE67" s="180">
        <v>171.875</v>
      </c>
      <c r="BF67" s="180">
        <v>70.75</v>
      </c>
      <c r="BG67" s="180">
        <v>363</v>
      </c>
      <c r="BH67" s="180" t="e">
        <v>#VALUE!</v>
      </c>
      <c r="BI67" s="182">
        <v>3755.5</v>
      </c>
      <c r="BJ67" s="183" t="e">
        <v>#VALUE!</v>
      </c>
      <c r="BK67" s="183">
        <v>529.75</v>
      </c>
      <c r="BL67" s="183">
        <v>1824.75</v>
      </c>
      <c r="BM67" s="183">
        <v>4.25</v>
      </c>
      <c r="BN67" s="183">
        <v>52.5</v>
      </c>
      <c r="BO67" s="183" t="e">
        <v>#VALUE!</v>
      </c>
      <c r="BP67" s="183">
        <v>320.625</v>
      </c>
      <c r="BQ67" s="184">
        <v>1131.625</v>
      </c>
      <c r="BR67" s="184">
        <v>131.5</v>
      </c>
      <c r="BS67" s="184" t="e">
        <v>#VALUE!</v>
      </c>
      <c r="BT67" s="184" t="e">
        <v>#VALUE!</v>
      </c>
      <c r="BU67" s="184">
        <v>0</v>
      </c>
      <c r="BV67" s="184">
        <v>386.875</v>
      </c>
      <c r="BW67" s="185" t="e">
        <v>#VALUE!</v>
      </c>
      <c r="BX67" s="185" t="e">
        <v>#VALUE!</v>
      </c>
      <c r="BY67" s="185" t="e">
        <v>#VALUE!</v>
      </c>
      <c r="BZ67" s="185" t="e">
        <v>#VALUE!</v>
      </c>
      <c r="CA67" s="185" t="e">
        <v>#VALUE!</v>
      </c>
      <c r="CB67" s="185">
        <v>193.875</v>
      </c>
      <c r="CC67" s="186">
        <v>317.5</v>
      </c>
      <c r="CD67" s="187">
        <v>188595.98407912301</v>
      </c>
      <c r="CE67" s="200">
        <f t="shared" si="0"/>
        <v>12863</v>
      </c>
    </row>
    <row r="68" spans="1:83" x14ac:dyDescent="0.25">
      <c r="A68" s="179" t="s">
        <v>484</v>
      </c>
      <c r="B68" s="179" t="s">
        <v>485</v>
      </c>
      <c r="C68" s="179" t="s">
        <v>371</v>
      </c>
      <c r="D68" s="179" t="s">
        <v>125</v>
      </c>
      <c r="E68" s="180">
        <v>7550.75</v>
      </c>
      <c r="F68" s="181">
        <v>7493.625</v>
      </c>
      <c r="G68" s="181">
        <v>0</v>
      </c>
      <c r="H68" s="181">
        <v>57.125</v>
      </c>
      <c r="I68" s="181">
        <v>365.75</v>
      </c>
      <c r="J68" s="181">
        <v>415.625</v>
      </c>
      <c r="K68" s="181">
        <v>448.375</v>
      </c>
      <c r="L68" s="181">
        <v>802.875</v>
      </c>
      <c r="M68" s="181">
        <v>2071.5</v>
      </c>
      <c r="N68" s="181">
        <v>2276</v>
      </c>
      <c r="O68" s="181">
        <v>1170.625</v>
      </c>
      <c r="P68" s="180">
        <v>370</v>
      </c>
      <c r="Q68" s="181">
        <v>12.875</v>
      </c>
      <c r="R68" s="181">
        <v>23.75</v>
      </c>
      <c r="S68" s="180">
        <v>301.125</v>
      </c>
      <c r="T68" s="180">
        <v>213.75</v>
      </c>
      <c r="U68" s="180">
        <v>247.375</v>
      </c>
      <c r="V68" s="180">
        <v>2334.25</v>
      </c>
      <c r="W68" s="181">
        <v>551.875</v>
      </c>
      <c r="X68" s="181">
        <v>521.75</v>
      </c>
      <c r="Y68" s="181">
        <v>421.75</v>
      </c>
      <c r="Z68" s="181">
        <v>444.875</v>
      </c>
      <c r="AA68" s="181">
        <v>12.75</v>
      </c>
      <c r="AB68" s="181">
        <v>91</v>
      </c>
      <c r="AC68" s="181">
        <v>3</v>
      </c>
      <c r="AD68" s="181">
        <v>193.375</v>
      </c>
      <c r="AE68" s="181">
        <v>93.875</v>
      </c>
      <c r="AF68" s="180">
        <v>2625.25</v>
      </c>
      <c r="AG68" s="181">
        <v>1448.125</v>
      </c>
      <c r="AH68" s="181" t="e">
        <v>#VALUE!</v>
      </c>
      <c r="AI68" s="181">
        <v>478.75</v>
      </c>
      <c r="AJ68" s="181">
        <v>137.5</v>
      </c>
      <c r="AK68" s="181">
        <v>29.125</v>
      </c>
      <c r="AL68" s="181">
        <v>86.25</v>
      </c>
      <c r="AM68" s="181">
        <v>445.5</v>
      </c>
      <c r="AN68" s="180">
        <v>37.625</v>
      </c>
      <c r="AO68" s="180">
        <v>104.125</v>
      </c>
      <c r="AP68" s="181">
        <v>48.75</v>
      </c>
      <c r="AQ68" s="181">
        <v>0</v>
      </c>
      <c r="AR68" s="181">
        <v>35.25</v>
      </c>
      <c r="AS68" s="181">
        <v>20.125</v>
      </c>
      <c r="AT68" s="180">
        <v>149.75</v>
      </c>
      <c r="AU68" s="180">
        <v>8.25</v>
      </c>
      <c r="AV68" s="180">
        <v>40</v>
      </c>
      <c r="AW68" s="181">
        <v>0</v>
      </c>
      <c r="AX68" s="181">
        <v>40</v>
      </c>
      <c r="AY68" s="180">
        <v>9.625</v>
      </c>
      <c r="AZ68" s="180">
        <v>29.75</v>
      </c>
      <c r="BA68" s="180">
        <v>264.875</v>
      </c>
      <c r="BB68" s="180">
        <v>0</v>
      </c>
      <c r="BC68" s="180">
        <v>2</v>
      </c>
      <c r="BD68" s="180">
        <v>646.25</v>
      </c>
      <c r="BE68" s="180" t="e">
        <v>#VALUE!</v>
      </c>
      <c r="BF68" s="180">
        <v>4.375</v>
      </c>
      <c r="BG68" s="180">
        <v>79.875</v>
      </c>
      <c r="BH68" s="180" t="e">
        <v>#VALUE!</v>
      </c>
      <c r="BI68" s="182">
        <v>846.625</v>
      </c>
      <c r="BJ68" s="183">
        <v>193.875</v>
      </c>
      <c r="BK68" s="183">
        <v>22.5</v>
      </c>
      <c r="BL68" s="183">
        <v>532.875</v>
      </c>
      <c r="BM68" s="183">
        <v>0</v>
      </c>
      <c r="BN68" s="183">
        <v>8.25</v>
      </c>
      <c r="BO68" s="183" t="e">
        <v>#VALUE!</v>
      </c>
      <c r="BP68" s="183">
        <v>89.125</v>
      </c>
      <c r="BQ68" s="184">
        <v>532.625</v>
      </c>
      <c r="BR68" s="184">
        <v>38.5</v>
      </c>
      <c r="BS68" s="184" t="e">
        <v>#VALUE!</v>
      </c>
      <c r="BT68" s="184" t="e">
        <v>#VALUE!</v>
      </c>
      <c r="BU68" s="184">
        <v>0</v>
      </c>
      <c r="BV68" s="184">
        <v>416.625</v>
      </c>
      <c r="BW68" s="185">
        <v>157.5</v>
      </c>
      <c r="BX68" s="185">
        <v>0</v>
      </c>
      <c r="BY68" s="185" t="e">
        <v>#VALUE!</v>
      </c>
      <c r="BZ68" s="185" t="e">
        <v>#VALUE!</v>
      </c>
      <c r="CA68" s="185">
        <v>59.25</v>
      </c>
      <c r="CB68" s="185">
        <v>195.875</v>
      </c>
      <c r="CC68" s="186">
        <v>90.875</v>
      </c>
      <c r="CD68" s="187">
        <v>49869.719511985801</v>
      </c>
      <c r="CE68" s="200">
        <f t="shared" si="0"/>
        <v>4959.5</v>
      </c>
    </row>
    <row r="69" spans="1:83" x14ac:dyDescent="0.25">
      <c r="A69" s="179" t="s">
        <v>486</v>
      </c>
      <c r="B69" s="179" t="s">
        <v>487</v>
      </c>
      <c r="C69" s="179" t="s">
        <v>375</v>
      </c>
      <c r="D69" s="179" t="s">
        <v>125</v>
      </c>
      <c r="E69" s="180">
        <v>10778.5</v>
      </c>
      <c r="F69" s="181">
        <v>10761.25</v>
      </c>
      <c r="G69" s="181">
        <v>4.5</v>
      </c>
      <c r="H69" s="181">
        <v>12.75</v>
      </c>
      <c r="I69" s="181">
        <v>605.625</v>
      </c>
      <c r="J69" s="181">
        <v>434.75</v>
      </c>
      <c r="K69" s="181">
        <v>552.75</v>
      </c>
      <c r="L69" s="181">
        <v>1317.625</v>
      </c>
      <c r="M69" s="181">
        <v>2942.5</v>
      </c>
      <c r="N69" s="181">
        <v>3146.5</v>
      </c>
      <c r="O69" s="181">
        <v>1778.75</v>
      </c>
      <c r="P69" s="180">
        <v>740.125</v>
      </c>
      <c r="Q69" s="181">
        <v>14.125</v>
      </c>
      <c r="R69" s="181">
        <v>55.125</v>
      </c>
      <c r="S69" s="180">
        <v>1083.625</v>
      </c>
      <c r="T69" s="180">
        <v>491.5</v>
      </c>
      <c r="U69" s="180">
        <v>338</v>
      </c>
      <c r="V69" s="180">
        <v>2123.625</v>
      </c>
      <c r="W69" s="181">
        <v>561.25</v>
      </c>
      <c r="X69" s="181">
        <v>81.125</v>
      </c>
      <c r="Y69" s="181">
        <v>320.125</v>
      </c>
      <c r="Z69" s="181">
        <v>199.25</v>
      </c>
      <c r="AA69" s="181" t="e">
        <v>#VALUE!</v>
      </c>
      <c r="AB69" s="181">
        <v>381.75</v>
      </c>
      <c r="AC69" s="181" t="e">
        <v>#VALUE!</v>
      </c>
      <c r="AD69" s="181">
        <v>171.125</v>
      </c>
      <c r="AE69" s="181">
        <v>235.625</v>
      </c>
      <c r="AF69" s="180">
        <v>3335.625</v>
      </c>
      <c r="AG69" s="181">
        <v>1217.5</v>
      </c>
      <c r="AH69" s="181">
        <v>138.375</v>
      </c>
      <c r="AI69" s="181">
        <v>417.25</v>
      </c>
      <c r="AJ69" s="181">
        <v>62</v>
      </c>
      <c r="AK69" s="181">
        <v>179.5</v>
      </c>
      <c r="AL69" s="181">
        <v>36.625</v>
      </c>
      <c r="AM69" s="181">
        <v>1284.375</v>
      </c>
      <c r="AN69" s="180">
        <v>243.75</v>
      </c>
      <c r="AO69" s="180">
        <v>186.375</v>
      </c>
      <c r="AP69" s="181">
        <v>137.125</v>
      </c>
      <c r="AQ69" s="181">
        <v>2.25</v>
      </c>
      <c r="AR69" s="181">
        <v>35.625</v>
      </c>
      <c r="AS69" s="181">
        <v>11.375</v>
      </c>
      <c r="AT69" s="180">
        <v>132.375</v>
      </c>
      <c r="AU69" s="180">
        <v>4.125</v>
      </c>
      <c r="AV69" s="180">
        <v>36.25</v>
      </c>
      <c r="AW69" s="181">
        <v>32.125</v>
      </c>
      <c r="AX69" s="181">
        <v>4.125</v>
      </c>
      <c r="AY69" s="180">
        <v>12</v>
      </c>
      <c r="AZ69" s="180">
        <v>527.25</v>
      </c>
      <c r="BA69" s="180">
        <v>51</v>
      </c>
      <c r="BB69" s="180">
        <v>30.375</v>
      </c>
      <c r="BC69" s="180">
        <v>1.75</v>
      </c>
      <c r="BD69" s="180">
        <v>1062</v>
      </c>
      <c r="BE69" s="180">
        <v>0</v>
      </c>
      <c r="BF69" s="180">
        <v>43</v>
      </c>
      <c r="BG69" s="180">
        <v>286.625</v>
      </c>
      <c r="BH69" s="180" t="e">
        <v>#VALUE!</v>
      </c>
      <c r="BI69" s="182">
        <v>3350.625</v>
      </c>
      <c r="BJ69" s="183">
        <v>1005</v>
      </c>
      <c r="BK69" s="183">
        <v>80</v>
      </c>
      <c r="BL69" s="183">
        <v>1695</v>
      </c>
      <c r="BM69" s="183" t="e">
        <v>#VALUE!</v>
      </c>
      <c r="BN69" s="183">
        <v>2.375</v>
      </c>
      <c r="BO69" s="183" t="e">
        <v>#VALUE!</v>
      </c>
      <c r="BP69" s="183">
        <v>568.25</v>
      </c>
      <c r="BQ69" s="184">
        <v>1070.25</v>
      </c>
      <c r="BR69" s="184">
        <v>52.875</v>
      </c>
      <c r="BS69" s="184" t="e">
        <v>#VALUE!</v>
      </c>
      <c r="BT69" s="184" t="e">
        <v>#VALUE!</v>
      </c>
      <c r="BU69" s="184" t="e">
        <v>#VALUE!</v>
      </c>
      <c r="BV69" s="184">
        <v>556</v>
      </c>
      <c r="BW69" s="185">
        <v>262.875</v>
      </c>
      <c r="BX69" s="185" t="e">
        <v>#VALUE!</v>
      </c>
      <c r="BY69" s="185" t="e">
        <v>#VALUE!</v>
      </c>
      <c r="BZ69" s="185" t="e">
        <v>#VALUE!</v>
      </c>
      <c r="CA69" s="185" t="e">
        <v>#VALUE!</v>
      </c>
      <c r="CB69" s="185">
        <v>201.625</v>
      </c>
      <c r="CC69" s="186">
        <v>135.375</v>
      </c>
      <c r="CD69" s="187">
        <v>105561.875</v>
      </c>
      <c r="CE69" s="200">
        <f t="shared" ref="CE69:CE103" si="1">V69+AF69</f>
        <v>5459.25</v>
      </c>
    </row>
    <row r="70" spans="1:83" x14ac:dyDescent="0.25">
      <c r="A70" s="179" t="s">
        <v>488</v>
      </c>
      <c r="B70" s="179" t="s">
        <v>489</v>
      </c>
      <c r="C70" s="179" t="s">
        <v>490</v>
      </c>
      <c r="D70" s="179" t="s">
        <v>120</v>
      </c>
      <c r="E70" s="180">
        <v>28903.625</v>
      </c>
      <c r="F70" s="181">
        <v>28141.375</v>
      </c>
      <c r="G70" s="181">
        <v>257.625</v>
      </c>
      <c r="H70" s="181">
        <v>504.625</v>
      </c>
      <c r="I70" s="181">
        <v>1299.625</v>
      </c>
      <c r="J70" s="181">
        <v>1564.875</v>
      </c>
      <c r="K70" s="181">
        <v>1739.75</v>
      </c>
      <c r="L70" s="181">
        <v>3598.625</v>
      </c>
      <c r="M70" s="181">
        <v>6514.25</v>
      </c>
      <c r="N70" s="181">
        <v>6932.5</v>
      </c>
      <c r="O70" s="181">
        <v>7254</v>
      </c>
      <c r="P70" s="180">
        <v>2712.5</v>
      </c>
      <c r="Q70" s="181">
        <v>581</v>
      </c>
      <c r="R70" s="181">
        <v>342</v>
      </c>
      <c r="S70" s="180">
        <v>1537.375</v>
      </c>
      <c r="T70" s="180">
        <v>848.625</v>
      </c>
      <c r="U70" s="180">
        <v>1014.125</v>
      </c>
      <c r="V70" s="180">
        <v>6747.5</v>
      </c>
      <c r="W70" s="181">
        <v>1441.375</v>
      </c>
      <c r="X70" s="181">
        <v>782.125</v>
      </c>
      <c r="Y70" s="181">
        <v>544</v>
      </c>
      <c r="Z70" s="181">
        <v>758.125</v>
      </c>
      <c r="AA70" s="181">
        <v>89.125</v>
      </c>
      <c r="AB70" s="181">
        <v>1227.625</v>
      </c>
      <c r="AC70" s="181">
        <v>338.625</v>
      </c>
      <c r="AD70" s="181">
        <v>689.5</v>
      </c>
      <c r="AE70" s="181">
        <v>877</v>
      </c>
      <c r="AF70" s="180">
        <v>9397.375</v>
      </c>
      <c r="AG70" s="181">
        <v>2181.75</v>
      </c>
      <c r="AH70" s="181">
        <v>172.5</v>
      </c>
      <c r="AI70" s="181">
        <v>2203.75</v>
      </c>
      <c r="AJ70" s="181">
        <v>1793.625</v>
      </c>
      <c r="AK70" s="181">
        <v>133.375</v>
      </c>
      <c r="AL70" s="181">
        <v>541.625</v>
      </c>
      <c r="AM70" s="181">
        <v>2370.75</v>
      </c>
      <c r="AN70" s="180">
        <v>154.375</v>
      </c>
      <c r="AO70" s="180">
        <v>526.625</v>
      </c>
      <c r="AP70" s="181">
        <v>292.75</v>
      </c>
      <c r="AQ70" s="181">
        <v>14.875</v>
      </c>
      <c r="AR70" s="181">
        <v>178.125</v>
      </c>
      <c r="AS70" s="181">
        <v>40.875</v>
      </c>
      <c r="AT70" s="180">
        <v>425</v>
      </c>
      <c r="AU70" s="180">
        <v>128.75</v>
      </c>
      <c r="AV70" s="180">
        <v>107.75</v>
      </c>
      <c r="AW70" s="181">
        <v>6.375</v>
      </c>
      <c r="AX70" s="181">
        <v>101.375</v>
      </c>
      <c r="AY70" s="180">
        <v>102.75</v>
      </c>
      <c r="AZ70" s="180">
        <v>40.5</v>
      </c>
      <c r="BA70" s="180">
        <v>163.25</v>
      </c>
      <c r="BB70" s="180">
        <v>9.25</v>
      </c>
      <c r="BC70" s="180">
        <v>2</v>
      </c>
      <c r="BD70" s="180">
        <v>3443.75</v>
      </c>
      <c r="BE70" s="180">
        <v>215.875</v>
      </c>
      <c r="BF70" s="180">
        <v>194.875</v>
      </c>
      <c r="BG70" s="180">
        <v>1012.375</v>
      </c>
      <c r="BH70" s="180" t="e">
        <v>#VALUE!</v>
      </c>
      <c r="BI70" s="182">
        <v>6770.5</v>
      </c>
      <c r="BJ70" s="183">
        <v>936.875</v>
      </c>
      <c r="BK70" s="183">
        <v>709.5</v>
      </c>
      <c r="BL70" s="183">
        <v>4529</v>
      </c>
      <c r="BM70" s="183">
        <v>13.125</v>
      </c>
      <c r="BN70" s="183">
        <v>24.125</v>
      </c>
      <c r="BO70" s="183">
        <v>0</v>
      </c>
      <c r="BP70" s="183">
        <v>557.875</v>
      </c>
      <c r="BQ70" s="184">
        <v>1500.875</v>
      </c>
      <c r="BR70" s="184">
        <v>167.875</v>
      </c>
      <c r="BS70" s="184">
        <v>167.875</v>
      </c>
      <c r="BT70" s="184" t="e">
        <v>#VALUE!</v>
      </c>
      <c r="BU70" s="184">
        <v>0</v>
      </c>
      <c r="BV70" s="184">
        <v>576.875</v>
      </c>
      <c r="BW70" s="185">
        <v>0</v>
      </c>
      <c r="BX70" s="185" t="e">
        <v>#VALUE!</v>
      </c>
      <c r="BY70" s="185" t="e">
        <v>#VALUE!</v>
      </c>
      <c r="BZ70" s="185" t="e">
        <v>#VALUE!</v>
      </c>
      <c r="CA70" s="185" t="e">
        <v>#VALUE!</v>
      </c>
      <c r="CB70" s="185">
        <v>336.125</v>
      </c>
      <c r="CC70" s="186">
        <v>4912.375</v>
      </c>
      <c r="CD70" s="187">
        <v>363215.89741164999</v>
      </c>
      <c r="CE70" s="200">
        <f t="shared" si="1"/>
        <v>16144.875</v>
      </c>
    </row>
    <row r="71" spans="1:83" x14ac:dyDescent="0.25">
      <c r="A71" s="179" t="s">
        <v>491</v>
      </c>
      <c r="B71" s="179" t="s">
        <v>492</v>
      </c>
      <c r="C71" s="179" t="s">
        <v>490</v>
      </c>
      <c r="D71" s="179" t="s">
        <v>120</v>
      </c>
      <c r="E71" s="180">
        <v>21704.75</v>
      </c>
      <c r="F71" s="181">
        <v>20793.875</v>
      </c>
      <c r="G71" s="181">
        <v>136.25</v>
      </c>
      <c r="H71" s="181">
        <v>774.625</v>
      </c>
      <c r="I71" s="181">
        <v>675.375</v>
      </c>
      <c r="J71" s="181">
        <v>901.375</v>
      </c>
      <c r="K71" s="181">
        <v>937</v>
      </c>
      <c r="L71" s="181">
        <v>2734.125</v>
      </c>
      <c r="M71" s="181">
        <v>4947.375</v>
      </c>
      <c r="N71" s="181">
        <v>4952.5</v>
      </c>
      <c r="O71" s="181">
        <v>6557</v>
      </c>
      <c r="P71" s="180">
        <v>1750.625</v>
      </c>
      <c r="Q71" s="181">
        <v>333</v>
      </c>
      <c r="R71" s="181">
        <v>278.125</v>
      </c>
      <c r="S71" s="180">
        <v>950.875</v>
      </c>
      <c r="T71" s="180">
        <v>207.875</v>
      </c>
      <c r="U71" s="180">
        <v>1573.375</v>
      </c>
      <c r="V71" s="180">
        <v>5256.75</v>
      </c>
      <c r="W71" s="181">
        <v>1045</v>
      </c>
      <c r="X71" s="181">
        <v>1500.375</v>
      </c>
      <c r="Y71" s="181">
        <v>64.75</v>
      </c>
      <c r="Z71" s="181">
        <v>954.75</v>
      </c>
      <c r="AA71" s="181" t="e">
        <v>#VALUE!</v>
      </c>
      <c r="AB71" s="181">
        <v>287.375</v>
      </c>
      <c r="AC71" s="181">
        <v>2.625</v>
      </c>
      <c r="AD71" s="181">
        <v>524.875</v>
      </c>
      <c r="AE71" s="181">
        <v>877</v>
      </c>
      <c r="AF71" s="180">
        <v>7952</v>
      </c>
      <c r="AG71" s="181">
        <v>1987</v>
      </c>
      <c r="AH71" s="181">
        <v>90.625</v>
      </c>
      <c r="AI71" s="181">
        <v>2088.75</v>
      </c>
      <c r="AJ71" s="181">
        <v>1390.25</v>
      </c>
      <c r="AK71" s="181">
        <v>171.375</v>
      </c>
      <c r="AL71" s="181">
        <v>123.75</v>
      </c>
      <c r="AM71" s="181">
        <v>2100.25</v>
      </c>
      <c r="AN71" s="180">
        <v>433.5</v>
      </c>
      <c r="AO71" s="180">
        <v>428.75</v>
      </c>
      <c r="AP71" s="181">
        <v>82.125</v>
      </c>
      <c r="AQ71" s="181">
        <v>1.375</v>
      </c>
      <c r="AR71" s="181">
        <v>312.125</v>
      </c>
      <c r="AS71" s="181">
        <v>33.125</v>
      </c>
      <c r="AT71" s="180">
        <v>256.375</v>
      </c>
      <c r="AU71" s="180">
        <v>44.625</v>
      </c>
      <c r="AV71" s="180">
        <v>103</v>
      </c>
      <c r="AW71" s="181">
        <v>57.25</v>
      </c>
      <c r="AX71" s="181">
        <v>45.75</v>
      </c>
      <c r="AY71" s="180">
        <v>68.875</v>
      </c>
      <c r="AZ71" s="180">
        <v>89</v>
      </c>
      <c r="BA71" s="180">
        <v>71.75</v>
      </c>
      <c r="BB71" s="180">
        <v>5.125</v>
      </c>
      <c r="BC71" s="180">
        <v>0</v>
      </c>
      <c r="BD71" s="180">
        <v>1575.875</v>
      </c>
      <c r="BE71" s="180">
        <v>104.25</v>
      </c>
      <c r="BF71" s="180" t="e">
        <v>#VALUE!</v>
      </c>
      <c r="BG71" s="180">
        <v>583.5</v>
      </c>
      <c r="BH71" s="180" t="e">
        <v>#VALUE!</v>
      </c>
      <c r="BI71" s="182">
        <v>4298.125</v>
      </c>
      <c r="BJ71" s="183">
        <v>748.875</v>
      </c>
      <c r="BK71" s="183">
        <v>435.25</v>
      </c>
      <c r="BL71" s="183">
        <v>2166.875</v>
      </c>
      <c r="BM71" s="183">
        <v>1</v>
      </c>
      <c r="BN71" s="183">
        <v>21.375</v>
      </c>
      <c r="BO71" s="183">
        <v>1</v>
      </c>
      <c r="BP71" s="183">
        <v>923.75</v>
      </c>
      <c r="BQ71" s="184">
        <v>1244.625</v>
      </c>
      <c r="BR71" s="184">
        <v>348</v>
      </c>
      <c r="BS71" s="184" t="e">
        <v>#VALUE!</v>
      </c>
      <c r="BT71" s="184" t="e">
        <v>#VALUE!</v>
      </c>
      <c r="BU71" s="184" t="e">
        <v>#VALUE!</v>
      </c>
      <c r="BV71" s="184">
        <v>649.25</v>
      </c>
      <c r="BW71" s="185">
        <v>304.875</v>
      </c>
      <c r="BX71" s="185" t="e">
        <v>#VALUE!</v>
      </c>
      <c r="BY71" s="185" t="e">
        <v>#VALUE!</v>
      </c>
      <c r="BZ71" s="185">
        <v>52.5</v>
      </c>
      <c r="CA71" s="185" t="e">
        <v>#VALUE!</v>
      </c>
      <c r="CB71" s="185">
        <v>202.5</v>
      </c>
      <c r="CC71" s="186">
        <v>3047.125</v>
      </c>
      <c r="CD71" s="187">
        <v>204283.83979308599</v>
      </c>
      <c r="CE71" s="200">
        <f t="shared" si="1"/>
        <v>13208.75</v>
      </c>
    </row>
    <row r="72" spans="1:83" x14ac:dyDescent="0.25">
      <c r="A72" s="179" t="s">
        <v>493</v>
      </c>
      <c r="B72" s="179" t="s">
        <v>494</v>
      </c>
      <c r="C72" s="179" t="s">
        <v>355</v>
      </c>
      <c r="D72" s="179" t="s">
        <v>55</v>
      </c>
      <c r="E72" s="180">
        <v>63489.353154662203</v>
      </c>
      <c r="F72" s="181">
        <v>63222.853154662203</v>
      </c>
      <c r="G72" s="181">
        <v>69.375</v>
      </c>
      <c r="H72" s="181">
        <v>197.125</v>
      </c>
      <c r="I72" s="181">
        <v>2674.625</v>
      </c>
      <c r="J72" s="181">
        <v>3039.625</v>
      </c>
      <c r="K72" s="181">
        <v>3389.375</v>
      </c>
      <c r="L72" s="181">
        <v>8178.75</v>
      </c>
      <c r="M72" s="181">
        <v>15802.402777777799</v>
      </c>
      <c r="N72" s="181">
        <v>12779.375</v>
      </c>
      <c r="O72" s="181">
        <v>17625.200376884401</v>
      </c>
      <c r="P72" s="180">
        <v>9988.25</v>
      </c>
      <c r="Q72" s="181">
        <v>91.875</v>
      </c>
      <c r="R72" s="181">
        <v>615.125</v>
      </c>
      <c r="S72" s="180">
        <v>5669.375</v>
      </c>
      <c r="T72" s="180">
        <v>3167.5277777777801</v>
      </c>
      <c r="U72" s="180">
        <v>2250.9503768844202</v>
      </c>
      <c r="V72" s="180">
        <v>12187.625</v>
      </c>
      <c r="W72" s="181">
        <v>3362.25</v>
      </c>
      <c r="X72" s="181">
        <v>1470.5</v>
      </c>
      <c r="Y72" s="181">
        <v>1144.125</v>
      </c>
      <c r="Z72" s="181">
        <v>2349.75</v>
      </c>
      <c r="AA72" s="181">
        <v>37</v>
      </c>
      <c r="AB72" s="181">
        <v>534.75</v>
      </c>
      <c r="AC72" s="181">
        <v>309.25</v>
      </c>
      <c r="AD72" s="181">
        <v>1924</v>
      </c>
      <c r="AE72" s="181">
        <v>1056</v>
      </c>
      <c r="AF72" s="180">
        <v>15575.75</v>
      </c>
      <c r="AG72" s="181">
        <v>3031.875</v>
      </c>
      <c r="AH72" s="181">
        <v>245</v>
      </c>
      <c r="AI72" s="181">
        <v>3485.625</v>
      </c>
      <c r="AJ72" s="181">
        <v>3234.5</v>
      </c>
      <c r="AK72" s="181">
        <v>431.25</v>
      </c>
      <c r="AL72" s="181">
        <v>391.75</v>
      </c>
      <c r="AM72" s="181">
        <v>4755.75</v>
      </c>
      <c r="AN72" s="180">
        <v>951.625</v>
      </c>
      <c r="AO72" s="180">
        <v>1944</v>
      </c>
      <c r="AP72" s="181">
        <v>1166.375</v>
      </c>
      <c r="AQ72" s="181">
        <v>22</v>
      </c>
      <c r="AR72" s="181">
        <v>581.375</v>
      </c>
      <c r="AS72" s="181">
        <v>174.25</v>
      </c>
      <c r="AT72" s="180">
        <v>408.125</v>
      </c>
      <c r="AU72" s="180">
        <v>258.25</v>
      </c>
      <c r="AV72" s="180">
        <v>132.5</v>
      </c>
      <c r="AW72" s="181">
        <v>50.5</v>
      </c>
      <c r="AX72" s="181">
        <v>82</v>
      </c>
      <c r="AY72" s="180">
        <v>159.5</v>
      </c>
      <c r="AZ72" s="180">
        <v>206.75</v>
      </c>
      <c r="BA72" s="180">
        <v>473.25</v>
      </c>
      <c r="BB72" s="180">
        <v>8</v>
      </c>
      <c r="BC72" s="180">
        <v>9</v>
      </c>
      <c r="BD72" s="180">
        <v>7455.125</v>
      </c>
      <c r="BE72" s="180">
        <v>244.75</v>
      </c>
      <c r="BF72" s="180">
        <v>106.5</v>
      </c>
      <c r="BG72" s="180">
        <v>2071.875</v>
      </c>
      <c r="BH72" s="180" t="e">
        <v>#VALUE!</v>
      </c>
      <c r="BI72" s="182">
        <v>8193.625</v>
      </c>
      <c r="BJ72" s="183">
        <v>866.25</v>
      </c>
      <c r="BK72" s="183">
        <v>766.25</v>
      </c>
      <c r="BL72" s="183">
        <v>5104.25</v>
      </c>
      <c r="BM72" s="183">
        <v>1</v>
      </c>
      <c r="BN72" s="183">
        <v>61</v>
      </c>
      <c r="BO72" s="183">
        <v>0</v>
      </c>
      <c r="BP72" s="183">
        <v>1394.875</v>
      </c>
      <c r="BQ72" s="184">
        <v>5708.25</v>
      </c>
      <c r="BR72" s="184">
        <v>1678.375</v>
      </c>
      <c r="BS72" s="184" t="e">
        <v>#VALUE!</v>
      </c>
      <c r="BT72" s="184">
        <v>756</v>
      </c>
      <c r="BU72" s="184">
        <v>6</v>
      </c>
      <c r="BV72" s="184">
        <v>3048.625</v>
      </c>
      <c r="BW72" s="185">
        <v>1343.125</v>
      </c>
      <c r="BX72" s="185" t="e">
        <v>#VALUE!</v>
      </c>
      <c r="BY72" s="185" t="e">
        <v>#VALUE!</v>
      </c>
      <c r="BZ72" s="185">
        <v>52.25</v>
      </c>
      <c r="CA72" s="185">
        <v>60.5</v>
      </c>
      <c r="CB72" s="185">
        <v>1051.25</v>
      </c>
      <c r="CC72" s="186">
        <v>5422.75</v>
      </c>
      <c r="CD72" s="187">
        <v>743390.74451982998</v>
      </c>
      <c r="CE72" s="200">
        <f t="shared" si="1"/>
        <v>27763.375</v>
      </c>
    </row>
    <row r="73" spans="1:83" x14ac:dyDescent="0.25">
      <c r="A73" s="179" t="s">
        <v>495</v>
      </c>
      <c r="B73" s="179" t="s">
        <v>496</v>
      </c>
      <c r="C73" s="179" t="s">
        <v>408</v>
      </c>
      <c r="D73" s="179" t="s">
        <v>116</v>
      </c>
      <c r="E73" s="180">
        <v>7827.75</v>
      </c>
      <c r="F73" s="181">
        <v>7747.875</v>
      </c>
      <c r="G73" s="181">
        <v>79.875</v>
      </c>
      <c r="H73" s="181">
        <v>0</v>
      </c>
      <c r="I73" s="181">
        <v>197</v>
      </c>
      <c r="J73" s="181">
        <v>172.375</v>
      </c>
      <c r="K73" s="181">
        <v>333.625</v>
      </c>
      <c r="L73" s="181">
        <v>1196.875</v>
      </c>
      <c r="M73" s="181">
        <v>2038.375</v>
      </c>
      <c r="N73" s="181">
        <v>2073.625</v>
      </c>
      <c r="O73" s="181">
        <v>1815.875</v>
      </c>
      <c r="P73" s="180">
        <v>325.25</v>
      </c>
      <c r="Q73" s="181">
        <v>3</v>
      </c>
      <c r="R73" s="181">
        <v>1.875</v>
      </c>
      <c r="S73" s="180">
        <v>1448.25</v>
      </c>
      <c r="T73" s="180">
        <v>75.125</v>
      </c>
      <c r="U73" s="180">
        <v>219.5</v>
      </c>
      <c r="V73" s="180">
        <v>1950.125</v>
      </c>
      <c r="W73" s="181">
        <v>583.625</v>
      </c>
      <c r="X73" s="181">
        <v>258.25</v>
      </c>
      <c r="Y73" s="181">
        <v>294.125</v>
      </c>
      <c r="Z73" s="181">
        <v>271.125</v>
      </c>
      <c r="AA73" s="181">
        <v>0</v>
      </c>
      <c r="AB73" s="181" t="e">
        <v>#VALUE!</v>
      </c>
      <c r="AC73" s="181">
        <v>0</v>
      </c>
      <c r="AD73" s="181">
        <v>409.5</v>
      </c>
      <c r="AE73" s="181">
        <v>113.25</v>
      </c>
      <c r="AF73" s="180">
        <v>2271.75</v>
      </c>
      <c r="AG73" s="181">
        <v>1058.625</v>
      </c>
      <c r="AH73" s="181">
        <v>50.75</v>
      </c>
      <c r="AI73" s="181">
        <v>578.625</v>
      </c>
      <c r="AJ73" s="181">
        <v>39.875</v>
      </c>
      <c r="AK73" s="181">
        <v>198.375</v>
      </c>
      <c r="AL73" s="181">
        <v>92.5</v>
      </c>
      <c r="AM73" s="181">
        <v>253</v>
      </c>
      <c r="AN73" s="180">
        <v>23</v>
      </c>
      <c r="AO73" s="180">
        <v>49.625</v>
      </c>
      <c r="AP73" s="181">
        <v>28.25</v>
      </c>
      <c r="AQ73" s="181">
        <v>8.625</v>
      </c>
      <c r="AR73" s="181">
        <v>11.75</v>
      </c>
      <c r="AS73" s="181">
        <v>1</v>
      </c>
      <c r="AT73" s="180">
        <v>58.375</v>
      </c>
      <c r="AU73" s="180">
        <v>54.375</v>
      </c>
      <c r="AV73" s="180">
        <v>1.5</v>
      </c>
      <c r="AW73" s="181">
        <v>0</v>
      </c>
      <c r="AX73" s="181">
        <v>1.5</v>
      </c>
      <c r="AY73" s="180">
        <v>10.125</v>
      </c>
      <c r="AZ73" s="180">
        <v>141.25</v>
      </c>
      <c r="BA73" s="180">
        <v>10.375</v>
      </c>
      <c r="BB73" s="180">
        <v>0</v>
      </c>
      <c r="BC73" s="180">
        <v>0</v>
      </c>
      <c r="BD73" s="180">
        <v>611.375</v>
      </c>
      <c r="BE73" s="180">
        <v>1</v>
      </c>
      <c r="BF73" s="180" t="e">
        <v>#VALUE!</v>
      </c>
      <c r="BG73" s="180">
        <v>429.625</v>
      </c>
      <c r="BH73" s="180" t="e">
        <v>#VALUE!</v>
      </c>
      <c r="BI73" s="182">
        <v>666.625</v>
      </c>
      <c r="BJ73" s="183">
        <v>335.5</v>
      </c>
      <c r="BK73" s="183">
        <v>3.75</v>
      </c>
      <c r="BL73" s="183">
        <v>291.625</v>
      </c>
      <c r="BM73" s="183" t="e">
        <v>#VALUE!</v>
      </c>
      <c r="BN73" s="183">
        <v>0</v>
      </c>
      <c r="BO73" s="183" t="e">
        <v>#VALUE!</v>
      </c>
      <c r="BP73" s="183">
        <v>35.75</v>
      </c>
      <c r="BQ73" s="184">
        <v>279.25</v>
      </c>
      <c r="BR73" s="184">
        <v>20.625</v>
      </c>
      <c r="BS73" s="184" t="e">
        <v>#VALUE!</v>
      </c>
      <c r="BT73" s="184" t="e">
        <v>#VALUE!</v>
      </c>
      <c r="BU73" s="184" t="e">
        <v>#VALUE!</v>
      </c>
      <c r="BV73" s="184">
        <v>214.125</v>
      </c>
      <c r="BW73" s="185">
        <v>20.375</v>
      </c>
      <c r="BX73" s="185" t="e">
        <v>#VALUE!</v>
      </c>
      <c r="BY73" s="185" t="e">
        <v>#VALUE!</v>
      </c>
      <c r="BZ73" s="185">
        <v>0</v>
      </c>
      <c r="CA73" s="185" t="e">
        <v>#VALUE!</v>
      </c>
      <c r="CB73" s="185">
        <v>109.25</v>
      </c>
      <c r="CC73" s="186">
        <v>408.125</v>
      </c>
      <c r="CD73" s="187">
        <v>48888.242449521997</v>
      </c>
      <c r="CE73" s="200">
        <f t="shared" si="1"/>
        <v>4221.875</v>
      </c>
    </row>
    <row r="74" spans="1:83" x14ac:dyDescent="0.25">
      <c r="A74" s="179" t="s">
        <v>497</v>
      </c>
      <c r="B74" s="179" t="s">
        <v>498</v>
      </c>
      <c r="C74" s="179" t="s">
        <v>399</v>
      </c>
      <c r="D74" s="179" t="s">
        <v>116</v>
      </c>
      <c r="E74" s="180">
        <v>13236.875</v>
      </c>
      <c r="F74" s="181">
        <v>12729.625</v>
      </c>
      <c r="G74" s="181">
        <v>176.625</v>
      </c>
      <c r="H74" s="181">
        <v>330.625</v>
      </c>
      <c r="I74" s="181">
        <v>707</v>
      </c>
      <c r="J74" s="181">
        <v>650.875</v>
      </c>
      <c r="K74" s="181">
        <v>772.625</v>
      </c>
      <c r="L74" s="181">
        <v>1145</v>
      </c>
      <c r="M74" s="181">
        <v>4228.625</v>
      </c>
      <c r="N74" s="181">
        <v>2869.25</v>
      </c>
      <c r="O74" s="181">
        <v>2863.5</v>
      </c>
      <c r="P74" s="180">
        <v>882.875</v>
      </c>
      <c r="Q74" s="181">
        <v>5.375</v>
      </c>
      <c r="R74" s="181">
        <v>36.125</v>
      </c>
      <c r="S74" s="180">
        <v>1230.875</v>
      </c>
      <c r="T74" s="180">
        <v>386.25</v>
      </c>
      <c r="U74" s="180">
        <v>798.875</v>
      </c>
      <c r="V74" s="180">
        <v>3155.625</v>
      </c>
      <c r="W74" s="181">
        <v>428.875</v>
      </c>
      <c r="X74" s="181">
        <v>337.25</v>
      </c>
      <c r="Y74" s="181">
        <v>519.875</v>
      </c>
      <c r="Z74" s="181">
        <v>602.125</v>
      </c>
      <c r="AA74" s="181">
        <v>12</v>
      </c>
      <c r="AB74" s="181">
        <v>172.75</v>
      </c>
      <c r="AC74" s="181">
        <v>128.75</v>
      </c>
      <c r="AD74" s="181">
        <v>731.875</v>
      </c>
      <c r="AE74" s="181">
        <v>222.125</v>
      </c>
      <c r="AF74" s="180">
        <v>4630.25</v>
      </c>
      <c r="AG74" s="181">
        <v>1952.375</v>
      </c>
      <c r="AH74" s="181">
        <v>121</v>
      </c>
      <c r="AI74" s="181">
        <v>908.25</v>
      </c>
      <c r="AJ74" s="181">
        <v>104.75</v>
      </c>
      <c r="AK74" s="181">
        <v>209</v>
      </c>
      <c r="AL74" s="181">
        <v>5.75</v>
      </c>
      <c r="AM74" s="181">
        <v>1329.125</v>
      </c>
      <c r="AN74" s="180">
        <v>111.5</v>
      </c>
      <c r="AO74" s="180">
        <v>189.875</v>
      </c>
      <c r="AP74" s="181">
        <v>107</v>
      </c>
      <c r="AQ74" s="181">
        <v>0</v>
      </c>
      <c r="AR74" s="181">
        <v>61.375</v>
      </c>
      <c r="AS74" s="181">
        <v>21.5</v>
      </c>
      <c r="AT74" s="180">
        <v>102</v>
      </c>
      <c r="AU74" s="180">
        <v>104.25</v>
      </c>
      <c r="AV74" s="180">
        <v>52.875</v>
      </c>
      <c r="AW74" s="181">
        <v>11.125</v>
      </c>
      <c r="AX74" s="181">
        <v>41.75</v>
      </c>
      <c r="AY74" s="180">
        <v>17.625</v>
      </c>
      <c r="AZ74" s="180">
        <v>138.125</v>
      </c>
      <c r="BA74" s="180">
        <v>88.25</v>
      </c>
      <c r="BB74" s="180">
        <v>2.5</v>
      </c>
      <c r="BC74" s="180">
        <v>0</v>
      </c>
      <c r="BD74" s="180">
        <v>805.875</v>
      </c>
      <c r="BE74" s="180">
        <v>1</v>
      </c>
      <c r="BF74" s="180">
        <v>49.875</v>
      </c>
      <c r="BG74" s="180">
        <v>231.625</v>
      </c>
      <c r="BH74" s="180" t="e">
        <v>#VALUE!</v>
      </c>
      <c r="BI74" s="182">
        <v>2326.125</v>
      </c>
      <c r="BJ74" s="183">
        <v>854.25</v>
      </c>
      <c r="BK74" s="183">
        <v>174.5</v>
      </c>
      <c r="BL74" s="183">
        <v>1139.375</v>
      </c>
      <c r="BM74" s="183">
        <v>0</v>
      </c>
      <c r="BN74" s="183">
        <v>11.375</v>
      </c>
      <c r="BO74" s="183">
        <v>0</v>
      </c>
      <c r="BP74" s="183">
        <v>146.625</v>
      </c>
      <c r="BQ74" s="184">
        <v>1194.25</v>
      </c>
      <c r="BR74" s="184">
        <v>65.125</v>
      </c>
      <c r="BS74" s="184" t="e">
        <v>#VALUE!</v>
      </c>
      <c r="BT74" s="184">
        <v>187.375</v>
      </c>
      <c r="BU74" s="184" t="e">
        <v>#VALUE!</v>
      </c>
      <c r="BV74" s="184">
        <v>750.875</v>
      </c>
      <c r="BW74" s="185" t="e">
        <v>#VALUE!</v>
      </c>
      <c r="BX74" s="185">
        <v>55.875</v>
      </c>
      <c r="BY74" s="185">
        <v>177.5</v>
      </c>
      <c r="BZ74" s="185">
        <v>0</v>
      </c>
      <c r="CA74" s="185" t="e">
        <v>#VALUE!</v>
      </c>
      <c r="CB74" s="185">
        <v>247.25</v>
      </c>
      <c r="CC74" s="186">
        <v>107</v>
      </c>
      <c r="CD74" s="187">
        <v>141129.816943944</v>
      </c>
      <c r="CE74" s="200">
        <f t="shared" si="1"/>
        <v>7785.875</v>
      </c>
    </row>
    <row r="75" spans="1:83" x14ac:dyDescent="0.25">
      <c r="A75" s="179" t="s">
        <v>499</v>
      </c>
      <c r="B75" s="179" t="s">
        <v>500</v>
      </c>
      <c r="C75" s="179" t="s">
        <v>126</v>
      </c>
      <c r="D75" s="179" t="s">
        <v>126</v>
      </c>
      <c r="E75" s="180">
        <v>13861.25</v>
      </c>
      <c r="F75" s="181">
        <v>13423.625</v>
      </c>
      <c r="G75" s="181">
        <v>71.5</v>
      </c>
      <c r="H75" s="181">
        <v>366.125</v>
      </c>
      <c r="I75" s="181">
        <v>631.875</v>
      </c>
      <c r="J75" s="181">
        <v>728.625</v>
      </c>
      <c r="K75" s="181">
        <v>713.125</v>
      </c>
      <c r="L75" s="181">
        <v>1928.25</v>
      </c>
      <c r="M75" s="181">
        <v>4182.75</v>
      </c>
      <c r="N75" s="181">
        <v>2620.375</v>
      </c>
      <c r="O75" s="181">
        <v>3056.25</v>
      </c>
      <c r="P75" s="180">
        <v>1535.5</v>
      </c>
      <c r="Q75" s="181">
        <v>12.25</v>
      </c>
      <c r="R75" s="181">
        <v>59.125</v>
      </c>
      <c r="S75" s="180">
        <v>1255.875</v>
      </c>
      <c r="T75" s="180">
        <v>705</v>
      </c>
      <c r="U75" s="180">
        <v>255.625</v>
      </c>
      <c r="V75" s="180">
        <v>2759.875</v>
      </c>
      <c r="W75" s="181">
        <v>553.375</v>
      </c>
      <c r="X75" s="181">
        <v>367.125</v>
      </c>
      <c r="Y75" s="181">
        <v>497.125</v>
      </c>
      <c r="Z75" s="181">
        <v>437.25</v>
      </c>
      <c r="AA75" s="181">
        <v>22.75</v>
      </c>
      <c r="AB75" s="181">
        <v>148.75</v>
      </c>
      <c r="AC75" s="181">
        <v>86</v>
      </c>
      <c r="AD75" s="181">
        <v>443</v>
      </c>
      <c r="AE75" s="181">
        <v>204.5</v>
      </c>
      <c r="AF75" s="180">
        <v>4550.625</v>
      </c>
      <c r="AG75" s="181">
        <v>661.375</v>
      </c>
      <c r="AH75" s="181">
        <v>150.75</v>
      </c>
      <c r="AI75" s="181">
        <v>1202.5</v>
      </c>
      <c r="AJ75" s="181">
        <v>61.375</v>
      </c>
      <c r="AK75" s="181">
        <v>330.125</v>
      </c>
      <c r="AL75" s="181">
        <v>129.125</v>
      </c>
      <c r="AM75" s="181">
        <v>2015.375</v>
      </c>
      <c r="AN75" s="180">
        <v>31.125</v>
      </c>
      <c r="AO75" s="180">
        <v>222.875</v>
      </c>
      <c r="AP75" s="181">
        <v>107.375</v>
      </c>
      <c r="AQ75" s="181">
        <v>0.25</v>
      </c>
      <c r="AR75" s="181">
        <v>90.75</v>
      </c>
      <c r="AS75" s="181">
        <v>24.5</v>
      </c>
      <c r="AT75" s="180">
        <v>126.75</v>
      </c>
      <c r="AU75" s="180">
        <v>58.5</v>
      </c>
      <c r="AV75" s="180">
        <v>21.5</v>
      </c>
      <c r="AW75" s="181">
        <v>0</v>
      </c>
      <c r="AX75" s="181">
        <v>21.5</v>
      </c>
      <c r="AY75" s="180">
        <v>1</v>
      </c>
      <c r="AZ75" s="180">
        <v>107.25</v>
      </c>
      <c r="BA75" s="180">
        <v>62.875</v>
      </c>
      <c r="BB75" s="180">
        <v>0</v>
      </c>
      <c r="BC75" s="180">
        <v>1</v>
      </c>
      <c r="BD75" s="180">
        <v>1107.375</v>
      </c>
      <c r="BE75" s="180">
        <v>41</v>
      </c>
      <c r="BF75" s="180">
        <v>39.25</v>
      </c>
      <c r="BG75" s="180">
        <v>592.25</v>
      </c>
      <c r="BH75" s="180" t="e">
        <v>#VALUE!</v>
      </c>
      <c r="BI75" s="182">
        <v>2969.5</v>
      </c>
      <c r="BJ75" s="183" t="e">
        <v>#VALUE!</v>
      </c>
      <c r="BK75" s="183">
        <v>364.375</v>
      </c>
      <c r="BL75" s="183">
        <v>1438.5</v>
      </c>
      <c r="BM75" s="183">
        <v>0</v>
      </c>
      <c r="BN75" s="183">
        <v>81.375</v>
      </c>
      <c r="BO75" s="183">
        <v>514</v>
      </c>
      <c r="BP75" s="183">
        <v>125.5</v>
      </c>
      <c r="BQ75" s="184">
        <v>779.875</v>
      </c>
      <c r="BR75" s="184">
        <v>179.625</v>
      </c>
      <c r="BS75" s="184" t="e">
        <v>#VALUE!</v>
      </c>
      <c r="BT75" s="184">
        <v>0</v>
      </c>
      <c r="BU75" s="184" t="e">
        <v>#VALUE!</v>
      </c>
      <c r="BV75" s="184">
        <v>417.25</v>
      </c>
      <c r="BW75" s="185" t="e">
        <v>#VALUE!</v>
      </c>
      <c r="BX75" s="185" t="e">
        <v>#VALUE!</v>
      </c>
      <c r="BY75" s="185" t="e">
        <v>#VALUE!</v>
      </c>
      <c r="BZ75" s="185" t="e">
        <v>#VALUE!</v>
      </c>
      <c r="CA75" s="185" t="e">
        <v>#VALUE!</v>
      </c>
      <c r="CB75" s="185">
        <v>285.25</v>
      </c>
      <c r="CC75" s="186">
        <v>1207.5</v>
      </c>
      <c r="CD75" s="187">
        <v>149434.64872932399</v>
      </c>
      <c r="CE75" s="200">
        <f t="shared" si="1"/>
        <v>7310.5</v>
      </c>
    </row>
    <row r="76" spans="1:83" x14ac:dyDescent="0.25">
      <c r="A76" s="179" t="s">
        <v>501</v>
      </c>
      <c r="B76" s="179" t="s">
        <v>502</v>
      </c>
      <c r="C76" s="179" t="s">
        <v>355</v>
      </c>
      <c r="D76" s="179" t="s">
        <v>55</v>
      </c>
      <c r="E76" s="180">
        <v>11232.625</v>
      </c>
      <c r="F76" s="181">
        <v>11232.625</v>
      </c>
      <c r="G76" s="181">
        <v>0</v>
      </c>
      <c r="H76" s="181" t="e">
        <v>#VALUE!</v>
      </c>
      <c r="I76" s="181">
        <v>673.125</v>
      </c>
      <c r="J76" s="181">
        <v>745.875</v>
      </c>
      <c r="K76" s="181">
        <v>1052.125</v>
      </c>
      <c r="L76" s="181">
        <v>1827.875</v>
      </c>
      <c r="M76" s="181">
        <v>3287.875</v>
      </c>
      <c r="N76" s="181">
        <v>2080</v>
      </c>
      <c r="O76" s="181">
        <v>1565.75</v>
      </c>
      <c r="P76" s="180">
        <v>935.375</v>
      </c>
      <c r="Q76" s="181">
        <v>30.5</v>
      </c>
      <c r="R76" s="181">
        <v>52.75</v>
      </c>
      <c r="S76" s="180">
        <v>409.375</v>
      </c>
      <c r="T76" s="180">
        <v>831.25</v>
      </c>
      <c r="U76" s="180">
        <v>679.375</v>
      </c>
      <c r="V76" s="180">
        <v>2084.625</v>
      </c>
      <c r="W76" s="181">
        <v>285.25</v>
      </c>
      <c r="X76" s="181">
        <v>361.875</v>
      </c>
      <c r="Y76" s="181">
        <v>347.5</v>
      </c>
      <c r="Z76" s="181">
        <v>579.375</v>
      </c>
      <c r="AA76" s="181" t="e">
        <v>#VALUE!</v>
      </c>
      <c r="AB76" s="181">
        <v>21.625</v>
      </c>
      <c r="AC76" s="181">
        <v>20.75</v>
      </c>
      <c r="AD76" s="181">
        <v>325.625</v>
      </c>
      <c r="AE76" s="181">
        <v>142.625</v>
      </c>
      <c r="AF76" s="180">
        <v>3100.375</v>
      </c>
      <c r="AG76" s="181">
        <v>472.125</v>
      </c>
      <c r="AH76" s="181">
        <v>88</v>
      </c>
      <c r="AI76" s="181">
        <v>1036.25</v>
      </c>
      <c r="AJ76" s="181">
        <v>203</v>
      </c>
      <c r="AK76" s="181">
        <v>183.375</v>
      </c>
      <c r="AL76" s="181">
        <v>6</v>
      </c>
      <c r="AM76" s="181">
        <v>1111.625</v>
      </c>
      <c r="AN76" s="180">
        <v>99.625</v>
      </c>
      <c r="AO76" s="180">
        <v>266.25</v>
      </c>
      <c r="AP76" s="181">
        <v>202.5</v>
      </c>
      <c r="AQ76" s="181">
        <v>1</v>
      </c>
      <c r="AR76" s="181">
        <v>22.25</v>
      </c>
      <c r="AS76" s="181">
        <v>40.5</v>
      </c>
      <c r="AT76" s="180">
        <v>502</v>
      </c>
      <c r="AU76" s="180">
        <v>30.25</v>
      </c>
      <c r="AV76" s="180">
        <v>288.625</v>
      </c>
      <c r="AW76" s="181">
        <v>31.5</v>
      </c>
      <c r="AX76" s="181">
        <v>257.125</v>
      </c>
      <c r="AY76" s="180">
        <v>33</v>
      </c>
      <c r="AZ76" s="180">
        <v>60.375</v>
      </c>
      <c r="BA76" s="180">
        <v>101.625</v>
      </c>
      <c r="BB76" s="180">
        <v>2</v>
      </c>
      <c r="BC76" s="180">
        <v>1</v>
      </c>
      <c r="BD76" s="180">
        <v>1160</v>
      </c>
      <c r="BE76" s="180">
        <v>1</v>
      </c>
      <c r="BF76" s="180">
        <v>66.875</v>
      </c>
      <c r="BG76" s="180">
        <v>484.25</v>
      </c>
      <c r="BH76" s="180" t="e">
        <v>#VALUE!</v>
      </c>
      <c r="BI76" s="182">
        <v>3219.875</v>
      </c>
      <c r="BJ76" s="183">
        <v>696.25</v>
      </c>
      <c r="BK76" s="183">
        <v>212.5</v>
      </c>
      <c r="BL76" s="183">
        <v>1554.875</v>
      </c>
      <c r="BM76" s="183">
        <v>35.625</v>
      </c>
      <c r="BN76" s="183">
        <v>6.125</v>
      </c>
      <c r="BO76" s="183">
        <v>17.375</v>
      </c>
      <c r="BP76" s="183">
        <v>697.125</v>
      </c>
      <c r="BQ76" s="184">
        <v>633.75</v>
      </c>
      <c r="BR76" s="184">
        <v>55.5</v>
      </c>
      <c r="BS76" s="184" t="e">
        <v>#VALUE!</v>
      </c>
      <c r="BT76" s="184" t="e">
        <v>#VALUE!</v>
      </c>
      <c r="BU76" s="184">
        <v>0</v>
      </c>
      <c r="BV76" s="184">
        <v>318</v>
      </c>
      <c r="BW76" s="185" t="e">
        <v>#VALUE!</v>
      </c>
      <c r="BX76" s="185" t="e">
        <v>#VALUE!</v>
      </c>
      <c r="BY76" s="185" t="e">
        <v>#VALUE!</v>
      </c>
      <c r="BZ76" s="185" t="e">
        <v>#VALUE!</v>
      </c>
      <c r="CA76" s="185" t="e">
        <v>#VALUE!</v>
      </c>
      <c r="CB76" s="185">
        <v>243.625</v>
      </c>
      <c r="CC76" s="186">
        <v>518.375</v>
      </c>
      <c r="CD76" s="187">
        <v>133864.380474985</v>
      </c>
      <c r="CE76" s="200">
        <f t="shared" si="1"/>
        <v>5185</v>
      </c>
    </row>
    <row r="77" spans="1:83" x14ac:dyDescent="0.25">
      <c r="A77" s="179" t="s">
        <v>503</v>
      </c>
      <c r="B77" s="179" t="s">
        <v>504</v>
      </c>
      <c r="C77" s="179" t="s">
        <v>355</v>
      </c>
      <c r="D77" s="179" t="s">
        <v>55</v>
      </c>
      <c r="E77" s="180">
        <v>17668.375</v>
      </c>
      <c r="F77" s="181">
        <v>17603.25</v>
      </c>
      <c r="G77" s="181">
        <v>0</v>
      </c>
      <c r="H77" s="181">
        <v>65.125</v>
      </c>
      <c r="I77" s="181">
        <v>903.125</v>
      </c>
      <c r="J77" s="181">
        <v>952.75</v>
      </c>
      <c r="K77" s="181">
        <v>1282.375</v>
      </c>
      <c r="L77" s="181">
        <v>3173.25</v>
      </c>
      <c r="M77" s="181">
        <v>5949.5</v>
      </c>
      <c r="N77" s="181">
        <v>3221.375</v>
      </c>
      <c r="O77" s="181">
        <v>2186</v>
      </c>
      <c r="P77" s="180">
        <v>2576.125</v>
      </c>
      <c r="Q77" s="181">
        <v>38</v>
      </c>
      <c r="R77" s="181">
        <v>322</v>
      </c>
      <c r="S77" s="180">
        <v>612.375</v>
      </c>
      <c r="T77" s="180">
        <v>1009.75</v>
      </c>
      <c r="U77" s="180">
        <v>310.375</v>
      </c>
      <c r="V77" s="180">
        <v>3069.625</v>
      </c>
      <c r="W77" s="181">
        <v>299.25</v>
      </c>
      <c r="X77" s="181">
        <v>800.25</v>
      </c>
      <c r="Y77" s="181">
        <v>207.75</v>
      </c>
      <c r="Z77" s="181">
        <v>673.375</v>
      </c>
      <c r="AA77" s="181">
        <v>66.75</v>
      </c>
      <c r="AB77" s="181">
        <v>201.25</v>
      </c>
      <c r="AC77" s="181">
        <v>149.5</v>
      </c>
      <c r="AD77" s="181">
        <v>289.75</v>
      </c>
      <c r="AE77" s="181">
        <v>381.75</v>
      </c>
      <c r="AF77" s="180">
        <v>5297.25</v>
      </c>
      <c r="AG77" s="181">
        <v>1738.875</v>
      </c>
      <c r="AH77" s="181">
        <v>91.875</v>
      </c>
      <c r="AI77" s="181">
        <v>1672.375</v>
      </c>
      <c r="AJ77" s="181">
        <v>529</v>
      </c>
      <c r="AK77" s="181">
        <v>282.375</v>
      </c>
      <c r="AL77" s="181">
        <v>132.125</v>
      </c>
      <c r="AM77" s="181">
        <v>850.625</v>
      </c>
      <c r="AN77" s="180">
        <v>301.75</v>
      </c>
      <c r="AO77" s="180">
        <v>425.875</v>
      </c>
      <c r="AP77" s="181">
        <v>151.125</v>
      </c>
      <c r="AQ77" s="181">
        <v>19.5</v>
      </c>
      <c r="AR77" s="181">
        <v>216.375</v>
      </c>
      <c r="AS77" s="181">
        <v>38.875</v>
      </c>
      <c r="AT77" s="180">
        <v>793.875</v>
      </c>
      <c r="AU77" s="180">
        <v>86.875</v>
      </c>
      <c r="AV77" s="180">
        <v>264.25</v>
      </c>
      <c r="AW77" s="181">
        <v>27</v>
      </c>
      <c r="AX77" s="181">
        <v>237.25</v>
      </c>
      <c r="AY77" s="180">
        <v>68.25</v>
      </c>
      <c r="AZ77" s="180">
        <v>30.75</v>
      </c>
      <c r="BA77" s="180">
        <v>156</v>
      </c>
      <c r="BB77" s="180">
        <v>2</v>
      </c>
      <c r="BC77" s="180">
        <v>0</v>
      </c>
      <c r="BD77" s="180">
        <v>1666.25</v>
      </c>
      <c r="BE77" s="180">
        <v>32.625</v>
      </c>
      <c r="BF77" s="180">
        <v>47.5</v>
      </c>
      <c r="BG77" s="180">
        <v>648</v>
      </c>
      <c r="BH77" s="180" t="e">
        <v>#VALUE!</v>
      </c>
      <c r="BI77" s="182">
        <v>3507.25</v>
      </c>
      <c r="BJ77" s="183">
        <v>317.125</v>
      </c>
      <c r="BK77" s="183">
        <v>138.75</v>
      </c>
      <c r="BL77" s="183">
        <v>2557.625</v>
      </c>
      <c r="BM77" s="183">
        <v>7.125</v>
      </c>
      <c r="BN77" s="183">
        <v>56.75</v>
      </c>
      <c r="BO77" s="183">
        <v>0</v>
      </c>
      <c r="BP77" s="183">
        <v>429.875</v>
      </c>
      <c r="BQ77" s="184">
        <v>1089.5</v>
      </c>
      <c r="BR77" s="184">
        <v>95.875</v>
      </c>
      <c r="BS77" s="184" t="e">
        <v>#VALUE!</v>
      </c>
      <c r="BT77" s="184" t="e">
        <v>#VALUE!</v>
      </c>
      <c r="BU77" s="184">
        <v>0</v>
      </c>
      <c r="BV77" s="184">
        <v>795.25</v>
      </c>
      <c r="BW77" s="185">
        <v>153.125</v>
      </c>
      <c r="BX77" s="185">
        <v>0</v>
      </c>
      <c r="BY77" s="185" t="e">
        <v>#VALUE!</v>
      </c>
      <c r="BZ77" s="185" t="e">
        <v>#VALUE!</v>
      </c>
      <c r="CA77" s="185" t="e">
        <v>#VALUE!</v>
      </c>
      <c r="CB77" s="185">
        <v>334</v>
      </c>
      <c r="CC77" s="186">
        <v>1151.875</v>
      </c>
      <c r="CD77" s="187">
        <v>212652.330281734</v>
      </c>
      <c r="CE77" s="200">
        <f t="shared" si="1"/>
        <v>8366.875</v>
      </c>
    </row>
    <row r="78" spans="1:83" x14ac:dyDescent="0.25">
      <c r="A78" s="179" t="s">
        <v>159</v>
      </c>
      <c r="B78" s="179" t="s">
        <v>505</v>
      </c>
      <c r="C78" s="179" t="s">
        <v>122</v>
      </c>
      <c r="D78" s="179" t="s">
        <v>122</v>
      </c>
      <c r="E78" s="180">
        <v>114015.25</v>
      </c>
      <c r="F78" s="181">
        <v>113906.5</v>
      </c>
      <c r="G78" s="181">
        <v>49.375</v>
      </c>
      <c r="H78" s="181">
        <v>59.375</v>
      </c>
      <c r="I78" s="181">
        <v>6246.875</v>
      </c>
      <c r="J78" s="181">
        <v>7991.125</v>
      </c>
      <c r="K78" s="181">
        <v>7743.875</v>
      </c>
      <c r="L78" s="181">
        <v>14624.25</v>
      </c>
      <c r="M78" s="181">
        <v>24082.625</v>
      </c>
      <c r="N78" s="181">
        <v>17864.5</v>
      </c>
      <c r="O78" s="181">
        <v>35462</v>
      </c>
      <c r="P78" s="180">
        <v>15832.375</v>
      </c>
      <c r="Q78" s="181">
        <v>223.5</v>
      </c>
      <c r="R78" s="181">
        <v>776.125</v>
      </c>
      <c r="S78" s="180">
        <v>11660.375</v>
      </c>
      <c r="T78" s="180">
        <v>4829.75</v>
      </c>
      <c r="U78" s="180">
        <v>959.25</v>
      </c>
      <c r="V78" s="180">
        <v>9346.75</v>
      </c>
      <c r="W78" s="181">
        <v>977.25</v>
      </c>
      <c r="X78" s="181">
        <v>696.875</v>
      </c>
      <c r="Y78" s="181">
        <v>641.25</v>
      </c>
      <c r="Z78" s="181">
        <v>1172.5</v>
      </c>
      <c r="AA78" s="181">
        <v>268</v>
      </c>
      <c r="AB78" s="181">
        <v>390.25</v>
      </c>
      <c r="AC78" s="181">
        <v>87.5</v>
      </c>
      <c r="AD78" s="181">
        <v>1648.125</v>
      </c>
      <c r="AE78" s="181">
        <v>3465</v>
      </c>
      <c r="AF78" s="180">
        <v>22987.125</v>
      </c>
      <c r="AG78" s="181">
        <v>2155.5</v>
      </c>
      <c r="AH78" s="181">
        <v>451</v>
      </c>
      <c r="AI78" s="181">
        <v>3471.25</v>
      </c>
      <c r="AJ78" s="181">
        <v>3485.25</v>
      </c>
      <c r="AK78" s="181">
        <v>968.25</v>
      </c>
      <c r="AL78" s="181">
        <v>1530.5</v>
      </c>
      <c r="AM78" s="181">
        <v>10925.375</v>
      </c>
      <c r="AN78" s="180">
        <v>1054.875</v>
      </c>
      <c r="AO78" s="180">
        <v>4203.625</v>
      </c>
      <c r="AP78" s="181">
        <v>2456.75</v>
      </c>
      <c r="AQ78" s="181">
        <v>135.125</v>
      </c>
      <c r="AR78" s="181">
        <v>880.25</v>
      </c>
      <c r="AS78" s="181">
        <v>731.5</v>
      </c>
      <c r="AT78" s="180">
        <v>1036.875</v>
      </c>
      <c r="AU78" s="180">
        <v>873.125</v>
      </c>
      <c r="AV78" s="180">
        <v>314</v>
      </c>
      <c r="AW78" s="181">
        <v>174.375</v>
      </c>
      <c r="AX78" s="181">
        <v>139.625</v>
      </c>
      <c r="AY78" s="180">
        <v>3072.125</v>
      </c>
      <c r="AZ78" s="180">
        <v>1745.75</v>
      </c>
      <c r="BA78" s="180">
        <v>1428.125</v>
      </c>
      <c r="BB78" s="180">
        <v>132</v>
      </c>
      <c r="BC78" s="180">
        <v>229</v>
      </c>
      <c r="BD78" s="180">
        <v>25397.75</v>
      </c>
      <c r="BE78" s="180">
        <v>1361</v>
      </c>
      <c r="BF78" s="180">
        <v>50.375</v>
      </c>
      <c r="BG78" s="180">
        <v>7399.125</v>
      </c>
      <c r="BH78" s="180" t="e">
        <v>#VALUE!</v>
      </c>
      <c r="BI78" s="182">
        <v>12172.125</v>
      </c>
      <c r="BJ78" s="183">
        <v>209.25</v>
      </c>
      <c r="BK78" s="183">
        <v>1759.125</v>
      </c>
      <c r="BL78" s="183">
        <v>8008.625</v>
      </c>
      <c r="BM78" s="183">
        <v>7.625</v>
      </c>
      <c r="BN78" s="183">
        <v>5.375</v>
      </c>
      <c r="BO78" s="183">
        <v>113.75</v>
      </c>
      <c r="BP78" s="183">
        <v>2068.375</v>
      </c>
      <c r="BQ78" s="184">
        <v>14183.875</v>
      </c>
      <c r="BR78" s="184">
        <v>3587</v>
      </c>
      <c r="BS78" s="184">
        <v>0</v>
      </c>
      <c r="BT78" s="184">
        <v>0</v>
      </c>
      <c r="BU78" s="184">
        <v>69.25</v>
      </c>
      <c r="BV78" s="184">
        <v>10527.625</v>
      </c>
      <c r="BW78" s="185">
        <v>747.5</v>
      </c>
      <c r="BX78" s="185">
        <v>42.5</v>
      </c>
      <c r="BY78" s="185" t="e">
        <v>#VALUE!</v>
      </c>
      <c r="BZ78" s="185">
        <v>70</v>
      </c>
      <c r="CA78" s="185" t="e">
        <v>#VALUE!</v>
      </c>
      <c r="CB78" s="185">
        <v>6982.125</v>
      </c>
      <c r="CC78" s="186">
        <v>20567.875</v>
      </c>
      <c r="CD78" s="187">
        <v>1463897.4701455701</v>
      </c>
      <c r="CE78" s="200">
        <f t="shared" si="1"/>
        <v>32333.875</v>
      </c>
    </row>
    <row r="79" spans="1:83" x14ac:dyDescent="0.25">
      <c r="A79" s="179" t="s">
        <v>160</v>
      </c>
      <c r="B79" s="179" t="s">
        <v>506</v>
      </c>
      <c r="C79" s="179" t="s">
        <v>412</v>
      </c>
      <c r="D79" s="179" t="s">
        <v>123</v>
      </c>
      <c r="E79" s="180">
        <v>29320</v>
      </c>
      <c r="F79" s="181">
        <v>28687.875</v>
      </c>
      <c r="G79" s="181">
        <v>299</v>
      </c>
      <c r="H79" s="181">
        <v>333.125</v>
      </c>
      <c r="I79" s="181">
        <v>1326.5</v>
      </c>
      <c r="J79" s="181">
        <v>1556.75</v>
      </c>
      <c r="K79" s="181">
        <v>1745.375</v>
      </c>
      <c r="L79" s="181">
        <v>4158.625</v>
      </c>
      <c r="M79" s="181">
        <v>7557.875</v>
      </c>
      <c r="N79" s="181">
        <v>6902.375</v>
      </c>
      <c r="O79" s="181">
        <v>6072.5</v>
      </c>
      <c r="P79" s="180">
        <v>3916.875</v>
      </c>
      <c r="Q79" s="181">
        <v>52.875</v>
      </c>
      <c r="R79" s="181">
        <v>240</v>
      </c>
      <c r="S79" s="180">
        <v>1580.25</v>
      </c>
      <c r="T79" s="180">
        <v>1546.25</v>
      </c>
      <c r="U79" s="180">
        <v>1122.75</v>
      </c>
      <c r="V79" s="180">
        <v>5786.5</v>
      </c>
      <c r="W79" s="181">
        <v>1250.125</v>
      </c>
      <c r="X79" s="181">
        <v>1116</v>
      </c>
      <c r="Y79" s="181">
        <v>1264.25</v>
      </c>
      <c r="Z79" s="181">
        <v>738</v>
      </c>
      <c r="AA79" s="181">
        <v>86.375</v>
      </c>
      <c r="AB79" s="181">
        <v>100.25</v>
      </c>
      <c r="AC79" s="181">
        <v>56.125</v>
      </c>
      <c r="AD79" s="181">
        <v>203.125</v>
      </c>
      <c r="AE79" s="181">
        <v>972.25</v>
      </c>
      <c r="AF79" s="180">
        <v>9544.25</v>
      </c>
      <c r="AG79" s="181">
        <v>3003.75</v>
      </c>
      <c r="AH79" s="181">
        <v>134.25</v>
      </c>
      <c r="AI79" s="181">
        <v>2460.375</v>
      </c>
      <c r="AJ79" s="181">
        <v>725</v>
      </c>
      <c r="AK79" s="181">
        <v>395.625</v>
      </c>
      <c r="AL79" s="181">
        <v>257.625</v>
      </c>
      <c r="AM79" s="181">
        <v>2567.625</v>
      </c>
      <c r="AN79" s="180">
        <v>358.875</v>
      </c>
      <c r="AO79" s="180">
        <v>749</v>
      </c>
      <c r="AP79" s="181">
        <v>370.375</v>
      </c>
      <c r="AQ79" s="181">
        <v>9.25</v>
      </c>
      <c r="AR79" s="181">
        <v>307</v>
      </c>
      <c r="AS79" s="181">
        <v>62.375</v>
      </c>
      <c r="AT79" s="180">
        <v>79.75</v>
      </c>
      <c r="AU79" s="180">
        <v>44.625</v>
      </c>
      <c r="AV79" s="180">
        <v>95.25</v>
      </c>
      <c r="AW79" s="181">
        <v>17</v>
      </c>
      <c r="AX79" s="181">
        <v>78.25</v>
      </c>
      <c r="AY79" s="180">
        <v>170.875</v>
      </c>
      <c r="AZ79" s="180">
        <v>101</v>
      </c>
      <c r="BA79" s="180">
        <v>146</v>
      </c>
      <c r="BB79" s="180">
        <v>1</v>
      </c>
      <c r="BC79" s="180">
        <v>1.25</v>
      </c>
      <c r="BD79" s="180">
        <v>2848.5</v>
      </c>
      <c r="BE79" s="180">
        <v>71.125</v>
      </c>
      <c r="BF79" s="180">
        <v>48.75</v>
      </c>
      <c r="BG79" s="180">
        <v>634.125</v>
      </c>
      <c r="BH79" s="180" t="e">
        <v>#VALUE!</v>
      </c>
      <c r="BI79" s="182">
        <v>5116.75</v>
      </c>
      <c r="BJ79" s="183">
        <v>1359.5</v>
      </c>
      <c r="BK79" s="183">
        <v>533.75</v>
      </c>
      <c r="BL79" s="183">
        <v>2733.125</v>
      </c>
      <c r="BM79" s="183">
        <v>277.625</v>
      </c>
      <c r="BN79" s="183">
        <v>64.5</v>
      </c>
      <c r="BO79" s="183" t="e">
        <v>#VALUE!</v>
      </c>
      <c r="BP79" s="183">
        <v>148.25</v>
      </c>
      <c r="BQ79" s="184">
        <v>3931.125</v>
      </c>
      <c r="BR79" s="184">
        <v>2735.75</v>
      </c>
      <c r="BS79" s="184" t="e">
        <v>#VALUE!</v>
      </c>
      <c r="BT79" s="184" t="e">
        <v>#VALUE!</v>
      </c>
      <c r="BU79" s="184">
        <v>38</v>
      </c>
      <c r="BV79" s="184">
        <v>952.875</v>
      </c>
      <c r="BW79" s="185">
        <v>33.375</v>
      </c>
      <c r="BX79" s="185" t="e">
        <v>#VALUE!</v>
      </c>
      <c r="BY79" s="185" t="e">
        <v>#VALUE!</v>
      </c>
      <c r="BZ79" s="185">
        <v>160.125</v>
      </c>
      <c r="CA79" s="185" t="e">
        <v>#VALUE!</v>
      </c>
      <c r="CB79" s="185">
        <v>496.375</v>
      </c>
      <c r="CC79" s="186">
        <v>2007.5</v>
      </c>
      <c r="CD79" s="187">
        <v>342149.136048913</v>
      </c>
      <c r="CE79" s="200">
        <f t="shared" si="1"/>
        <v>15330.75</v>
      </c>
    </row>
    <row r="80" spans="1:83" x14ac:dyDescent="0.25">
      <c r="A80" s="179" t="s">
        <v>507</v>
      </c>
      <c r="B80" s="179" t="s">
        <v>508</v>
      </c>
      <c r="C80" s="179" t="s">
        <v>122</v>
      </c>
      <c r="D80" s="179" t="s">
        <v>122</v>
      </c>
      <c r="E80" s="180">
        <v>22359.375</v>
      </c>
      <c r="F80" s="181">
        <v>22359.375</v>
      </c>
      <c r="G80" s="181">
        <v>0</v>
      </c>
      <c r="H80" s="181">
        <v>0</v>
      </c>
      <c r="I80" s="181">
        <v>1222.375</v>
      </c>
      <c r="J80" s="181">
        <v>1173</v>
      </c>
      <c r="K80" s="181">
        <v>1372.875</v>
      </c>
      <c r="L80" s="181">
        <v>2859.5</v>
      </c>
      <c r="M80" s="181">
        <v>6074.25</v>
      </c>
      <c r="N80" s="181">
        <v>4987.5</v>
      </c>
      <c r="O80" s="181">
        <v>4669.875</v>
      </c>
      <c r="P80" s="180">
        <v>2745.75</v>
      </c>
      <c r="Q80" s="181">
        <v>37.75</v>
      </c>
      <c r="R80" s="181">
        <v>197.25</v>
      </c>
      <c r="S80" s="180">
        <v>1152</v>
      </c>
      <c r="T80" s="180">
        <v>1733.625</v>
      </c>
      <c r="U80" s="180">
        <v>490.25</v>
      </c>
      <c r="V80" s="180">
        <v>6212.75</v>
      </c>
      <c r="W80" s="181">
        <v>1207</v>
      </c>
      <c r="X80" s="181">
        <v>313.375</v>
      </c>
      <c r="Y80" s="181">
        <v>1211.25</v>
      </c>
      <c r="Z80" s="181">
        <v>1522.625</v>
      </c>
      <c r="AA80" s="181">
        <v>21.375</v>
      </c>
      <c r="AB80" s="181">
        <v>189.75</v>
      </c>
      <c r="AC80" s="181">
        <v>62.875</v>
      </c>
      <c r="AD80" s="181">
        <v>967.125</v>
      </c>
      <c r="AE80" s="181">
        <v>717.375</v>
      </c>
      <c r="AF80" s="180">
        <v>6557.5</v>
      </c>
      <c r="AG80" s="181">
        <v>1283.375</v>
      </c>
      <c r="AH80" s="181">
        <v>211.125</v>
      </c>
      <c r="AI80" s="181">
        <v>1697</v>
      </c>
      <c r="AJ80" s="181">
        <v>259.125</v>
      </c>
      <c r="AK80" s="181">
        <v>371.625</v>
      </c>
      <c r="AL80" s="181">
        <v>146.75</v>
      </c>
      <c r="AM80" s="181">
        <v>2588.5</v>
      </c>
      <c r="AN80" s="180">
        <v>318.5</v>
      </c>
      <c r="AO80" s="180">
        <v>475.5</v>
      </c>
      <c r="AP80" s="181">
        <v>315.125</v>
      </c>
      <c r="AQ80" s="181">
        <v>3.5</v>
      </c>
      <c r="AR80" s="181">
        <v>144.125</v>
      </c>
      <c r="AS80" s="181">
        <v>12.75</v>
      </c>
      <c r="AT80" s="180">
        <v>102.375</v>
      </c>
      <c r="AU80" s="180">
        <v>15.125</v>
      </c>
      <c r="AV80" s="180">
        <v>109.5</v>
      </c>
      <c r="AW80" s="181">
        <v>4</v>
      </c>
      <c r="AX80" s="181">
        <v>105.5</v>
      </c>
      <c r="AY80" s="180">
        <v>13.625</v>
      </c>
      <c r="AZ80" s="180">
        <v>26.375</v>
      </c>
      <c r="BA80" s="180">
        <v>178.125</v>
      </c>
      <c r="BB80" s="180">
        <v>0</v>
      </c>
      <c r="BC80" s="180">
        <v>4</v>
      </c>
      <c r="BD80" s="180">
        <v>1714</v>
      </c>
      <c r="BE80" s="180">
        <v>46</v>
      </c>
      <c r="BF80" s="180">
        <v>61.25</v>
      </c>
      <c r="BG80" s="180">
        <v>236.375</v>
      </c>
      <c r="BH80" s="180" t="e">
        <v>#VALUE!</v>
      </c>
      <c r="BI80" s="182">
        <v>4006.625</v>
      </c>
      <c r="BJ80" s="183" t="e">
        <v>#VALUE!</v>
      </c>
      <c r="BK80" s="183">
        <v>247.375</v>
      </c>
      <c r="BL80" s="183">
        <v>2732.25</v>
      </c>
      <c r="BM80" s="183">
        <v>0</v>
      </c>
      <c r="BN80" s="183">
        <v>0</v>
      </c>
      <c r="BO80" s="183">
        <v>363.25</v>
      </c>
      <c r="BP80" s="183">
        <v>390.25</v>
      </c>
      <c r="BQ80" s="184">
        <v>1176</v>
      </c>
      <c r="BR80" s="184">
        <v>367.75</v>
      </c>
      <c r="BS80" s="184" t="e">
        <v>#VALUE!</v>
      </c>
      <c r="BT80" s="184" t="e">
        <v>#VALUE!</v>
      </c>
      <c r="BU80" s="184">
        <v>0</v>
      </c>
      <c r="BV80" s="184">
        <v>808.25</v>
      </c>
      <c r="BW80" s="185">
        <v>198</v>
      </c>
      <c r="BX80" s="185" t="e">
        <v>#VALUE!</v>
      </c>
      <c r="BY80" s="185">
        <v>140.25</v>
      </c>
      <c r="BZ80" s="185">
        <v>0</v>
      </c>
      <c r="CA80" s="185">
        <v>37.375</v>
      </c>
      <c r="CB80" s="185">
        <v>186.375</v>
      </c>
      <c r="CC80" s="186">
        <v>2853</v>
      </c>
      <c r="CD80" s="187">
        <v>379379.470772803</v>
      </c>
      <c r="CE80" s="200">
        <f t="shared" si="1"/>
        <v>12770.25</v>
      </c>
    </row>
    <row r="81" spans="1:83" x14ac:dyDescent="0.25">
      <c r="A81" s="179" t="s">
        <v>509</v>
      </c>
      <c r="B81" s="179" t="s">
        <v>510</v>
      </c>
      <c r="C81" s="179" t="s">
        <v>122</v>
      </c>
      <c r="D81" s="179" t="s">
        <v>122</v>
      </c>
      <c r="E81" s="180">
        <v>26448.875</v>
      </c>
      <c r="F81" s="181">
        <v>26215.625</v>
      </c>
      <c r="G81" s="181">
        <v>2</v>
      </c>
      <c r="H81" s="181">
        <v>231.25</v>
      </c>
      <c r="I81" s="181">
        <v>1316.5</v>
      </c>
      <c r="J81" s="181">
        <v>1451</v>
      </c>
      <c r="K81" s="181">
        <v>1775.375</v>
      </c>
      <c r="L81" s="181">
        <v>3867.125</v>
      </c>
      <c r="M81" s="181">
        <v>7162.625</v>
      </c>
      <c r="N81" s="181">
        <v>6012.625</v>
      </c>
      <c r="O81" s="181">
        <v>4863.625</v>
      </c>
      <c r="P81" s="180">
        <v>4254.625</v>
      </c>
      <c r="Q81" s="181">
        <v>107.375</v>
      </c>
      <c r="R81" s="181">
        <v>387.625</v>
      </c>
      <c r="S81" s="180">
        <v>1343.625</v>
      </c>
      <c r="T81" s="180">
        <v>2558.5</v>
      </c>
      <c r="U81" s="180">
        <v>215</v>
      </c>
      <c r="V81" s="180">
        <v>5721.375</v>
      </c>
      <c r="W81" s="181">
        <v>874.625</v>
      </c>
      <c r="X81" s="181">
        <v>1053</v>
      </c>
      <c r="Y81" s="181">
        <v>872.25</v>
      </c>
      <c r="Z81" s="181">
        <v>1150</v>
      </c>
      <c r="AA81" s="181">
        <v>24.125</v>
      </c>
      <c r="AB81" s="181">
        <v>119.875</v>
      </c>
      <c r="AC81" s="181">
        <v>397.125</v>
      </c>
      <c r="AD81" s="181">
        <v>811.25</v>
      </c>
      <c r="AE81" s="181">
        <v>419.125</v>
      </c>
      <c r="AF81" s="180">
        <v>6399</v>
      </c>
      <c r="AG81" s="181">
        <v>904.75</v>
      </c>
      <c r="AH81" s="181">
        <v>237.125</v>
      </c>
      <c r="AI81" s="181">
        <v>2207.5</v>
      </c>
      <c r="AJ81" s="181">
        <v>420.875</v>
      </c>
      <c r="AK81" s="181">
        <v>720</v>
      </c>
      <c r="AL81" s="181">
        <v>213.875</v>
      </c>
      <c r="AM81" s="181">
        <v>1694.875</v>
      </c>
      <c r="AN81" s="180">
        <v>405.875</v>
      </c>
      <c r="AO81" s="180">
        <v>546.75</v>
      </c>
      <c r="AP81" s="181">
        <v>378.375</v>
      </c>
      <c r="AQ81" s="181">
        <v>7.5</v>
      </c>
      <c r="AR81" s="181">
        <v>143</v>
      </c>
      <c r="AS81" s="181">
        <v>17.875</v>
      </c>
      <c r="AT81" s="180">
        <v>142.75</v>
      </c>
      <c r="AU81" s="180">
        <v>23.125</v>
      </c>
      <c r="AV81" s="180">
        <v>43.25</v>
      </c>
      <c r="AW81" s="181">
        <v>36.5</v>
      </c>
      <c r="AX81" s="181">
        <v>6.75</v>
      </c>
      <c r="AY81" s="180">
        <v>39.75</v>
      </c>
      <c r="AZ81" s="180">
        <v>13.625</v>
      </c>
      <c r="BA81" s="180">
        <v>253.625</v>
      </c>
      <c r="BB81" s="180">
        <v>4</v>
      </c>
      <c r="BC81" s="180">
        <v>7.25</v>
      </c>
      <c r="BD81" s="180">
        <v>2838</v>
      </c>
      <c r="BE81" s="180">
        <v>18.25</v>
      </c>
      <c r="BF81" s="180">
        <v>29</v>
      </c>
      <c r="BG81" s="180">
        <v>1500.125</v>
      </c>
      <c r="BH81" s="180" t="e">
        <v>#VALUE!</v>
      </c>
      <c r="BI81" s="182">
        <v>2543.625</v>
      </c>
      <c r="BJ81" s="183" t="e">
        <v>#VALUE!</v>
      </c>
      <c r="BK81" s="183">
        <v>259.5</v>
      </c>
      <c r="BL81" s="183">
        <v>1640.125</v>
      </c>
      <c r="BM81" s="183">
        <v>0</v>
      </c>
      <c r="BN81" s="183">
        <v>2.625</v>
      </c>
      <c r="BO81" s="183" t="e">
        <v>#VALUE!</v>
      </c>
      <c r="BP81" s="183">
        <v>570.25</v>
      </c>
      <c r="BQ81" s="184">
        <v>1636.75</v>
      </c>
      <c r="BR81" s="184">
        <v>363.125</v>
      </c>
      <c r="BS81" s="184" t="e">
        <v>#VALUE!</v>
      </c>
      <c r="BT81" s="184" t="e">
        <v>#VALUE!</v>
      </c>
      <c r="BU81" s="184" t="e">
        <v>#VALUE!</v>
      </c>
      <c r="BV81" s="184">
        <v>1273.625</v>
      </c>
      <c r="BW81" s="185">
        <v>635.625</v>
      </c>
      <c r="BX81" s="185" t="e">
        <v>#VALUE!</v>
      </c>
      <c r="BY81" s="185">
        <v>2</v>
      </c>
      <c r="BZ81" s="185">
        <v>62.25</v>
      </c>
      <c r="CA81" s="185">
        <v>0</v>
      </c>
      <c r="CB81" s="185">
        <v>320.625</v>
      </c>
      <c r="CC81" s="186">
        <v>2032.5</v>
      </c>
      <c r="CD81" s="187">
        <v>411139.685403615</v>
      </c>
      <c r="CE81" s="200">
        <f t="shared" si="1"/>
        <v>12120.375</v>
      </c>
    </row>
    <row r="82" spans="1:83" x14ac:dyDescent="0.25">
      <c r="A82" s="179" t="s">
        <v>511</v>
      </c>
      <c r="B82" s="179" t="s">
        <v>512</v>
      </c>
      <c r="C82" s="179" t="s">
        <v>387</v>
      </c>
      <c r="D82" s="179" t="s">
        <v>124</v>
      </c>
      <c r="E82" s="180">
        <v>10827.5</v>
      </c>
      <c r="F82" s="181">
        <v>10634.5</v>
      </c>
      <c r="G82" s="181">
        <v>63.375</v>
      </c>
      <c r="H82" s="181">
        <v>129.625</v>
      </c>
      <c r="I82" s="181">
        <v>557.75</v>
      </c>
      <c r="J82" s="181">
        <v>647.25</v>
      </c>
      <c r="K82" s="181">
        <v>658.75</v>
      </c>
      <c r="L82" s="181">
        <v>1500.25</v>
      </c>
      <c r="M82" s="181">
        <v>2050.875</v>
      </c>
      <c r="N82" s="181">
        <v>1936.625</v>
      </c>
      <c r="O82" s="181">
        <v>3476</v>
      </c>
      <c r="P82" s="180">
        <v>942.375</v>
      </c>
      <c r="Q82" s="181">
        <v>17.375</v>
      </c>
      <c r="R82" s="181">
        <v>71.375</v>
      </c>
      <c r="S82" s="180">
        <v>497.875</v>
      </c>
      <c r="T82" s="180">
        <v>408.375</v>
      </c>
      <c r="U82" s="180">
        <v>570.875</v>
      </c>
      <c r="V82" s="180">
        <v>1793.25</v>
      </c>
      <c r="W82" s="181">
        <v>471.75</v>
      </c>
      <c r="X82" s="181">
        <v>351.375</v>
      </c>
      <c r="Y82" s="181">
        <v>174.875</v>
      </c>
      <c r="Z82" s="181">
        <v>298.625</v>
      </c>
      <c r="AA82" s="181" t="e">
        <v>#VALUE!</v>
      </c>
      <c r="AB82" s="181">
        <v>79.5</v>
      </c>
      <c r="AC82" s="181">
        <v>120.875</v>
      </c>
      <c r="AD82" s="181">
        <v>164</v>
      </c>
      <c r="AE82" s="181">
        <v>132.25</v>
      </c>
      <c r="AF82" s="180">
        <v>3046.875</v>
      </c>
      <c r="AG82" s="181">
        <v>878.25</v>
      </c>
      <c r="AH82" s="181">
        <v>25.375</v>
      </c>
      <c r="AI82" s="181">
        <v>1275.5</v>
      </c>
      <c r="AJ82" s="181">
        <v>160.25</v>
      </c>
      <c r="AK82" s="181">
        <v>0</v>
      </c>
      <c r="AL82" s="181">
        <v>166.125</v>
      </c>
      <c r="AM82" s="181">
        <v>541.375</v>
      </c>
      <c r="AN82" s="180">
        <v>69.125</v>
      </c>
      <c r="AO82" s="180">
        <v>248.75</v>
      </c>
      <c r="AP82" s="181">
        <v>172.75</v>
      </c>
      <c r="AQ82" s="181">
        <v>0.375</v>
      </c>
      <c r="AR82" s="181">
        <v>59.625</v>
      </c>
      <c r="AS82" s="181">
        <v>16</v>
      </c>
      <c r="AT82" s="180">
        <v>59.625</v>
      </c>
      <c r="AU82" s="180">
        <v>49.5</v>
      </c>
      <c r="AV82" s="180">
        <v>6.125</v>
      </c>
      <c r="AW82" s="181">
        <v>0</v>
      </c>
      <c r="AX82" s="181">
        <v>6.125</v>
      </c>
      <c r="AY82" s="180">
        <v>19</v>
      </c>
      <c r="AZ82" s="180">
        <v>1646</v>
      </c>
      <c r="BA82" s="180">
        <v>10.625</v>
      </c>
      <c r="BB82" s="180">
        <v>1</v>
      </c>
      <c r="BC82" s="180">
        <v>1.375</v>
      </c>
      <c r="BD82" s="180">
        <v>894.625</v>
      </c>
      <c r="BE82" s="180" t="e">
        <v>#VALUE!</v>
      </c>
      <c r="BF82" s="180">
        <v>153.125</v>
      </c>
      <c r="BG82" s="180">
        <v>139</v>
      </c>
      <c r="BH82" s="180" t="e">
        <v>#VALUE!</v>
      </c>
      <c r="BI82" s="182">
        <v>3436.625</v>
      </c>
      <c r="BJ82" s="183" t="e">
        <v>#VALUE!</v>
      </c>
      <c r="BK82" s="183">
        <v>699.75</v>
      </c>
      <c r="BL82" s="183">
        <v>1010.625</v>
      </c>
      <c r="BM82" s="183">
        <v>72.375</v>
      </c>
      <c r="BN82" s="183">
        <v>76.625</v>
      </c>
      <c r="BO82" s="183">
        <v>48.625</v>
      </c>
      <c r="BP82" s="183">
        <v>414.375</v>
      </c>
      <c r="BQ82" s="184">
        <v>9050.375</v>
      </c>
      <c r="BR82" s="184">
        <v>6904</v>
      </c>
      <c r="BS82" s="184" t="e">
        <v>#VALUE!</v>
      </c>
      <c r="BT82" s="184" t="e">
        <v>#VALUE!</v>
      </c>
      <c r="BU82" s="184" t="e">
        <v>#VALUE!</v>
      </c>
      <c r="BV82" s="184">
        <v>461.625</v>
      </c>
      <c r="BW82" s="185" t="e">
        <v>#VALUE!</v>
      </c>
      <c r="BX82" s="185" t="e">
        <v>#VALUE!</v>
      </c>
      <c r="BY82" s="185" t="e">
        <v>#VALUE!</v>
      </c>
      <c r="BZ82" s="185" t="e">
        <v>#VALUE!</v>
      </c>
      <c r="CA82" s="185" t="e">
        <v>#VALUE!</v>
      </c>
      <c r="CB82" s="185">
        <v>341.125</v>
      </c>
      <c r="CC82" s="186">
        <v>157.5</v>
      </c>
      <c r="CD82" s="187">
        <v>108295.02094733719</v>
      </c>
      <c r="CE82" s="200">
        <f t="shared" si="1"/>
        <v>4840.125</v>
      </c>
    </row>
    <row r="83" spans="1:83" x14ac:dyDescent="0.25">
      <c r="A83" s="179" t="s">
        <v>513</v>
      </c>
      <c r="B83" s="179" t="s">
        <v>514</v>
      </c>
      <c r="C83" s="179" t="s">
        <v>357</v>
      </c>
      <c r="D83" s="179" t="s">
        <v>121</v>
      </c>
      <c r="E83" s="180">
        <v>14776.875</v>
      </c>
      <c r="F83" s="181">
        <v>14586.5</v>
      </c>
      <c r="G83" s="181">
        <v>101.625</v>
      </c>
      <c r="H83" s="181">
        <v>88.75</v>
      </c>
      <c r="I83" s="181">
        <v>595</v>
      </c>
      <c r="J83" s="181">
        <v>646</v>
      </c>
      <c r="K83" s="181">
        <v>881.5</v>
      </c>
      <c r="L83" s="181">
        <v>1890.25</v>
      </c>
      <c r="M83" s="181">
        <v>3857.375</v>
      </c>
      <c r="N83" s="181">
        <v>4351.375</v>
      </c>
      <c r="O83" s="181">
        <v>2555.375</v>
      </c>
      <c r="P83" s="180">
        <v>1843.75</v>
      </c>
      <c r="Q83" s="181">
        <v>43.5</v>
      </c>
      <c r="R83" s="181">
        <v>58.5</v>
      </c>
      <c r="S83" s="180">
        <v>698.75</v>
      </c>
      <c r="T83" s="180">
        <v>484.75</v>
      </c>
      <c r="U83" s="180">
        <v>526.5</v>
      </c>
      <c r="V83" s="180">
        <v>3633.5</v>
      </c>
      <c r="W83" s="181">
        <v>381.625</v>
      </c>
      <c r="X83" s="181">
        <v>1195.5</v>
      </c>
      <c r="Y83" s="181">
        <v>252.5</v>
      </c>
      <c r="Z83" s="181">
        <v>830.25</v>
      </c>
      <c r="AA83" s="181">
        <v>80</v>
      </c>
      <c r="AB83" s="181">
        <v>71.25</v>
      </c>
      <c r="AC83" s="181">
        <v>82.5</v>
      </c>
      <c r="AD83" s="181">
        <v>225.125</v>
      </c>
      <c r="AE83" s="181">
        <v>514.75</v>
      </c>
      <c r="AF83" s="180">
        <v>4164.125</v>
      </c>
      <c r="AG83" s="181">
        <v>943</v>
      </c>
      <c r="AH83" s="181">
        <v>102.125</v>
      </c>
      <c r="AI83" s="181">
        <v>1554.875</v>
      </c>
      <c r="AJ83" s="181">
        <v>339.75</v>
      </c>
      <c r="AK83" s="181">
        <v>179.5</v>
      </c>
      <c r="AL83" s="181">
        <v>134.5</v>
      </c>
      <c r="AM83" s="181">
        <v>910.375</v>
      </c>
      <c r="AN83" s="180">
        <v>117.25</v>
      </c>
      <c r="AO83" s="180">
        <v>446.75</v>
      </c>
      <c r="AP83" s="181">
        <v>216</v>
      </c>
      <c r="AQ83" s="181">
        <v>1.625</v>
      </c>
      <c r="AR83" s="181">
        <v>193</v>
      </c>
      <c r="AS83" s="181">
        <v>36.125</v>
      </c>
      <c r="AT83" s="180">
        <v>63.75</v>
      </c>
      <c r="AU83" s="180">
        <v>49.875</v>
      </c>
      <c r="AV83" s="180">
        <v>38.125</v>
      </c>
      <c r="AW83" s="181">
        <v>0</v>
      </c>
      <c r="AX83" s="181">
        <v>38.125</v>
      </c>
      <c r="AY83" s="180">
        <v>47</v>
      </c>
      <c r="AZ83" s="180">
        <v>150.875</v>
      </c>
      <c r="BA83" s="180">
        <v>69.875</v>
      </c>
      <c r="BB83" s="180">
        <v>0.375</v>
      </c>
      <c r="BC83" s="180">
        <v>1</v>
      </c>
      <c r="BD83" s="180">
        <v>1190.625</v>
      </c>
      <c r="BE83" s="180">
        <v>34.5</v>
      </c>
      <c r="BF83" s="180">
        <v>18.875</v>
      </c>
      <c r="BG83" s="180">
        <v>750.25</v>
      </c>
      <c r="BH83" s="180" t="e">
        <v>#VALUE!</v>
      </c>
      <c r="BI83" s="182">
        <v>3176.25</v>
      </c>
      <c r="BJ83" s="183">
        <v>1228</v>
      </c>
      <c r="BK83" s="183">
        <v>214.75</v>
      </c>
      <c r="BL83" s="183">
        <v>1667.625</v>
      </c>
      <c r="BM83" s="183">
        <v>41.125</v>
      </c>
      <c r="BN83" s="183">
        <v>6</v>
      </c>
      <c r="BO83" s="183" t="e">
        <v>#VALUE!</v>
      </c>
      <c r="BP83" s="183">
        <v>18.75</v>
      </c>
      <c r="BQ83" s="184">
        <v>772.5</v>
      </c>
      <c r="BR83" s="184">
        <v>147.875</v>
      </c>
      <c r="BS83" s="184" t="e">
        <v>#VALUE!</v>
      </c>
      <c r="BT83" s="184" t="e">
        <v>#VALUE!</v>
      </c>
      <c r="BU83" s="184" t="e">
        <v>#VALUE!</v>
      </c>
      <c r="BV83" s="184">
        <v>207.625</v>
      </c>
      <c r="BW83" s="185" t="e">
        <v>#VALUE!</v>
      </c>
      <c r="BX83" s="185" t="e">
        <v>#VALUE!</v>
      </c>
      <c r="BY83" s="185" t="e">
        <v>#VALUE!</v>
      </c>
      <c r="BZ83" s="185">
        <v>0</v>
      </c>
      <c r="CA83" s="185">
        <v>0</v>
      </c>
      <c r="CB83" s="185">
        <v>143.25</v>
      </c>
      <c r="CC83" s="186">
        <v>69.875</v>
      </c>
      <c r="CD83" s="187">
        <v>137362.38567483402</v>
      </c>
      <c r="CE83" s="200">
        <f t="shared" si="1"/>
        <v>7797.625</v>
      </c>
    </row>
    <row r="84" spans="1:83" x14ac:dyDescent="0.25">
      <c r="A84" s="179" t="s">
        <v>515</v>
      </c>
      <c r="B84" s="179" t="s">
        <v>516</v>
      </c>
      <c r="C84" s="179" t="s">
        <v>371</v>
      </c>
      <c r="D84" s="179" t="s">
        <v>125</v>
      </c>
      <c r="E84" s="180">
        <v>12122.625</v>
      </c>
      <c r="F84" s="181">
        <v>12022.5</v>
      </c>
      <c r="G84" s="181">
        <v>32.5</v>
      </c>
      <c r="H84" s="181">
        <v>67.625</v>
      </c>
      <c r="I84" s="181">
        <v>514</v>
      </c>
      <c r="J84" s="181">
        <v>674.375</v>
      </c>
      <c r="K84" s="181">
        <v>751.875</v>
      </c>
      <c r="L84" s="181">
        <v>1630.125</v>
      </c>
      <c r="M84" s="181">
        <v>3112.625</v>
      </c>
      <c r="N84" s="181">
        <v>3216.875</v>
      </c>
      <c r="O84" s="181">
        <v>2222.75</v>
      </c>
      <c r="P84" s="180">
        <v>779.875</v>
      </c>
      <c r="Q84" s="181">
        <v>16.125</v>
      </c>
      <c r="R84" s="181">
        <v>8.25</v>
      </c>
      <c r="S84" s="180">
        <v>316.875</v>
      </c>
      <c r="T84" s="180">
        <v>395</v>
      </c>
      <c r="U84" s="180">
        <v>255.75</v>
      </c>
      <c r="V84" s="180">
        <v>4072.625</v>
      </c>
      <c r="W84" s="181">
        <v>1168.875</v>
      </c>
      <c r="X84" s="181">
        <v>684.875</v>
      </c>
      <c r="Y84" s="181">
        <v>217.875</v>
      </c>
      <c r="Z84" s="181">
        <v>881.75</v>
      </c>
      <c r="AA84" s="181">
        <v>14.125</v>
      </c>
      <c r="AB84" s="181">
        <v>480.875</v>
      </c>
      <c r="AC84" s="181">
        <v>10.625</v>
      </c>
      <c r="AD84" s="181">
        <v>478.75</v>
      </c>
      <c r="AE84" s="181">
        <v>134.875</v>
      </c>
      <c r="AF84" s="180">
        <v>4182.25</v>
      </c>
      <c r="AG84" s="181">
        <v>1976.375</v>
      </c>
      <c r="AH84" s="181">
        <v>41.125</v>
      </c>
      <c r="AI84" s="181">
        <v>966.625</v>
      </c>
      <c r="AJ84" s="181">
        <v>443.75</v>
      </c>
      <c r="AK84" s="181">
        <v>36.625</v>
      </c>
      <c r="AL84" s="181">
        <v>90.5</v>
      </c>
      <c r="AM84" s="181">
        <v>627.25</v>
      </c>
      <c r="AN84" s="180">
        <v>133.625</v>
      </c>
      <c r="AO84" s="180">
        <v>179.5</v>
      </c>
      <c r="AP84" s="181">
        <v>87.5</v>
      </c>
      <c r="AQ84" s="181">
        <v>4.375</v>
      </c>
      <c r="AR84" s="181">
        <v>61.375</v>
      </c>
      <c r="AS84" s="181">
        <v>26.25</v>
      </c>
      <c r="AT84" s="180">
        <v>112</v>
      </c>
      <c r="AU84" s="180">
        <v>0.375</v>
      </c>
      <c r="AV84" s="180">
        <v>38.125</v>
      </c>
      <c r="AW84" s="181">
        <v>0</v>
      </c>
      <c r="AX84" s="181">
        <v>38.125</v>
      </c>
      <c r="AY84" s="180">
        <v>24</v>
      </c>
      <c r="AZ84" s="180">
        <v>190.5</v>
      </c>
      <c r="BA84" s="180">
        <v>122.125</v>
      </c>
      <c r="BB84" s="180">
        <v>0</v>
      </c>
      <c r="BC84" s="180">
        <v>0</v>
      </c>
      <c r="BD84" s="180">
        <v>982.875</v>
      </c>
      <c r="BE84" s="180">
        <v>34.25</v>
      </c>
      <c r="BF84" s="180">
        <v>27.125</v>
      </c>
      <c r="BG84" s="180">
        <v>254.75</v>
      </c>
      <c r="BH84" s="180" t="e">
        <v>#VALUE!</v>
      </c>
      <c r="BI84" s="182">
        <v>2531</v>
      </c>
      <c r="BJ84" s="183">
        <v>874.625</v>
      </c>
      <c r="BK84" s="183">
        <v>386.375</v>
      </c>
      <c r="BL84" s="183">
        <v>1042.625</v>
      </c>
      <c r="BM84" s="183">
        <v>12.125</v>
      </c>
      <c r="BN84" s="183">
        <v>10.625</v>
      </c>
      <c r="BO84" s="183">
        <v>9.125</v>
      </c>
      <c r="BP84" s="183">
        <v>195.5</v>
      </c>
      <c r="BQ84" s="184">
        <v>1314.25</v>
      </c>
      <c r="BR84" s="184">
        <v>47.375</v>
      </c>
      <c r="BS84" s="184" t="e">
        <v>#VALUE!</v>
      </c>
      <c r="BT84" s="184" t="e">
        <v>#VALUE!</v>
      </c>
      <c r="BU84" s="184" t="e">
        <v>#VALUE!</v>
      </c>
      <c r="BV84" s="184">
        <v>1004.75</v>
      </c>
      <c r="BW84" s="185">
        <v>278.75</v>
      </c>
      <c r="BX84" s="185">
        <v>45.625</v>
      </c>
      <c r="BY84" s="185" t="e">
        <v>#VALUE!</v>
      </c>
      <c r="BZ84" s="185">
        <v>0</v>
      </c>
      <c r="CA84" s="185">
        <v>27.625</v>
      </c>
      <c r="CB84" s="185">
        <v>290.75</v>
      </c>
      <c r="CC84" s="186">
        <v>1281.875</v>
      </c>
      <c r="CD84" s="187">
        <v>85957.875899076505</v>
      </c>
      <c r="CE84" s="200">
        <f t="shared" si="1"/>
        <v>8254.875</v>
      </c>
    </row>
    <row r="85" spans="1:83" x14ac:dyDescent="0.25">
      <c r="A85" s="179" t="s">
        <v>517</v>
      </c>
      <c r="B85" s="179" t="s">
        <v>518</v>
      </c>
      <c r="C85" s="179" t="s">
        <v>371</v>
      </c>
      <c r="D85" s="179" t="s">
        <v>125</v>
      </c>
      <c r="E85" s="180">
        <v>6631.5</v>
      </c>
      <c r="F85" s="181">
        <v>6570.125</v>
      </c>
      <c r="G85" s="181">
        <v>0</v>
      </c>
      <c r="H85" s="181">
        <v>61.375</v>
      </c>
      <c r="I85" s="181">
        <v>308.625</v>
      </c>
      <c r="J85" s="181">
        <v>366.875</v>
      </c>
      <c r="K85" s="181">
        <v>404</v>
      </c>
      <c r="L85" s="181">
        <v>728.625</v>
      </c>
      <c r="M85" s="181">
        <v>1518.5</v>
      </c>
      <c r="N85" s="181">
        <v>1805</v>
      </c>
      <c r="O85" s="181">
        <v>1499.875</v>
      </c>
      <c r="P85" s="180">
        <v>428.5</v>
      </c>
      <c r="Q85" s="181">
        <v>29.125</v>
      </c>
      <c r="R85" s="181">
        <v>6.625</v>
      </c>
      <c r="S85" s="180">
        <v>191.375</v>
      </c>
      <c r="T85" s="180">
        <v>273.75</v>
      </c>
      <c r="U85" s="180">
        <v>171.5</v>
      </c>
      <c r="V85" s="180">
        <v>2026.875</v>
      </c>
      <c r="W85" s="181">
        <v>369.125</v>
      </c>
      <c r="X85" s="181">
        <v>348.125</v>
      </c>
      <c r="Y85" s="181">
        <v>264.25</v>
      </c>
      <c r="Z85" s="181">
        <v>582</v>
      </c>
      <c r="AA85" s="181" t="e">
        <v>#VALUE!</v>
      </c>
      <c r="AB85" s="181">
        <v>155</v>
      </c>
      <c r="AC85" s="181">
        <v>51.125</v>
      </c>
      <c r="AD85" s="181">
        <v>102</v>
      </c>
      <c r="AE85" s="181">
        <v>155.25</v>
      </c>
      <c r="AF85" s="180">
        <v>2336.625</v>
      </c>
      <c r="AG85" s="181">
        <v>479.25</v>
      </c>
      <c r="AH85" s="181">
        <v>96.75</v>
      </c>
      <c r="AI85" s="181">
        <v>516.875</v>
      </c>
      <c r="AJ85" s="181">
        <v>210.25</v>
      </c>
      <c r="AK85" s="181">
        <v>59.75</v>
      </c>
      <c r="AL85" s="181">
        <v>120</v>
      </c>
      <c r="AM85" s="181">
        <v>853.75</v>
      </c>
      <c r="AN85" s="180">
        <v>57.375</v>
      </c>
      <c r="AO85" s="180">
        <v>59.5</v>
      </c>
      <c r="AP85" s="181">
        <v>24.125</v>
      </c>
      <c r="AQ85" s="181">
        <v>1.625</v>
      </c>
      <c r="AR85" s="181">
        <v>12.875</v>
      </c>
      <c r="AS85" s="181">
        <v>20.875</v>
      </c>
      <c r="AT85" s="180">
        <v>20.125</v>
      </c>
      <c r="AU85" s="180">
        <v>10.25</v>
      </c>
      <c r="AV85" s="180">
        <v>22.875</v>
      </c>
      <c r="AW85" s="181">
        <v>0</v>
      </c>
      <c r="AX85" s="181">
        <v>22.875</v>
      </c>
      <c r="AY85" s="180">
        <v>15.875</v>
      </c>
      <c r="AZ85" s="180">
        <v>94</v>
      </c>
      <c r="BA85" s="180">
        <v>41.75</v>
      </c>
      <c r="BB85" s="180">
        <v>0</v>
      </c>
      <c r="BC85" s="180" t="e">
        <v>#VALUE!</v>
      </c>
      <c r="BD85" s="180">
        <v>496.625</v>
      </c>
      <c r="BE85" s="180">
        <v>0</v>
      </c>
      <c r="BF85" s="180" t="e">
        <v>#VALUE!</v>
      </c>
      <c r="BG85" s="180">
        <v>99</v>
      </c>
      <c r="BH85" s="180" t="e">
        <v>#VALUE!</v>
      </c>
      <c r="BI85" s="182">
        <v>2122.125</v>
      </c>
      <c r="BJ85" s="183">
        <v>882</v>
      </c>
      <c r="BK85" s="183">
        <v>109.875</v>
      </c>
      <c r="BL85" s="183">
        <v>1011.875</v>
      </c>
      <c r="BM85" s="183">
        <v>7.125</v>
      </c>
      <c r="BN85" s="183">
        <v>0</v>
      </c>
      <c r="BO85" s="183" t="e">
        <v>#VALUE!</v>
      </c>
      <c r="BP85" s="183">
        <v>111.25</v>
      </c>
      <c r="BQ85" s="184">
        <v>854.25</v>
      </c>
      <c r="BR85" s="184">
        <v>139.625</v>
      </c>
      <c r="BS85" s="184" t="e">
        <v>#VALUE!</v>
      </c>
      <c r="BT85" s="184" t="e">
        <v>#VALUE!</v>
      </c>
      <c r="BU85" s="184" t="e">
        <v>#VALUE!</v>
      </c>
      <c r="BV85" s="184">
        <v>426.625</v>
      </c>
      <c r="BW85" s="185" t="e">
        <v>#VALUE!</v>
      </c>
      <c r="BX85" s="185">
        <v>65.375</v>
      </c>
      <c r="BY85" s="185" t="e">
        <v>#VALUE!</v>
      </c>
      <c r="BZ85" s="185">
        <v>37.125</v>
      </c>
      <c r="CA85" s="185">
        <v>108.375</v>
      </c>
      <c r="CB85" s="185">
        <v>89.625</v>
      </c>
      <c r="CC85" s="186">
        <v>108.375</v>
      </c>
      <c r="CD85" s="187">
        <v>60793.625</v>
      </c>
      <c r="CE85" s="200">
        <f t="shared" si="1"/>
        <v>4363.5</v>
      </c>
    </row>
    <row r="86" spans="1:83" x14ac:dyDescent="0.25">
      <c r="A86" s="179" t="s">
        <v>519</v>
      </c>
      <c r="B86" s="179" t="s">
        <v>520</v>
      </c>
      <c r="C86" s="179" t="s">
        <v>127</v>
      </c>
      <c r="D86" s="179" t="s">
        <v>127</v>
      </c>
      <c r="E86" s="180">
        <v>21109</v>
      </c>
      <c r="F86" s="181">
        <v>21028.375</v>
      </c>
      <c r="G86" s="181">
        <v>48.75</v>
      </c>
      <c r="H86" s="181">
        <v>31.875</v>
      </c>
      <c r="I86" s="181">
        <v>1150.75</v>
      </c>
      <c r="J86" s="181">
        <v>1057.625</v>
      </c>
      <c r="K86" s="181">
        <v>1666.625</v>
      </c>
      <c r="L86" s="181">
        <v>3312.75</v>
      </c>
      <c r="M86" s="181">
        <v>5232.375</v>
      </c>
      <c r="N86" s="181">
        <v>4934.75</v>
      </c>
      <c r="O86" s="181">
        <v>3754.125</v>
      </c>
      <c r="P86" s="180">
        <v>1518.375</v>
      </c>
      <c r="Q86" s="181">
        <v>65</v>
      </c>
      <c r="R86" s="181">
        <v>71.875</v>
      </c>
      <c r="S86" s="180">
        <v>1799.75</v>
      </c>
      <c r="T86" s="180">
        <v>1071.25</v>
      </c>
      <c r="U86" s="180">
        <v>368</v>
      </c>
      <c r="V86" s="180">
        <v>3962.125</v>
      </c>
      <c r="W86" s="181">
        <v>981.25</v>
      </c>
      <c r="X86" s="181">
        <v>485.25</v>
      </c>
      <c r="Y86" s="181">
        <v>322.625</v>
      </c>
      <c r="Z86" s="181">
        <v>700</v>
      </c>
      <c r="AA86" s="181" t="e">
        <v>#VALUE!</v>
      </c>
      <c r="AB86" s="181">
        <v>195.375</v>
      </c>
      <c r="AC86" s="181">
        <v>106.375</v>
      </c>
      <c r="AD86" s="181">
        <v>617.25</v>
      </c>
      <c r="AE86" s="181">
        <v>554</v>
      </c>
      <c r="AF86" s="180">
        <v>8020.875</v>
      </c>
      <c r="AG86" s="181">
        <v>3426.75</v>
      </c>
      <c r="AH86" s="181">
        <v>92.125</v>
      </c>
      <c r="AI86" s="181">
        <v>1619.625</v>
      </c>
      <c r="AJ86" s="181">
        <v>1022.875</v>
      </c>
      <c r="AK86" s="181">
        <v>208.875</v>
      </c>
      <c r="AL86" s="181">
        <v>513.75</v>
      </c>
      <c r="AM86" s="181">
        <v>1136.875</v>
      </c>
      <c r="AN86" s="180">
        <v>87.5</v>
      </c>
      <c r="AO86" s="180">
        <v>323</v>
      </c>
      <c r="AP86" s="181">
        <v>143.375</v>
      </c>
      <c r="AQ86" s="181">
        <v>9.125</v>
      </c>
      <c r="AR86" s="181">
        <v>135.5</v>
      </c>
      <c r="AS86" s="181">
        <v>35</v>
      </c>
      <c r="AT86" s="180">
        <v>590.375</v>
      </c>
      <c r="AU86" s="180">
        <v>55.375</v>
      </c>
      <c r="AV86" s="180">
        <v>44.625</v>
      </c>
      <c r="AW86" s="181">
        <v>6.375</v>
      </c>
      <c r="AX86" s="181">
        <v>38.25</v>
      </c>
      <c r="AY86" s="180">
        <v>52.75</v>
      </c>
      <c r="AZ86" s="180">
        <v>83.25</v>
      </c>
      <c r="BA86" s="180">
        <v>60.875</v>
      </c>
      <c r="BB86" s="180">
        <v>10.375</v>
      </c>
      <c r="BC86" s="180">
        <v>0</v>
      </c>
      <c r="BD86" s="180">
        <v>2276</v>
      </c>
      <c r="BE86" s="180">
        <v>39</v>
      </c>
      <c r="BF86" s="180" t="e">
        <v>#VALUE!</v>
      </c>
      <c r="BG86" s="180">
        <v>444.75</v>
      </c>
      <c r="BH86" s="180" t="e">
        <v>#VALUE!</v>
      </c>
      <c r="BI86" s="182">
        <v>3101.875</v>
      </c>
      <c r="BJ86" s="183">
        <v>665.875</v>
      </c>
      <c r="BK86" s="183">
        <v>81.75</v>
      </c>
      <c r="BL86" s="183">
        <v>2173.375</v>
      </c>
      <c r="BM86" s="183">
        <v>19.375</v>
      </c>
      <c r="BN86" s="183">
        <v>1.625</v>
      </c>
      <c r="BO86" s="183" t="e">
        <v>#VALUE!</v>
      </c>
      <c r="BP86" s="183">
        <v>159.875</v>
      </c>
      <c r="BQ86" s="184">
        <v>1871.75</v>
      </c>
      <c r="BR86" s="184">
        <v>176.125</v>
      </c>
      <c r="BS86" s="184" t="e">
        <v>#VALUE!</v>
      </c>
      <c r="BT86" s="184" t="e">
        <v>#VALUE!</v>
      </c>
      <c r="BU86" s="184" t="e">
        <v>#VALUE!</v>
      </c>
      <c r="BV86" s="184">
        <v>1449.25</v>
      </c>
      <c r="BW86" s="185">
        <v>462.75</v>
      </c>
      <c r="BX86" s="185" t="e">
        <v>#VALUE!</v>
      </c>
      <c r="BY86" s="185">
        <v>41.625</v>
      </c>
      <c r="BZ86" s="185">
        <v>191</v>
      </c>
      <c r="CA86" s="185" t="e">
        <v>#VALUE!</v>
      </c>
      <c r="CB86" s="185">
        <v>351.25</v>
      </c>
      <c r="CC86" s="186">
        <v>482.375</v>
      </c>
      <c r="CD86" s="187">
        <v>231530.5625</v>
      </c>
      <c r="CE86" s="200">
        <f t="shared" si="1"/>
        <v>11983</v>
      </c>
    </row>
    <row r="87" spans="1:83" x14ac:dyDescent="0.25">
      <c r="A87" s="179" t="s">
        <v>150</v>
      </c>
      <c r="B87" s="179" t="s">
        <v>521</v>
      </c>
      <c r="C87" s="179" t="s">
        <v>127</v>
      </c>
      <c r="D87" s="179" t="s">
        <v>127</v>
      </c>
      <c r="E87" s="180">
        <v>13302.875</v>
      </c>
      <c r="F87" s="181">
        <v>13159.875</v>
      </c>
      <c r="G87" s="181">
        <v>143</v>
      </c>
      <c r="H87" s="181" t="e">
        <v>#VALUE!</v>
      </c>
      <c r="I87" s="181">
        <v>807.5</v>
      </c>
      <c r="J87" s="181">
        <v>783.625</v>
      </c>
      <c r="K87" s="181">
        <v>847.25</v>
      </c>
      <c r="L87" s="181">
        <v>2029.375</v>
      </c>
      <c r="M87" s="181">
        <v>3402.75</v>
      </c>
      <c r="N87" s="181">
        <v>3163.125</v>
      </c>
      <c r="O87" s="181">
        <v>2269.25</v>
      </c>
      <c r="P87" s="180">
        <v>1345.5</v>
      </c>
      <c r="Q87" s="181">
        <v>12.375</v>
      </c>
      <c r="R87" s="181">
        <v>60.5</v>
      </c>
      <c r="S87" s="180">
        <v>1104.625</v>
      </c>
      <c r="T87" s="180">
        <v>539.375</v>
      </c>
      <c r="U87" s="180">
        <v>718.5</v>
      </c>
      <c r="V87" s="180">
        <v>2769.875</v>
      </c>
      <c r="W87" s="181">
        <v>538.125</v>
      </c>
      <c r="X87" s="181">
        <v>435.375</v>
      </c>
      <c r="Y87" s="181">
        <v>154</v>
      </c>
      <c r="Z87" s="181">
        <v>761.875</v>
      </c>
      <c r="AA87" s="181" t="e">
        <v>#VALUE!</v>
      </c>
      <c r="AB87" s="181">
        <v>319.875</v>
      </c>
      <c r="AC87" s="181">
        <v>0</v>
      </c>
      <c r="AD87" s="181">
        <v>177.25</v>
      </c>
      <c r="AE87" s="181">
        <v>383.375</v>
      </c>
      <c r="AF87" s="180">
        <v>3737.75</v>
      </c>
      <c r="AG87" s="181">
        <v>1054.5</v>
      </c>
      <c r="AH87" s="181">
        <v>118.375</v>
      </c>
      <c r="AI87" s="181">
        <v>779.125</v>
      </c>
      <c r="AJ87" s="181">
        <v>311.5</v>
      </c>
      <c r="AK87" s="181">
        <v>67.25</v>
      </c>
      <c r="AL87" s="181">
        <v>165.875</v>
      </c>
      <c r="AM87" s="181">
        <v>1241.125</v>
      </c>
      <c r="AN87" s="180">
        <v>120.375</v>
      </c>
      <c r="AO87" s="180">
        <v>471.75</v>
      </c>
      <c r="AP87" s="181">
        <v>359.625</v>
      </c>
      <c r="AQ87" s="181">
        <v>6.5</v>
      </c>
      <c r="AR87" s="181">
        <v>84.125</v>
      </c>
      <c r="AS87" s="181">
        <v>21.5</v>
      </c>
      <c r="AT87" s="180">
        <v>39.875</v>
      </c>
      <c r="AU87" s="180">
        <v>28.875</v>
      </c>
      <c r="AV87" s="180">
        <v>10.375</v>
      </c>
      <c r="AW87" s="181">
        <v>7.25</v>
      </c>
      <c r="AX87" s="181">
        <v>3.125</v>
      </c>
      <c r="AY87" s="180">
        <v>14</v>
      </c>
      <c r="AZ87" s="180">
        <v>88.75</v>
      </c>
      <c r="BA87" s="180">
        <v>65.875</v>
      </c>
      <c r="BB87" s="180">
        <v>1</v>
      </c>
      <c r="BC87" s="180">
        <v>0</v>
      </c>
      <c r="BD87" s="180">
        <v>1732.25</v>
      </c>
      <c r="BE87" s="180">
        <v>15.375</v>
      </c>
      <c r="BF87" s="180">
        <v>27.375</v>
      </c>
      <c r="BG87" s="180">
        <v>280</v>
      </c>
      <c r="BH87" s="180" t="e">
        <v>#VALUE!</v>
      </c>
      <c r="BI87" s="182">
        <v>3595.25</v>
      </c>
      <c r="BJ87" s="183">
        <v>1418.5</v>
      </c>
      <c r="BK87" s="183">
        <v>250.625</v>
      </c>
      <c r="BL87" s="183">
        <v>1091.75</v>
      </c>
      <c r="BM87" s="183">
        <v>2.375</v>
      </c>
      <c r="BN87" s="183">
        <v>12.5</v>
      </c>
      <c r="BO87" s="183">
        <v>427.5</v>
      </c>
      <c r="BP87" s="183">
        <v>392</v>
      </c>
      <c r="BQ87" s="184">
        <v>973</v>
      </c>
      <c r="BR87" s="184">
        <v>97.125</v>
      </c>
      <c r="BS87" s="184" t="e">
        <v>#VALUE!</v>
      </c>
      <c r="BT87" s="184" t="e">
        <v>#VALUE!</v>
      </c>
      <c r="BU87" s="184">
        <v>2</v>
      </c>
      <c r="BV87" s="184">
        <v>454.625</v>
      </c>
      <c r="BW87" s="185" t="e">
        <v>#VALUE!</v>
      </c>
      <c r="BX87" s="185" t="e">
        <v>#VALUE!</v>
      </c>
      <c r="BY87" s="185" t="e">
        <v>#VALUE!</v>
      </c>
      <c r="BZ87" s="185" t="e">
        <v>#VALUE!</v>
      </c>
      <c r="CA87" s="185" t="e">
        <v>#VALUE!</v>
      </c>
      <c r="CB87" s="185">
        <v>239.625</v>
      </c>
      <c r="CC87" s="186">
        <v>296.125</v>
      </c>
      <c r="CD87" s="187">
        <v>154774.737499952</v>
      </c>
      <c r="CE87" s="200">
        <f t="shared" si="1"/>
        <v>6507.625</v>
      </c>
    </row>
    <row r="88" spans="1:83" x14ac:dyDescent="0.25">
      <c r="A88" s="179" t="s">
        <v>522</v>
      </c>
      <c r="B88" s="179" t="s">
        <v>523</v>
      </c>
      <c r="C88" s="179" t="s">
        <v>126</v>
      </c>
      <c r="D88" s="179" t="s">
        <v>126</v>
      </c>
      <c r="E88" s="180">
        <v>17580.5</v>
      </c>
      <c r="F88" s="181">
        <v>17036.125</v>
      </c>
      <c r="G88" s="181">
        <v>11</v>
      </c>
      <c r="H88" s="181">
        <v>533.375</v>
      </c>
      <c r="I88" s="181">
        <v>1060.25</v>
      </c>
      <c r="J88" s="181">
        <v>1252.625</v>
      </c>
      <c r="K88" s="181">
        <v>1273.625</v>
      </c>
      <c r="L88" s="181">
        <v>2907.625</v>
      </c>
      <c r="M88" s="181">
        <v>4376.75</v>
      </c>
      <c r="N88" s="181">
        <v>3638.125</v>
      </c>
      <c r="O88" s="181">
        <v>3071.5</v>
      </c>
      <c r="P88" s="180">
        <v>2783.25</v>
      </c>
      <c r="Q88" s="181">
        <v>20.625</v>
      </c>
      <c r="R88" s="181">
        <v>104.25</v>
      </c>
      <c r="S88" s="180">
        <v>1155.125</v>
      </c>
      <c r="T88" s="180">
        <v>728.75</v>
      </c>
      <c r="U88" s="180">
        <v>1285.5</v>
      </c>
      <c r="V88" s="180">
        <v>3381.5</v>
      </c>
      <c r="W88" s="181">
        <v>998.875</v>
      </c>
      <c r="X88" s="181">
        <v>405</v>
      </c>
      <c r="Y88" s="181">
        <v>377</v>
      </c>
      <c r="Z88" s="181">
        <v>1001.5</v>
      </c>
      <c r="AA88" s="181">
        <v>20.75</v>
      </c>
      <c r="AB88" s="181">
        <v>15.375</v>
      </c>
      <c r="AC88" s="181">
        <v>88.125</v>
      </c>
      <c r="AD88" s="181">
        <v>221.375</v>
      </c>
      <c r="AE88" s="181">
        <v>253.5</v>
      </c>
      <c r="AF88" s="180">
        <v>4201.25</v>
      </c>
      <c r="AG88" s="181">
        <v>1940.25</v>
      </c>
      <c r="AH88" s="181">
        <v>125.625</v>
      </c>
      <c r="AI88" s="181">
        <v>1054</v>
      </c>
      <c r="AJ88" s="181">
        <v>154.75</v>
      </c>
      <c r="AK88" s="181">
        <v>216.5</v>
      </c>
      <c r="AL88" s="181">
        <v>20.125</v>
      </c>
      <c r="AM88" s="181">
        <v>690</v>
      </c>
      <c r="AN88" s="180">
        <v>248.625</v>
      </c>
      <c r="AO88" s="180">
        <v>160.625</v>
      </c>
      <c r="AP88" s="181">
        <v>118</v>
      </c>
      <c r="AQ88" s="181">
        <v>8.125</v>
      </c>
      <c r="AR88" s="181">
        <v>17.125</v>
      </c>
      <c r="AS88" s="181">
        <v>17.375</v>
      </c>
      <c r="AT88" s="180">
        <v>151.125</v>
      </c>
      <c r="AU88" s="180">
        <v>266.625</v>
      </c>
      <c r="AV88" s="180">
        <v>17.25</v>
      </c>
      <c r="AW88" s="181">
        <v>0.75</v>
      </c>
      <c r="AX88" s="181">
        <v>16.5</v>
      </c>
      <c r="AY88" s="180">
        <v>8.5</v>
      </c>
      <c r="AZ88" s="180">
        <v>500</v>
      </c>
      <c r="BA88" s="180">
        <v>33.75</v>
      </c>
      <c r="BB88" s="180">
        <v>0</v>
      </c>
      <c r="BC88" s="180">
        <v>1</v>
      </c>
      <c r="BD88" s="180">
        <v>1637.75</v>
      </c>
      <c r="BE88" s="180">
        <v>1</v>
      </c>
      <c r="BF88" s="180">
        <v>89.25</v>
      </c>
      <c r="BG88" s="180">
        <v>534.875</v>
      </c>
      <c r="BH88" s="180" t="e">
        <v>#VALUE!</v>
      </c>
      <c r="BI88" s="182">
        <v>3846.125</v>
      </c>
      <c r="BJ88" s="183" t="e">
        <v>#VALUE!</v>
      </c>
      <c r="BK88" s="183">
        <v>517.625</v>
      </c>
      <c r="BL88" s="183">
        <v>1339.875</v>
      </c>
      <c r="BM88" s="183">
        <v>169.75</v>
      </c>
      <c r="BN88" s="183">
        <v>711.625</v>
      </c>
      <c r="BO88" s="183">
        <v>34.75</v>
      </c>
      <c r="BP88" s="183">
        <v>782.875</v>
      </c>
      <c r="BQ88" s="184">
        <v>1231.75</v>
      </c>
      <c r="BR88" s="184">
        <v>65</v>
      </c>
      <c r="BS88" s="184" t="e">
        <v>#VALUE!</v>
      </c>
      <c r="BT88" s="184" t="e">
        <v>#VALUE!</v>
      </c>
      <c r="BU88" s="184" t="e">
        <v>#VALUE!</v>
      </c>
      <c r="BV88" s="184">
        <v>862.375</v>
      </c>
      <c r="BW88" s="185">
        <v>376.75</v>
      </c>
      <c r="BX88" s="185">
        <v>2.125</v>
      </c>
      <c r="BY88" s="185" t="e">
        <v>#VALUE!</v>
      </c>
      <c r="BZ88" s="185" t="e">
        <v>#VALUE!</v>
      </c>
      <c r="CA88" s="185" t="e">
        <v>#VALUE!</v>
      </c>
      <c r="CB88" s="185">
        <v>291</v>
      </c>
      <c r="CC88" s="186">
        <v>206.25</v>
      </c>
      <c r="CD88" s="187">
        <v>197465.93210506401</v>
      </c>
      <c r="CE88" s="200">
        <f t="shared" si="1"/>
        <v>7582.75</v>
      </c>
    </row>
    <row r="89" spans="1:83" x14ac:dyDescent="0.25">
      <c r="A89" s="179" t="s">
        <v>524</v>
      </c>
      <c r="B89" s="179" t="s">
        <v>525</v>
      </c>
      <c r="C89" s="179" t="s">
        <v>387</v>
      </c>
      <c r="D89" s="179" t="s">
        <v>124</v>
      </c>
      <c r="E89" s="180">
        <v>12678</v>
      </c>
      <c r="F89" s="181">
        <v>12144.875</v>
      </c>
      <c r="G89" s="181">
        <v>113.875</v>
      </c>
      <c r="H89" s="181">
        <v>419.25</v>
      </c>
      <c r="I89" s="181">
        <v>664.25</v>
      </c>
      <c r="J89" s="181">
        <v>630.125</v>
      </c>
      <c r="K89" s="181">
        <v>806.75</v>
      </c>
      <c r="L89" s="181">
        <v>1733.125</v>
      </c>
      <c r="M89" s="181">
        <v>4129.375</v>
      </c>
      <c r="N89" s="181">
        <v>2817.625</v>
      </c>
      <c r="O89" s="181">
        <v>1896.75</v>
      </c>
      <c r="P89" s="180">
        <v>1346.75</v>
      </c>
      <c r="Q89" s="181">
        <v>10.875</v>
      </c>
      <c r="R89" s="181">
        <v>254.125</v>
      </c>
      <c r="S89" s="180">
        <v>308.375</v>
      </c>
      <c r="T89" s="180">
        <v>513.75</v>
      </c>
      <c r="U89" s="180">
        <v>652.5</v>
      </c>
      <c r="V89" s="180">
        <v>3219.25</v>
      </c>
      <c r="W89" s="181">
        <v>583.5</v>
      </c>
      <c r="X89" s="181">
        <v>556.625</v>
      </c>
      <c r="Y89" s="181">
        <v>538.875</v>
      </c>
      <c r="Z89" s="181">
        <v>634</v>
      </c>
      <c r="AA89" s="181" t="e">
        <v>#VALUE!</v>
      </c>
      <c r="AB89" s="181">
        <v>16.5</v>
      </c>
      <c r="AC89" s="181">
        <v>57.625</v>
      </c>
      <c r="AD89" s="181">
        <v>386.5</v>
      </c>
      <c r="AE89" s="181">
        <v>445.625</v>
      </c>
      <c r="AF89" s="180">
        <v>3835.5</v>
      </c>
      <c r="AG89" s="181">
        <v>1472.5</v>
      </c>
      <c r="AH89" s="181">
        <v>126.125</v>
      </c>
      <c r="AI89" s="181">
        <v>797.5</v>
      </c>
      <c r="AJ89" s="181">
        <v>232.125</v>
      </c>
      <c r="AK89" s="181">
        <v>290.75</v>
      </c>
      <c r="AL89" s="181">
        <v>63.875</v>
      </c>
      <c r="AM89" s="181">
        <v>852.625</v>
      </c>
      <c r="AN89" s="180">
        <v>117.5</v>
      </c>
      <c r="AO89" s="180">
        <v>277.25</v>
      </c>
      <c r="AP89" s="181">
        <v>236.625</v>
      </c>
      <c r="AQ89" s="181">
        <v>3.25</v>
      </c>
      <c r="AR89" s="181">
        <v>24</v>
      </c>
      <c r="AS89" s="181">
        <v>13.375</v>
      </c>
      <c r="AT89" s="180">
        <v>47.625</v>
      </c>
      <c r="AU89" s="180">
        <v>49</v>
      </c>
      <c r="AV89" s="180">
        <v>16.375</v>
      </c>
      <c r="AW89" s="181">
        <v>2</v>
      </c>
      <c r="AX89" s="181">
        <v>14.375</v>
      </c>
      <c r="AY89" s="180">
        <v>11</v>
      </c>
      <c r="AZ89" s="180">
        <v>64.875</v>
      </c>
      <c r="BA89" s="180">
        <v>50.625</v>
      </c>
      <c r="BB89" s="180">
        <v>1</v>
      </c>
      <c r="BC89" s="180">
        <v>0</v>
      </c>
      <c r="BD89" s="180">
        <v>1445.25</v>
      </c>
      <c r="BE89" s="180">
        <v>3</v>
      </c>
      <c r="BF89" s="180" t="e">
        <v>#VALUE!</v>
      </c>
      <c r="BG89" s="180">
        <v>366</v>
      </c>
      <c r="BH89" s="180" t="e">
        <v>#VALUE!</v>
      </c>
      <c r="BI89" s="182">
        <v>3121.875</v>
      </c>
      <c r="BJ89" s="183">
        <v>946.25</v>
      </c>
      <c r="BK89" s="183">
        <v>276.125</v>
      </c>
      <c r="BL89" s="183">
        <v>1323.25</v>
      </c>
      <c r="BM89" s="183">
        <v>272.625</v>
      </c>
      <c r="BN89" s="183">
        <v>8.75</v>
      </c>
      <c r="BO89" s="183">
        <v>0</v>
      </c>
      <c r="BP89" s="183">
        <v>294.875</v>
      </c>
      <c r="BQ89" s="184">
        <v>1408.5</v>
      </c>
      <c r="BR89" s="184">
        <v>465.5</v>
      </c>
      <c r="BS89" s="184" t="e">
        <v>#VALUE!</v>
      </c>
      <c r="BT89" s="184" t="e">
        <v>#VALUE!</v>
      </c>
      <c r="BU89" s="184" t="e">
        <v>#VALUE!</v>
      </c>
      <c r="BV89" s="184">
        <v>541.625</v>
      </c>
      <c r="BW89" s="185" t="e">
        <v>#VALUE!</v>
      </c>
      <c r="BX89" s="185" t="e">
        <v>#VALUE!</v>
      </c>
      <c r="BY89" s="185" t="e">
        <v>#VALUE!</v>
      </c>
      <c r="BZ89" s="185">
        <v>200.5</v>
      </c>
      <c r="CA89" s="185">
        <v>29</v>
      </c>
      <c r="CB89" s="185">
        <v>125</v>
      </c>
      <c r="CC89" s="186">
        <v>173.5</v>
      </c>
      <c r="CD89" s="187">
        <v>105580.10702508689</v>
      </c>
      <c r="CE89" s="200">
        <f t="shared" si="1"/>
        <v>7054.75</v>
      </c>
    </row>
    <row r="90" spans="1:83" x14ac:dyDescent="0.25">
      <c r="A90" s="179" t="s">
        <v>526</v>
      </c>
      <c r="B90" s="179" t="s">
        <v>527</v>
      </c>
      <c r="C90" s="179" t="s">
        <v>395</v>
      </c>
      <c r="D90" s="179" t="s">
        <v>124</v>
      </c>
      <c r="E90" s="180">
        <v>8725.875</v>
      </c>
      <c r="F90" s="181">
        <v>8714.5</v>
      </c>
      <c r="G90" s="181">
        <v>0</v>
      </c>
      <c r="H90" s="181">
        <v>11.375</v>
      </c>
      <c r="I90" s="181">
        <v>521.75</v>
      </c>
      <c r="J90" s="181">
        <v>708.375</v>
      </c>
      <c r="K90" s="181">
        <v>792.375</v>
      </c>
      <c r="L90" s="181">
        <v>1285.375</v>
      </c>
      <c r="M90" s="181">
        <v>2110</v>
      </c>
      <c r="N90" s="181">
        <v>1838.375</v>
      </c>
      <c r="O90" s="181">
        <v>1469.625</v>
      </c>
      <c r="P90" s="180">
        <v>820.25</v>
      </c>
      <c r="Q90" s="181">
        <v>0.875</v>
      </c>
      <c r="R90" s="181">
        <v>30.25</v>
      </c>
      <c r="S90" s="180">
        <v>741.5</v>
      </c>
      <c r="T90" s="180">
        <v>295</v>
      </c>
      <c r="U90" s="180">
        <v>313.125</v>
      </c>
      <c r="V90" s="180">
        <v>1668.125</v>
      </c>
      <c r="W90" s="181">
        <v>178.875</v>
      </c>
      <c r="X90" s="181">
        <v>316.125</v>
      </c>
      <c r="Y90" s="181">
        <v>56.25</v>
      </c>
      <c r="Z90" s="181">
        <v>473.625</v>
      </c>
      <c r="AA90" s="181" t="e">
        <v>#VALUE!</v>
      </c>
      <c r="AB90" s="181">
        <v>36</v>
      </c>
      <c r="AC90" s="181">
        <v>145.875</v>
      </c>
      <c r="AD90" s="181">
        <v>199.75</v>
      </c>
      <c r="AE90" s="181">
        <v>261.625</v>
      </c>
      <c r="AF90" s="180">
        <v>2697.5</v>
      </c>
      <c r="AG90" s="181">
        <v>1152</v>
      </c>
      <c r="AH90" s="181">
        <v>57.125</v>
      </c>
      <c r="AI90" s="181">
        <v>395.625</v>
      </c>
      <c r="AJ90" s="181">
        <v>232.375</v>
      </c>
      <c r="AK90" s="181">
        <v>125.375</v>
      </c>
      <c r="AL90" s="181">
        <v>42</v>
      </c>
      <c r="AM90" s="181">
        <v>693</v>
      </c>
      <c r="AN90" s="180">
        <v>103</v>
      </c>
      <c r="AO90" s="180">
        <v>251.375</v>
      </c>
      <c r="AP90" s="181">
        <v>163.125</v>
      </c>
      <c r="AQ90" s="181">
        <v>14</v>
      </c>
      <c r="AR90" s="181">
        <v>53.375</v>
      </c>
      <c r="AS90" s="181">
        <v>20.875</v>
      </c>
      <c r="AT90" s="180">
        <v>46.25</v>
      </c>
      <c r="AU90" s="180">
        <v>13.625</v>
      </c>
      <c r="AV90" s="180">
        <v>48.875</v>
      </c>
      <c r="AW90" s="181">
        <v>0</v>
      </c>
      <c r="AX90" s="181">
        <v>48.875</v>
      </c>
      <c r="AY90" s="180">
        <v>32</v>
      </c>
      <c r="AZ90" s="180">
        <v>45.375</v>
      </c>
      <c r="BA90" s="180">
        <v>58.5</v>
      </c>
      <c r="BB90" s="180">
        <v>25.625</v>
      </c>
      <c r="BC90" s="180">
        <v>4.25</v>
      </c>
      <c r="BD90" s="180">
        <v>719.125</v>
      </c>
      <c r="BE90" s="180">
        <v>87.25</v>
      </c>
      <c r="BF90" s="180" t="e">
        <v>#VALUE!</v>
      </c>
      <c r="BG90" s="180">
        <v>552</v>
      </c>
      <c r="BH90" s="180" t="e">
        <v>#VALUE!</v>
      </c>
      <c r="BI90" s="182">
        <v>3124</v>
      </c>
      <c r="BJ90" s="183" t="e">
        <v>#VALUE!</v>
      </c>
      <c r="BK90" s="183">
        <v>582.75</v>
      </c>
      <c r="BL90" s="183">
        <v>1358.125</v>
      </c>
      <c r="BM90" s="183">
        <v>547</v>
      </c>
      <c r="BN90" s="183">
        <v>8.125</v>
      </c>
      <c r="BO90" s="183">
        <v>0</v>
      </c>
      <c r="BP90" s="183">
        <v>76.875</v>
      </c>
      <c r="BQ90" s="184">
        <v>441.25</v>
      </c>
      <c r="BR90" s="184">
        <v>69.125</v>
      </c>
      <c r="BS90" s="184" t="e">
        <v>#VALUE!</v>
      </c>
      <c r="BT90" s="184" t="e">
        <v>#VALUE!</v>
      </c>
      <c r="BU90" s="184" t="e">
        <v>#VALUE!</v>
      </c>
      <c r="BV90" s="184">
        <v>220.25</v>
      </c>
      <c r="BW90" s="185" t="e">
        <v>#VALUE!</v>
      </c>
      <c r="BX90" s="185" t="e">
        <v>#VALUE!</v>
      </c>
      <c r="BY90" s="185" t="e">
        <v>#VALUE!</v>
      </c>
      <c r="BZ90" s="185">
        <v>53.25</v>
      </c>
      <c r="CA90" s="185" t="e">
        <v>#VALUE!</v>
      </c>
      <c r="CB90" s="185">
        <v>137.5</v>
      </c>
      <c r="CC90" s="186">
        <v>716.375</v>
      </c>
      <c r="CD90" s="187">
        <v>86167.6316133738</v>
      </c>
      <c r="CE90" s="200">
        <f t="shared" si="1"/>
        <v>4365.625</v>
      </c>
    </row>
    <row r="91" spans="1:83" x14ac:dyDescent="0.25">
      <c r="A91" s="179" t="s">
        <v>528</v>
      </c>
      <c r="B91" s="179" t="s">
        <v>529</v>
      </c>
      <c r="C91" s="179" t="s">
        <v>462</v>
      </c>
      <c r="D91" s="179" t="s">
        <v>120</v>
      </c>
      <c r="E91" s="180">
        <v>9472.25</v>
      </c>
      <c r="F91" s="181">
        <v>9450.125</v>
      </c>
      <c r="G91" s="181" t="e">
        <v>#VALUE!</v>
      </c>
      <c r="H91" s="181">
        <v>1.875</v>
      </c>
      <c r="I91" s="181">
        <v>388.375</v>
      </c>
      <c r="J91" s="181">
        <v>353.875</v>
      </c>
      <c r="K91" s="181">
        <v>434.125</v>
      </c>
      <c r="L91" s="181">
        <v>1548.125</v>
      </c>
      <c r="M91" s="181">
        <v>2527.25</v>
      </c>
      <c r="N91" s="181">
        <v>2543</v>
      </c>
      <c r="O91" s="181">
        <v>1677.5</v>
      </c>
      <c r="P91" s="180">
        <v>688.75</v>
      </c>
      <c r="Q91" s="181">
        <v>0.5</v>
      </c>
      <c r="R91" s="181">
        <v>35</v>
      </c>
      <c r="S91" s="180">
        <v>203</v>
      </c>
      <c r="T91" s="180">
        <v>259.75</v>
      </c>
      <c r="U91" s="180">
        <v>402.875</v>
      </c>
      <c r="V91" s="180">
        <v>2131.25</v>
      </c>
      <c r="W91" s="181">
        <v>751.125</v>
      </c>
      <c r="X91" s="181">
        <v>50.625</v>
      </c>
      <c r="Y91" s="181">
        <v>415.375</v>
      </c>
      <c r="Z91" s="181">
        <v>272.25</v>
      </c>
      <c r="AA91" s="181">
        <v>25.5</v>
      </c>
      <c r="AB91" s="181">
        <v>29.125</v>
      </c>
      <c r="AC91" s="181">
        <v>73.125</v>
      </c>
      <c r="AD91" s="181">
        <v>301.875</v>
      </c>
      <c r="AE91" s="181">
        <v>212.25</v>
      </c>
      <c r="AF91" s="180">
        <v>4228.5</v>
      </c>
      <c r="AG91" s="181">
        <v>1357.75</v>
      </c>
      <c r="AH91" s="181">
        <v>25.75</v>
      </c>
      <c r="AI91" s="181">
        <v>1426</v>
      </c>
      <c r="AJ91" s="181">
        <v>231.75</v>
      </c>
      <c r="AK91" s="181">
        <v>203.75</v>
      </c>
      <c r="AL91" s="181">
        <v>30.75</v>
      </c>
      <c r="AM91" s="181">
        <v>952.75</v>
      </c>
      <c r="AN91" s="180">
        <v>68.125</v>
      </c>
      <c r="AO91" s="180">
        <v>142.75</v>
      </c>
      <c r="AP91" s="181">
        <v>52</v>
      </c>
      <c r="AQ91" s="181">
        <v>0</v>
      </c>
      <c r="AR91" s="181">
        <v>61.125</v>
      </c>
      <c r="AS91" s="181">
        <v>29.625</v>
      </c>
      <c r="AT91" s="180">
        <v>210.875</v>
      </c>
      <c r="AU91" s="180">
        <v>3.875</v>
      </c>
      <c r="AV91" s="180">
        <v>1</v>
      </c>
      <c r="AW91" s="181">
        <v>0.125</v>
      </c>
      <c r="AX91" s="181">
        <v>0.875</v>
      </c>
      <c r="AY91" s="180">
        <v>16.5</v>
      </c>
      <c r="AZ91" s="180">
        <v>44.375</v>
      </c>
      <c r="BA91" s="180">
        <v>44.625</v>
      </c>
      <c r="BB91" s="180">
        <v>4.625</v>
      </c>
      <c r="BC91" s="180" t="e">
        <v>#VALUE!</v>
      </c>
      <c r="BD91" s="180">
        <v>442.875</v>
      </c>
      <c r="BE91" s="180">
        <v>0</v>
      </c>
      <c r="BF91" s="180">
        <v>125.5</v>
      </c>
      <c r="BG91" s="180">
        <v>316</v>
      </c>
      <c r="BH91" s="180" t="e">
        <v>#VALUE!</v>
      </c>
      <c r="BI91" s="182">
        <v>2003.25</v>
      </c>
      <c r="BJ91" s="183" t="e">
        <v>#VALUE!</v>
      </c>
      <c r="BK91" s="183">
        <v>200.375</v>
      </c>
      <c r="BL91" s="183">
        <v>800</v>
      </c>
      <c r="BM91" s="183">
        <v>9.5</v>
      </c>
      <c r="BN91" s="183">
        <v>31.25</v>
      </c>
      <c r="BO91" s="183" t="e">
        <v>#VALUE!</v>
      </c>
      <c r="BP91" s="183">
        <v>169</v>
      </c>
      <c r="BQ91" s="184">
        <v>355</v>
      </c>
      <c r="BR91" s="184">
        <v>37.5</v>
      </c>
      <c r="BS91" s="184" t="e">
        <v>#VALUE!</v>
      </c>
      <c r="BT91" s="184" t="e">
        <v>#VALUE!</v>
      </c>
      <c r="BU91" s="184" t="e">
        <v>#VALUE!</v>
      </c>
      <c r="BV91" s="184">
        <v>278.375</v>
      </c>
      <c r="BW91" s="185" t="e">
        <v>#VALUE!</v>
      </c>
      <c r="BX91" s="185">
        <v>0</v>
      </c>
      <c r="BY91" s="185" t="e">
        <v>#VALUE!</v>
      </c>
      <c r="BZ91" s="185" t="e">
        <v>#VALUE!</v>
      </c>
      <c r="CA91" s="185" t="e">
        <v>#VALUE!</v>
      </c>
      <c r="CB91" s="185">
        <v>155.5</v>
      </c>
      <c r="CC91" s="186">
        <v>0</v>
      </c>
      <c r="CD91" s="187">
        <v>84837.400880873203</v>
      </c>
      <c r="CE91" s="200">
        <f t="shared" si="1"/>
        <v>6359.75</v>
      </c>
    </row>
    <row r="92" spans="1:83" x14ac:dyDescent="0.25">
      <c r="A92" s="179" t="s">
        <v>530</v>
      </c>
      <c r="B92" s="179" t="s">
        <v>531</v>
      </c>
      <c r="C92" s="179" t="s">
        <v>399</v>
      </c>
      <c r="D92" s="179" t="s">
        <v>116</v>
      </c>
      <c r="E92" s="180">
        <v>7368.625</v>
      </c>
      <c r="F92" s="181">
        <v>7025.25</v>
      </c>
      <c r="G92" s="181">
        <v>64.875</v>
      </c>
      <c r="H92" s="181">
        <v>278.5</v>
      </c>
      <c r="I92" s="181">
        <v>345.75</v>
      </c>
      <c r="J92" s="181">
        <v>361</v>
      </c>
      <c r="K92" s="181">
        <v>616.5</v>
      </c>
      <c r="L92" s="181">
        <v>1031.375</v>
      </c>
      <c r="M92" s="181">
        <v>2634.625</v>
      </c>
      <c r="N92" s="181">
        <v>1799.875</v>
      </c>
      <c r="O92" s="181">
        <v>579.5</v>
      </c>
      <c r="P92" s="180">
        <v>474</v>
      </c>
      <c r="Q92" s="181">
        <v>5.25</v>
      </c>
      <c r="R92" s="181">
        <v>16.75</v>
      </c>
      <c r="S92" s="180">
        <v>456.875</v>
      </c>
      <c r="T92" s="180">
        <v>164.75</v>
      </c>
      <c r="U92" s="180">
        <v>555.625</v>
      </c>
      <c r="V92" s="180">
        <v>1863</v>
      </c>
      <c r="W92" s="181">
        <v>460.875</v>
      </c>
      <c r="X92" s="181">
        <v>118.125</v>
      </c>
      <c r="Y92" s="181">
        <v>236.625</v>
      </c>
      <c r="Z92" s="181">
        <v>346.375</v>
      </c>
      <c r="AA92" s="181" t="e">
        <v>#VALUE!</v>
      </c>
      <c r="AB92" s="181">
        <v>294.75</v>
      </c>
      <c r="AC92" s="181">
        <v>7</v>
      </c>
      <c r="AD92" s="181">
        <v>264.75</v>
      </c>
      <c r="AE92" s="181">
        <v>134.5</v>
      </c>
      <c r="AF92" s="180">
        <v>2229.25</v>
      </c>
      <c r="AG92" s="181">
        <v>600.375</v>
      </c>
      <c r="AH92" s="181">
        <v>144.125</v>
      </c>
      <c r="AI92" s="181">
        <v>507.75</v>
      </c>
      <c r="AJ92" s="181">
        <v>184</v>
      </c>
      <c r="AK92" s="181">
        <v>164.5</v>
      </c>
      <c r="AL92" s="181">
        <v>28.125</v>
      </c>
      <c r="AM92" s="181">
        <v>600.375</v>
      </c>
      <c r="AN92" s="180">
        <v>127.75</v>
      </c>
      <c r="AO92" s="180">
        <v>135.5</v>
      </c>
      <c r="AP92" s="181">
        <v>95.625</v>
      </c>
      <c r="AQ92" s="181">
        <v>9.125</v>
      </c>
      <c r="AR92" s="181">
        <v>21.75</v>
      </c>
      <c r="AS92" s="181">
        <v>9</v>
      </c>
      <c r="AT92" s="180">
        <v>65.625</v>
      </c>
      <c r="AU92" s="180">
        <v>7.375</v>
      </c>
      <c r="AV92" s="180">
        <v>19</v>
      </c>
      <c r="AW92" s="181">
        <v>0</v>
      </c>
      <c r="AX92" s="181">
        <v>19</v>
      </c>
      <c r="AY92" s="180">
        <v>5.125</v>
      </c>
      <c r="AZ92" s="180">
        <v>25.625</v>
      </c>
      <c r="BA92" s="180">
        <v>52.5</v>
      </c>
      <c r="BB92" s="180">
        <v>0</v>
      </c>
      <c r="BC92" s="180">
        <v>1</v>
      </c>
      <c r="BD92" s="180">
        <v>534.625</v>
      </c>
      <c r="BE92" s="180">
        <v>7.375</v>
      </c>
      <c r="BF92" s="180" t="e">
        <v>#VALUE!</v>
      </c>
      <c r="BG92" s="180">
        <v>319.375</v>
      </c>
      <c r="BH92" s="180" t="e">
        <v>#VALUE!</v>
      </c>
      <c r="BI92" s="182">
        <v>1722.5</v>
      </c>
      <c r="BJ92" s="183" t="e">
        <v>#VALUE!</v>
      </c>
      <c r="BK92" s="183">
        <v>84.375</v>
      </c>
      <c r="BL92" s="183">
        <v>773.625</v>
      </c>
      <c r="BM92" s="183">
        <v>81.75</v>
      </c>
      <c r="BN92" s="183">
        <v>2</v>
      </c>
      <c r="BO92" s="183" t="e">
        <v>#VALUE!</v>
      </c>
      <c r="BP92" s="183">
        <v>206.75</v>
      </c>
      <c r="BQ92" s="184">
        <v>697.5</v>
      </c>
      <c r="BR92" s="184">
        <v>54.25</v>
      </c>
      <c r="BS92" s="184" t="e">
        <v>#VALUE!</v>
      </c>
      <c r="BT92" s="184" t="e">
        <v>#VALUE!</v>
      </c>
      <c r="BU92" s="184" t="e">
        <v>#VALUE!</v>
      </c>
      <c r="BV92" s="184">
        <v>434.625</v>
      </c>
      <c r="BW92" s="185" t="e">
        <v>#VALUE!</v>
      </c>
      <c r="BX92" s="185">
        <v>134.5</v>
      </c>
      <c r="BY92" s="185" t="e">
        <v>#VALUE!</v>
      </c>
      <c r="BZ92" s="185">
        <v>57.375</v>
      </c>
      <c r="CA92" s="185">
        <v>52.125</v>
      </c>
      <c r="CB92" s="185">
        <v>120</v>
      </c>
      <c r="CC92" s="186">
        <v>156.875</v>
      </c>
      <c r="CD92" s="187">
        <v>79948.177153527693</v>
      </c>
      <c r="CE92" s="200">
        <f t="shared" si="1"/>
        <v>4092.25</v>
      </c>
    </row>
    <row r="93" spans="1:83" x14ac:dyDescent="0.25">
      <c r="A93" s="179" t="s">
        <v>532</v>
      </c>
      <c r="B93" s="179" t="s">
        <v>533</v>
      </c>
      <c r="C93" s="179" t="s">
        <v>408</v>
      </c>
      <c r="D93" s="179" t="s">
        <v>116</v>
      </c>
      <c r="E93" s="180">
        <v>3698</v>
      </c>
      <c r="F93" s="181">
        <v>3665.875</v>
      </c>
      <c r="G93" s="181">
        <v>32.125</v>
      </c>
      <c r="H93" s="181" t="e">
        <v>#VALUE!</v>
      </c>
      <c r="I93" s="181">
        <v>125.625</v>
      </c>
      <c r="J93" s="181">
        <v>189.125</v>
      </c>
      <c r="K93" s="181">
        <v>229.375</v>
      </c>
      <c r="L93" s="181">
        <v>674.5</v>
      </c>
      <c r="M93" s="181">
        <v>1058.625</v>
      </c>
      <c r="N93" s="181">
        <v>438.125</v>
      </c>
      <c r="O93" s="181">
        <v>982.625</v>
      </c>
      <c r="P93" s="180">
        <v>177.75</v>
      </c>
      <c r="Q93" s="181">
        <v>4.375</v>
      </c>
      <c r="R93" s="181">
        <v>0.75</v>
      </c>
      <c r="S93" s="180">
        <v>344.375</v>
      </c>
      <c r="T93" s="180">
        <v>87.75</v>
      </c>
      <c r="U93" s="180">
        <v>90.125</v>
      </c>
      <c r="V93" s="180">
        <v>789.625</v>
      </c>
      <c r="W93" s="181">
        <v>474.625</v>
      </c>
      <c r="X93" s="181">
        <v>59</v>
      </c>
      <c r="Y93" s="181" t="e">
        <v>#VALUE!</v>
      </c>
      <c r="Z93" s="181">
        <v>78.125</v>
      </c>
      <c r="AA93" s="181">
        <v>0</v>
      </c>
      <c r="AB93" s="181" t="e">
        <v>#VALUE!</v>
      </c>
      <c r="AC93" s="181">
        <v>82.5</v>
      </c>
      <c r="AD93" s="181">
        <v>74.25</v>
      </c>
      <c r="AE93" s="181">
        <v>10.125</v>
      </c>
      <c r="AF93" s="180">
        <v>1385.125</v>
      </c>
      <c r="AG93" s="181">
        <v>520.625</v>
      </c>
      <c r="AH93" s="181">
        <v>13.25</v>
      </c>
      <c r="AI93" s="181">
        <v>493.75</v>
      </c>
      <c r="AJ93" s="181">
        <v>7</v>
      </c>
      <c r="AK93" s="181">
        <v>28.125</v>
      </c>
      <c r="AL93" s="181">
        <v>93.125</v>
      </c>
      <c r="AM93" s="181">
        <v>229.25</v>
      </c>
      <c r="AN93" s="180">
        <v>65.375</v>
      </c>
      <c r="AO93" s="180">
        <v>91.75</v>
      </c>
      <c r="AP93" s="181">
        <v>78.25</v>
      </c>
      <c r="AQ93" s="181">
        <v>0</v>
      </c>
      <c r="AR93" s="181">
        <v>7.25</v>
      </c>
      <c r="AS93" s="181">
        <v>6.25</v>
      </c>
      <c r="AT93" s="180">
        <v>13.375</v>
      </c>
      <c r="AU93" s="180">
        <v>0.75</v>
      </c>
      <c r="AV93" s="180">
        <v>13.25</v>
      </c>
      <c r="AW93" s="181">
        <v>0</v>
      </c>
      <c r="AX93" s="181">
        <v>13.25</v>
      </c>
      <c r="AY93" s="180">
        <v>4</v>
      </c>
      <c r="AZ93" s="180">
        <v>1</v>
      </c>
      <c r="BA93" s="180">
        <v>40.625</v>
      </c>
      <c r="BB93" s="180">
        <v>0</v>
      </c>
      <c r="BC93" s="180">
        <v>0</v>
      </c>
      <c r="BD93" s="180">
        <v>248.75</v>
      </c>
      <c r="BE93" s="180">
        <v>0</v>
      </c>
      <c r="BF93" s="180" t="e">
        <v>#VALUE!</v>
      </c>
      <c r="BG93" s="180">
        <v>338.875</v>
      </c>
      <c r="BH93" s="180" t="e">
        <v>#VALUE!</v>
      </c>
      <c r="BI93" s="182">
        <v>282.375</v>
      </c>
      <c r="BJ93" s="183" t="e">
        <v>#VALUE!</v>
      </c>
      <c r="BK93" s="183">
        <v>6.625</v>
      </c>
      <c r="BL93" s="183">
        <v>252.625</v>
      </c>
      <c r="BM93" s="183">
        <v>20</v>
      </c>
      <c r="BN93" s="183">
        <v>0.625</v>
      </c>
      <c r="BO93" s="183" t="e">
        <v>#VALUE!</v>
      </c>
      <c r="BP93" s="183">
        <v>2.5</v>
      </c>
      <c r="BQ93" s="184">
        <v>311.5</v>
      </c>
      <c r="BR93" s="184">
        <v>104.625</v>
      </c>
      <c r="BS93" s="184" t="e">
        <v>#VALUE!</v>
      </c>
      <c r="BT93" s="184" t="e">
        <v>#VALUE!</v>
      </c>
      <c r="BU93" s="184" t="e">
        <v>#VALUE!</v>
      </c>
      <c r="BV93" s="184">
        <v>204.875</v>
      </c>
      <c r="BW93" s="185" t="e">
        <v>#VALUE!</v>
      </c>
      <c r="BX93" s="185" t="e">
        <v>#VALUE!</v>
      </c>
      <c r="BY93" s="185" t="e">
        <v>#VALUE!</v>
      </c>
      <c r="BZ93" s="185">
        <v>87.25</v>
      </c>
      <c r="CA93" s="185">
        <v>0</v>
      </c>
      <c r="CB93" s="185">
        <v>30.125</v>
      </c>
      <c r="CC93" s="186">
        <v>500.25</v>
      </c>
      <c r="CD93" s="187">
        <v>32572.25</v>
      </c>
      <c r="CE93" s="200">
        <f t="shared" si="1"/>
        <v>2174.75</v>
      </c>
    </row>
    <row r="94" spans="1:83" x14ac:dyDescent="0.25">
      <c r="A94" s="179" t="s">
        <v>534</v>
      </c>
      <c r="B94" s="179" t="s">
        <v>535</v>
      </c>
      <c r="C94" s="179" t="s">
        <v>122</v>
      </c>
      <c r="D94" s="179" t="s">
        <v>122</v>
      </c>
      <c r="E94" s="180">
        <v>25771.375</v>
      </c>
      <c r="F94" s="181">
        <v>25318</v>
      </c>
      <c r="G94" s="181">
        <v>302.375</v>
      </c>
      <c r="H94" s="181">
        <v>151</v>
      </c>
      <c r="I94" s="181">
        <v>1129.625</v>
      </c>
      <c r="J94" s="181">
        <v>1217.25</v>
      </c>
      <c r="K94" s="181">
        <v>1655.625</v>
      </c>
      <c r="L94" s="181">
        <v>2848.5</v>
      </c>
      <c r="M94" s="181">
        <v>6291.5</v>
      </c>
      <c r="N94" s="181">
        <v>5469.625</v>
      </c>
      <c r="O94" s="181">
        <v>7159.25</v>
      </c>
      <c r="P94" s="180">
        <v>2858.625</v>
      </c>
      <c r="Q94" s="181">
        <v>55.375</v>
      </c>
      <c r="R94" s="181">
        <v>234.875</v>
      </c>
      <c r="S94" s="180">
        <v>2853.625</v>
      </c>
      <c r="T94" s="180">
        <v>2489.5</v>
      </c>
      <c r="U94" s="180">
        <v>1130.875</v>
      </c>
      <c r="V94" s="180">
        <v>5837.5</v>
      </c>
      <c r="W94" s="181">
        <v>961.875</v>
      </c>
      <c r="X94" s="181">
        <v>918.375</v>
      </c>
      <c r="Y94" s="181">
        <v>1122.5</v>
      </c>
      <c r="Z94" s="181">
        <v>910.875</v>
      </c>
      <c r="AA94" s="181">
        <v>50.875</v>
      </c>
      <c r="AB94" s="181">
        <v>394.5</v>
      </c>
      <c r="AC94" s="181">
        <v>226.625</v>
      </c>
      <c r="AD94" s="181">
        <v>717.375</v>
      </c>
      <c r="AE94" s="181">
        <v>534.5</v>
      </c>
      <c r="AF94" s="180">
        <v>6075</v>
      </c>
      <c r="AG94" s="181">
        <v>1089.75</v>
      </c>
      <c r="AH94" s="181">
        <v>102.875</v>
      </c>
      <c r="AI94" s="181">
        <v>1546.5</v>
      </c>
      <c r="AJ94" s="181">
        <v>197</v>
      </c>
      <c r="AK94" s="181">
        <v>686</v>
      </c>
      <c r="AL94" s="181">
        <v>288.125</v>
      </c>
      <c r="AM94" s="181">
        <v>2164.75</v>
      </c>
      <c r="AN94" s="180">
        <v>301.75</v>
      </c>
      <c r="AO94" s="180">
        <v>347.75</v>
      </c>
      <c r="AP94" s="181">
        <v>186.375</v>
      </c>
      <c r="AQ94" s="181">
        <v>11.875</v>
      </c>
      <c r="AR94" s="181">
        <v>120.875</v>
      </c>
      <c r="AS94" s="181">
        <v>28.625</v>
      </c>
      <c r="AT94" s="180">
        <v>64.625</v>
      </c>
      <c r="AU94" s="180">
        <v>87.875</v>
      </c>
      <c r="AV94" s="180">
        <v>16.5</v>
      </c>
      <c r="AW94" s="181">
        <v>10.875</v>
      </c>
      <c r="AX94" s="181">
        <v>5.625</v>
      </c>
      <c r="AY94" s="180">
        <v>16</v>
      </c>
      <c r="AZ94" s="180">
        <v>32.5</v>
      </c>
      <c r="BA94" s="180">
        <v>212.375</v>
      </c>
      <c r="BB94" s="180">
        <v>7</v>
      </c>
      <c r="BC94" s="180">
        <v>7.625</v>
      </c>
      <c r="BD94" s="180">
        <v>2255.125</v>
      </c>
      <c r="BE94" s="180">
        <v>542.75</v>
      </c>
      <c r="BF94" s="180">
        <v>112.75</v>
      </c>
      <c r="BG94" s="180">
        <v>446.625</v>
      </c>
      <c r="BH94" s="180" t="e">
        <v>#VALUE!</v>
      </c>
      <c r="BI94" s="182">
        <v>2818.25</v>
      </c>
      <c r="BJ94" s="183" t="e">
        <v>#VALUE!</v>
      </c>
      <c r="BK94" s="183">
        <v>665.5</v>
      </c>
      <c r="BL94" s="183">
        <v>1092.375</v>
      </c>
      <c r="BM94" s="183">
        <v>32.875</v>
      </c>
      <c r="BN94" s="183">
        <v>0</v>
      </c>
      <c r="BO94" s="183">
        <v>403.375</v>
      </c>
      <c r="BP94" s="183">
        <v>506.75</v>
      </c>
      <c r="BQ94" s="184">
        <v>965.625</v>
      </c>
      <c r="BR94" s="184">
        <v>512.625</v>
      </c>
      <c r="BS94" s="184" t="e">
        <v>#VALUE!</v>
      </c>
      <c r="BT94" s="184" t="e">
        <v>#VALUE!</v>
      </c>
      <c r="BU94" s="184">
        <v>1</v>
      </c>
      <c r="BV94" s="184">
        <v>452</v>
      </c>
      <c r="BW94" s="185">
        <v>146.25</v>
      </c>
      <c r="BX94" s="185">
        <v>129.5</v>
      </c>
      <c r="BY94" s="185">
        <v>66.875</v>
      </c>
      <c r="BZ94" s="185" t="e">
        <v>#VALUE!</v>
      </c>
      <c r="CA94" s="185">
        <v>41.875</v>
      </c>
      <c r="CB94" s="185">
        <v>65.5</v>
      </c>
      <c r="CC94" s="186">
        <v>1870.75</v>
      </c>
      <c r="CD94" s="187">
        <v>357568.56041330099</v>
      </c>
      <c r="CE94" s="200">
        <f t="shared" si="1"/>
        <v>11912.5</v>
      </c>
    </row>
    <row r="95" spans="1:83" x14ac:dyDescent="0.25">
      <c r="A95" s="179" t="s">
        <v>536</v>
      </c>
      <c r="B95" s="179" t="s">
        <v>537</v>
      </c>
      <c r="C95" s="179" t="s">
        <v>122</v>
      </c>
      <c r="D95" s="179" t="s">
        <v>122</v>
      </c>
      <c r="E95" s="180">
        <v>40880.125</v>
      </c>
      <c r="F95" s="181">
        <v>40728.125</v>
      </c>
      <c r="G95" s="181">
        <v>10.5</v>
      </c>
      <c r="H95" s="181">
        <v>141.5</v>
      </c>
      <c r="I95" s="181">
        <v>1367.375</v>
      </c>
      <c r="J95" s="181">
        <v>1594.75</v>
      </c>
      <c r="K95" s="181">
        <v>2099.125</v>
      </c>
      <c r="L95" s="181">
        <v>4526.625</v>
      </c>
      <c r="M95" s="181">
        <v>9642.125</v>
      </c>
      <c r="N95" s="181">
        <v>7373.5</v>
      </c>
      <c r="O95" s="181">
        <v>14276.625</v>
      </c>
      <c r="P95" s="180">
        <v>6200.75</v>
      </c>
      <c r="Q95" s="181">
        <v>84.5</v>
      </c>
      <c r="R95" s="181">
        <v>370.875</v>
      </c>
      <c r="S95" s="180">
        <v>6617.875</v>
      </c>
      <c r="T95" s="180">
        <v>3810.125</v>
      </c>
      <c r="U95" s="180">
        <v>572.25</v>
      </c>
      <c r="V95" s="180">
        <v>5500.375</v>
      </c>
      <c r="W95" s="181">
        <v>1250</v>
      </c>
      <c r="X95" s="181">
        <v>944.5</v>
      </c>
      <c r="Y95" s="181">
        <v>633.125</v>
      </c>
      <c r="Z95" s="181">
        <v>1316.125</v>
      </c>
      <c r="AA95" s="181">
        <v>39.375</v>
      </c>
      <c r="AB95" s="181">
        <v>170.875</v>
      </c>
      <c r="AC95" s="181">
        <v>141.125</v>
      </c>
      <c r="AD95" s="181">
        <v>413.5</v>
      </c>
      <c r="AE95" s="181">
        <v>591.75</v>
      </c>
      <c r="AF95" s="180">
        <v>8401.625</v>
      </c>
      <c r="AG95" s="181">
        <v>491.625</v>
      </c>
      <c r="AH95" s="181">
        <v>166.625</v>
      </c>
      <c r="AI95" s="181">
        <v>2581.25</v>
      </c>
      <c r="AJ95" s="181">
        <v>730.5</v>
      </c>
      <c r="AK95" s="181">
        <v>932.25</v>
      </c>
      <c r="AL95" s="181">
        <v>89</v>
      </c>
      <c r="AM95" s="181">
        <v>3410.375</v>
      </c>
      <c r="AN95" s="180">
        <v>229.375</v>
      </c>
      <c r="AO95" s="180">
        <v>859</v>
      </c>
      <c r="AP95" s="181">
        <v>472.75</v>
      </c>
      <c r="AQ95" s="181">
        <v>5.75</v>
      </c>
      <c r="AR95" s="181">
        <v>249.875</v>
      </c>
      <c r="AS95" s="181">
        <v>130.625</v>
      </c>
      <c r="AT95" s="180">
        <v>191.25</v>
      </c>
      <c r="AU95" s="180">
        <v>18.75</v>
      </c>
      <c r="AV95" s="180">
        <v>20.875</v>
      </c>
      <c r="AW95" s="181">
        <v>10.875</v>
      </c>
      <c r="AX95" s="181">
        <v>10</v>
      </c>
      <c r="AY95" s="180">
        <v>173.875</v>
      </c>
      <c r="AZ95" s="180">
        <v>105.125</v>
      </c>
      <c r="BA95" s="180">
        <v>299.625</v>
      </c>
      <c r="BB95" s="180">
        <v>13.125</v>
      </c>
      <c r="BC95" s="180">
        <v>6.125</v>
      </c>
      <c r="BD95" s="180">
        <v>5109.5</v>
      </c>
      <c r="BE95" s="180">
        <v>40.75</v>
      </c>
      <c r="BF95" s="180">
        <v>22.125</v>
      </c>
      <c r="BG95" s="180">
        <v>2680.875</v>
      </c>
      <c r="BH95" s="180" t="e">
        <v>#VALUE!</v>
      </c>
      <c r="BI95" s="182">
        <v>3581.125</v>
      </c>
      <c r="BJ95" s="183">
        <v>108.625</v>
      </c>
      <c r="BK95" s="183">
        <v>1002.5</v>
      </c>
      <c r="BL95" s="183">
        <v>1615</v>
      </c>
      <c r="BM95" s="183">
        <v>4.625</v>
      </c>
      <c r="BN95" s="183">
        <v>0</v>
      </c>
      <c r="BO95" s="183">
        <v>155.625</v>
      </c>
      <c r="BP95" s="183">
        <v>694.75</v>
      </c>
      <c r="BQ95" s="184">
        <v>2954.875</v>
      </c>
      <c r="BR95" s="184">
        <v>1535.125</v>
      </c>
      <c r="BS95" s="184" t="e">
        <v>#VALUE!</v>
      </c>
      <c r="BT95" s="184" t="e">
        <v>#VALUE!</v>
      </c>
      <c r="BU95" s="184">
        <v>6.625</v>
      </c>
      <c r="BV95" s="184">
        <v>1366.625</v>
      </c>
      <c r="BW95" s="185">
        <v>309.625</v>
      </c>
      <c r="BX95" s="185" t="e">
        <v>#VALUE!</v>
      </c>
      <c r="BY95" s="185" t="e">
        <v>#VALUE!</v>
      </c>
      <c r="BZ95" s="185">
        <v>0</v>
      </c>
      <c r="CA95" s="185" t="e">
        <v>#VALUE!</v>
      </c>
      <c r="CB95" s="185">
        <v>754</v>
      </c>
      <c r="CC95" s="186">
        <v>5589.625</v>
      </c>
      <c r="CD95" s="187">
        <v>943969.32414914295</v>
      </c>
      <c r="CE95" s="200">
        <f t="shared" si="1"/>
        <v>13902</v>
      </c>
    </row>
    <row r="96" spans="1:83" x14ac:dyDescent="0.25">
      <c r="A96" s="179" t="s">
        <v>162</v>
      </c>
      <c r="B96" s="179" t="s">
        <v>538</v>
      </c>
      <c r="C96" s="179" t="s">
        <v>122</v>
      </c>
      <c r="D96" s="179" t="s">
        <v>122</v>
      </c>
      <c r="E96" s="180">
        <v>31298.375</v>
      </c>
      <c r="F96" s="181">
        <v>31090.625</v>
      </c>
      <c r="G96" s="181">
        <v>45.25</v>
      </c>
      <c r="H96" s="181">
        <v>162.5</v>
      </c>
      <c r="I96" s="181">
        <v>1225.5</v>
      </c>
      <c r="J96" s="181">
        <v>1316</v>
      </c>
      <c r="K96" s="181">
        <v>1909.875</v>
      </c>
      <c r="L96" s="181">
        <v>4267.75</v>
      </c>
      <c r="M96" s="181">
        <v>8647.5</v>
      </c>
      <c r="N96" s="181">
        <v>7217.375</v>
      </c>
      <c r="O96" s="181">
        <v>6714.375</v>
      </c>
      <c r="P96" s="180">
        <v>3135</v>
      </c>
      <c r="Q96" s="181">
        <v>4</v>
      </c>
      <c r="R96" s="181">
        <v>106.125</v>
      </c>
      <c r="S96" s="180">
        <v>2316.625</v>
      </c>
      <c r="T96" s="180">
        <v>1727.375</v>
      </c>
      <c r="U96" s="180">
        <v>1359.875</v>
      </c>
      <c r="V96" s="180">
        <v>6047.875</v>
      </c>
      <c r="W96" s="181">
        <v>1161.5</v>
      </c>
      <c r="X96" s="181">
        <v>774</v>
      </c>
      <c r="Y96" s="181">
        <v>451.25</v>
      </c>
      <c r="Z96" s="181">
        <v>964.375</v>
      </c>
      <c r="AA96" s="181" t="e">
        <v>#VALUE!</v>
      </c>
      <c r="AB96" s="181">
        <v>302.5</v>
      </c>
      <c r="AC96" s="181">
        <v>116.25</v>
      </c>
      <c r="AD96" s="181">
        <v>873</v>
      </c>
      <c r="AE96" s="181">
        <v>1405</v>
      </c>
      <c r="AF96" s="180">
        <v>8667.5</v>
      </c>
      <c r="AG96" s="181">
        <v>974.75</v>
      </c>
      <c r="AH96" s="181">
        <v>56.625</v>
      </c>
      <c r="AI96" s="181">
        <v>2464.25</v>
      </c>
      <c r="AJ96" s="181">
        <v>439.875</v>
      </c>
      <c r="AK96" s="181">
        <v>635</v>
      </c>
      <c r="AL96" s="181">
        <v>183.875</v>
      </c>
      <c r="AM96" s="181">
        <v>3913.125</v>
      </c>
      <c r="AN96" s="180">
        <v>589</v>
      </c>
      <c r="AO96" s="180">
        <v>984</v>
      </c>
      <c r="AP96" s="181">
        <v>759.5</v>
      </c>
      <c r="AQ96" s="181">
        <v>38.125</v>
      </c>
      <c r="AR96" s="181">
        <v>114.875</v>
      </c>
      <c r="AS96" s="181">
        <v>71.5</v>
      </c>
      <c r="AT96" s="180">
        <v>283.625</v>
      </c>
      <c r="AU96" s="180">
        <v>95.625</v>
      </c>
      <c r="AV96" s="180">
        <v>38</v>
      </c>
      <c r="AW96" s="181">
        <v>0</v>
      </c>
      <c r="AX96" s="181">
        <v>38</v>
      </c>
      <c r="AY96" s="180">
        <v>28.625</v>
      </c>
      <c r="AZ96" s="180">
        <v>85.5</v>
      </c>
      <c r="BA96" s="180">
        <v>170.625</v>
      </c>
      <c r="BB96" s="180">
        <v>42.625</v>
      </c>
      <c r="BC96" s="180">
        <v>32.5</v>
      </c>
      <c r="BD96" s="180">
        <v>4019.875</v>
      </c>
      <c r="BE96" s="180">
        <v>38.125</v>
      </c>
      <c r="BF96" s="180" t="e">
        <v>#VALUE!</v>
      </c>
      <c r="BG96" s="180">
        <v>1606.375</v>
      </c>
      <c r="BH96" s="180" t="e">
        <v>#VALUE!</v>
      </c>
      <c r="BI96" s="182">
        <v>1889</v>
      </c>
      <c r="BJ96" s="183">
        <v>0</v>
      </c>
      <c r="BK96" s="183">
        <v>347.75</v>
      </c>
      <c r="BL96" s="183">
        <v>663.75</v>
      </c>
      <c r="BM96" s="183">
        <v>0</v>
      </c>
      <c r="BN96" s="183">
        <v>0</v>
      </c>
      <c r="BO96" s="183">
        <v>10.25</v>
      </c>
      <c r="BP96" s="183">
        <v>867.25</v>
      </c>
      <c r="BQ96" s="184">
        <v>1188.625</v>
      </c>
      <c r="BR96" s="184">
        <v>176.5</v>
      </c>
      <c r="BS96" s="184">
        <v>0</v>
      </c>
      <c r="BT96" s="184" t="e">
        <v>#VALUE!</v>
      </c>
      <c r="BU96" s="184">
        <v>0</v>
      </c>
      <c r="BV96" s="184">
        <v>1012.125</v>
      </c>
      <c r="BW96" s="185">
        <v>563.25</v>
      </c>
      <c r="BX96" s="185">
        <v>5.625</v>
      </c>
      <c r="BY96" s="185" t="e">
        <v>#VALUE!</v>
      </c>
      <c r="BZ96" s="185" t="e">
        <v>#VALUE!</v>
      </c>
      <c r="CA96" s="185" t="e">
        <v>#VALUE!</v>
      </c>
      <c r="CB96" s="185">
        <v>413.5</v>
      </c>
      <c r="CC96" s="186">
        <v>1053.625</v>
      </c>
      <c r="CD96" s="187">
        <v>504995.04898635298</v>
      </c>
      <c r="CE96" s="200">
        <f t="shared" si="1"/>
        <v>14715.375</v>
      </c>
    </row>
    <row r="97" spans="1:83" x14ac:dyDescent="0.25">
      <c r="A97" s="179" t="s">
        <v>154</v>
      </c>
      <c r="B97" s="179" t="s">
        <v>539</v>
      </c>
      <c r="C97" s="179" t="s">
        <v>122</v>
      </c>
      <c r="D97" s="179" t="s">
        <v>122</v>
      </c>
      <c r="E97" s="180">
        <v>32706.625</v>
      </c>
      <c r="F97" s="181">
        <v>32181.375</v>
      </c>
      <c r="G97" s="181">
        <v>257</v>
      </c>
      <c r="H97" s="181">
        <v>268.25</v>
      </c>
      <c r="I97" s="181">
        <v>1091.25</v>
      </c>
      <c r="J97" s="181">
        <v>1347.75</v>
      </c>
      <c r="K97" s="181">
        <v>1796.375</v>
      </c>
      <c r="L97" s="181">
        <v>3545.125</v>
      </c>
      <c r="M97" s="181">
        <v>6973.5</v>
      </c>
      <c r="N97" s="181">
        <v>6344.25</v>
      </c>
      <c r="O97" s="181">
        <v>11608.375</v>
      </c>
      <c r="P97" s="180">
        <v>4381</v>
      </c>
      <c r="Q97" s="181">
        <v>126.5</v>
      </c>
      <c r="R97" s="181">
        <v>402.625</v>
      </c>
      <c r="S97" s="180">
        <v>5993</v>
      </c>
      <c r="T97" s="180">
        <v>2888.375</v>
      </c>
      <c r="U97" s="180">
        <v>485.25</v>
      </c>
      <c r="V97" s="180">
        <v>5273.875</v>
      </c>
      <c r="W97" s="181">
        <v>1468.25</v>
      </c>
      <c r="X97" s="181">
        <v>586.875</v>
      </c>
      <c r="Y97" s="181">
        <v>959.75</v>
      </c>
      <c r="Z97" s="181">
        <v>726.125</v>
      </c>
      <c r="AA97" s="181">
        <v>38.5</v>
      </c>
      <c r="AB97" s="181">
        <v>163.25</v>
      </c>
      <c r="AC97" s="181">
        <v>26.75</v>
      </c>
      <c r="AD97" s="181">
        <v>311.25</v>
      </c>
      <c r="AE97" s="181">
        <v>993.125</v>
      </c>
      <c r="AF97" s="180">
        <v>6710.25</v>
      </c>
      <c r="AG97" s="181">
        <v>1247.25</v>
      </c>
      <c r="AH97" s="181">
        <v>141</v>
      </c>
      <c r="AI97" s="181">
        <v>2455</v>
      </c>
      <c r="AJ97" s="181">
        <v>229.375</v>
      </c>
      <c r="AK97" s="181">
        <v>776.25</v>
      </c>
      <c r="AL97" s="181">
        <v>153.25</v>
      </c>
      <c r="AM97" s="181">
        <v>1708.125</v>
      </c>
      <c r="AN97" s="180">
        <v>669</v>
      </c>
      <c r="AO97" s="180">
        <v>1008.5</v>
      </c>
      <c r="AP97" s="181">
        <v>807.375</v>
      </c>
      <c r="AQ97" s="181">
        <v>18.125</v>
      </c>
      <c r="AR97" s="181">
        <v>153.875</v>
      </c>
      <c r="AS97" s="181">
        <v>29.125</v>
      </c>
      <c r="AT97" s="180">
        <v>276.375</v>
      </c>
      <c r="AU97" s="180">
        <v>118.875</v>
      </c>
      <c r="AV97" s="180">
        <v>30.5</v>
      </c>
      <c r="AW97" s="181">
        <v>27.125</v>
      </c>
      <c r="AX97" s="181">
        <v>3.375</v>
      </c>
      <c r="AY97" s="180">
        <v>28</v>
      </c>
      <c r="AZ97" s="180">
        <v>42.75</v>
      </c>
      <c r="BA97" s="180">
        <v>205.625</v>
      </c>
      <c r="BB97" s="180">
        <v>2</v>
      </c>
      <c r="BC97" s="180">
        <v>15.375</v>
      </c>
      <c r="BD97" s="180">
        <v>3180.75</v>
      </c>
      <c r="BE97" s="180">
        <v>90.25</v>
      </c>
      <c r="BF97" s="180">
        <v>2</v>
      </c>
      <c r="BG97" s="180">
        <v>1304.875</v>
      </c>
      <c r="BH97" s="180" t="e">
        <v>#VALUE!</v>
      </c>
      <c r="BI97" s="182">
        <v>3534.5</v>
      </c>
      <c r="BJ97" s="183">
        <v>10</v>
      </c>
      <c r="BK97" s="183">
        <v>321.125</v>
      </c>
      <c r="BL97" s="183">
        <v>925.875</v>
      </c>
      <c r="BM97" s="183">
        <v>4.125</v>
      </c>
      <c r="BN97" s="183">
        <v>0</v>
      </c>
      <c r="BO97" s="183">
        <v>30.75</v>
      </c>
      <c r="BP97" s="183">
        <v>2242.625</v>
      </c>
      <c r="BQ97" s="184">
        <v>1622.125</v>
      </c>
      <c r="BR97" s="184">
        <v>289.25</v>
      </c>
      <c r="BS97" s="184" t="e">
        <v>#VALUE!</v>
      </c>
      <c r="BT97" s="184" t="e">
        <v>#VALUE!</v>
      </c>
      <c r="BU97" s="184" t="e">
        <v>#VALUE!</v>
      </c>
      <c r="BV97" s="184">
        <v>423.25</v>
      </c>
      <c r="BW97" s="185">
        <v>29</v>
      </c>
      <c r="BX97" s="185" t="e">
        <v>#VALUE!</v>
      </c>
      <c r="BY97" s="185" t="e">
        <v>#VALUE!</v>
      </c>
      <c r="BZ97" s="185" t="e">
        <v>#VALUE!</v>
      </c>
      <c r="CA97" s="185" t="e">
        <v>#VALUE!</v>
      </c>
      <c r="CB97" s="185">
        <v>371.875</v>
      </c>
      <c r="CC97" s="186">
        <v>1209.75</v>
      </c>
      <c r="CD97" s="187">
        <v>402015.32394039602</v>
      </c>
      <c r="CE97" s="200">
        <f t="shared" si="1"/>
        <v>11984.125</v>
      </c>
    </row>
    <row r="98" spans="1:83" x14ac:dyDescent="0.25">
      <c r="A98" s="179" t="s">
        <v>540</v>
      </c>
      <c r="B98" s="179" t="s">
        <v>541</v>
      </c>
      <c r="C98" s="179" t="s">
        <v>122</v>
      </c>
      <c r="D98" s="179" t="s">
        <v>122</v>
      </c>
      <c r="E98" s="180">
        <v>20579.625</v>
      </c>
      <c r="F98" s="181">
        <v>20267.5</v>
      </c>
      <c r="G98" s="181">
        <v>0</v>
      </c>
      <c r="H98" s="181">
        <v>312.125</v>
      </c>
      <c r="I98" s="181">
        <v>935.875</v>
      </c>
      <c r="J98" s="181">
        <v>1216.75</v>
      </c>
      <c r="K98" s="181">
        <v>1364</v>
      </c>
      <c r="L98" s="181">
        <v>2996</v>
      </c>
      <c r="M98" s="181">
        <v>4962.375</v>
      </c>
      <c r="N98" s="181">
        <v>4644.25</v>
      </c>
      <c r="O98" s="181">
        <v>4460.375</v>
      </c>
      <c r="P98" s="180">
        <v>3430.375</v>
      </c>
      <c r="Q98" s="181">
        <v>37.75</v>
      </c>
      <c r="R98" s="181">
        <v>217.125</v>
      </c>
      <c r="S98" s="180">
        <v>1648.5</v>
      </c>
      <c r="T98" s="180">
        <v>1341.625</v>
      </c>
      <c r="U98" s="180">
        <v>715.75</v>
      </c>
      <c r="V98" s="180">
        <v>4607</v>
      </c>
      <c r="W98" s="181">
        <v>854.125</v>
      </c>
      <c r="X98" s="181">
        <v>804.75</v>
      </c>
      <c r="Y98" s="181">
        <v>319.5</v>
      </c>
      <c r="Z98" s="181">
        <v>945</v>
      </c>
      <c r="AA98" s="181">
        <v>30.375</v>
      </c>
      <c r="AB98" s="181">
        <v>75.25</v>
      </c>
      <c r="AC98" s="181">
        <v>181.375</v>
      </c>
      <c r="AD98" s="181">
        <v>824</v>
      </c>
      <c r="AE98" s="181">
        <v>572.625</v>
      </c>
      <c r="AF98" s="180">
        <v>5407.75</v>
      </c>
      <c r="AG98" s="181">
        <v>624.5</v>
      </c>
      <c r="AH98" s="181">
        <v>74.625</v>
      </c>
      <c r="AI98" s="181">
        <v>2260.125</v>
      </c>
      <c r="AJ98" s="181">
        <v>501.875</v>
      </c>
      <c r="AK98" s="181">
        <v>426.75</v>
      </c>
      <c r="AL98" s="181">
        <v>170.625</v>
      </c>
      <c r="AM98" s="181">
        <v>1349.25</v>
      </c>
      <c r="AN98" s="180">
        <v>158.375</v>
      </c>
      <c r="AO98" s="180">
        <v>392.125</v>
      </c>
      <c r="AP98" s="181">
        <v>287.625</v>
      </c>
      <c r="AQ98" s="181">
        <v>4.5</v>
      </c>
      <c r="AR98" s="181">
        <v>51.625</v>
      </c>
      <c r="AS98" s="181">
        <v>48.375</v>
      </c>
      <c r="AT98" s="180">
        <v>107.75</v>
      </c>
      <c r="AU98" s="180">
        <v>9.625</v>
      </c>
      <c r="AV98" s="180">
        <v>4</v>
      </c>
      <c r="AW98" s="181">
        <v>0</v>
      </c>
      <c r="AX98" s="181">
        <v>4</v>
      </c>
      <c r="AY98" s="180">
        <v>3</v>
      </c>
      <c r="AZ98" s="180">
        <v>13</v>
      </c>
      <c r="BA98" s="180">
        <v>116.875</v>
      </c>
      <c r="BB98" s="180">
        <v>0</v>
      </c>
      <c r="BC98" s="180">
        <v>1.25</v>
      </c>
      <c r="BD98" s="180">
        <v>2021</v>
      </c>
      <c r="BE98" s="180">
        <v>13.75</v>
      </c>
      <c r="BF98" s="180">
        <v>61.625</v>
      </c>
      <c r="BG98" s="180">
        <v>449.125</v>
      </c>
      <c r="BH98" s="180" t="e">
        <v>#VALUE!</v>
      </c>
      <c r="BI98" s="182">
        <v>1762.125</v>
      </c>
      <c r="BJ98" s="183">
        <v>15.875</v>
      </c>
      <c r="BK98" s="183">
        <v>23.75</v>
      </c>
      <c r="BL98" s="183">
        <v>615</v>
      </c>
      <c r="BM98" s="183">
        <v>22.125</v>
      </c>
      <c r="BN98" s="183">
        <v>3</v>
      </c>
      <c r="BO98" s="183">
        <v>1.875</v>
      </c>
      <c r="BP98" s="183">
        <v>1080.5</v>
      </c>
      <c r="BQ98" s="184">
        <v>648.5</v>
      </c>
      <c r="BR98" s="184">
        <v>146.375</v>
      </c>
      <c r="BS98" s="184" t="e">
        <v>#VALUE!</v>
      </c>
      <c r="BT98" s="184" t="e">
        <v>#VALUE!</v>
      </c>
      <c r="BU98" s="184" t="e">
        <v>#VALUE!</v>
      </c>
      <c r="BV98" s="184">
        <v>502.125</v>
      </c>
      <c r="BW98" s="185">
        <v>0</v>
      </c>
      <c r="BX98" s="185" t="e">
        <v>#VALUE!</v>
      </c>
      <c r="BY98" s="185" t="e">
        <v>#VALUE!</v>
      </c>
      <c r="BZ98" s="185">
        <v>128.25</v>
      </c>
      <c r="CA98" s="185">
        <v>0</v>
      </c>
      <c r="CB98" s="185">
        <v>48.75</v>
      </c>
      <c r="CC98" s="186">
        <v>1978.875</v>
      </c>
      <c r="CD98" s="187">
        <v>300581.290137798</v>
      </c>
      <c r="CE98" s="200">
        <f t="shared" si="1"/>
        <v>10014.75</v>
      </c>
    </row>
    <row r="99" spans="1:83" x14ac:dyDescent="0.25">
      <c r="A99" s="179" t="s">
        <v>542</v>
      </c>
      <c r="B99" s="179" t="s">
        <v>128</v>
      </c>
      <c r="C99" s="179" t="s">
        <v>543</v>
      </c>
      <c r="D99" s="179" t="s">
        <v>128</v>
      </c>
      <c r="E99" s="180">
        <v>8926.25</v>
      </c>
      <c r="F99" s="181">
        <v>8517.625</v>
      </c>
      <c r="G99" s="181">
        <v>408.625</v>
      </c>
      <c r="H99" s="181">
        <v>0</v>
      </c>
      <c r="I99" s="181">
        <v>434.25</v>
      </c>
      <c r="J99" s="181">
        <v>643.5</v>
      </c>
      <c r="K99" s="181">
        <v>849.625</v>
      </c>
      <c r="L99" s="181">
        <v>1869</v>
      </c>
      <c r="M99" s="181">
        <v>2769.5</v>
      </c>
      <c r="N99" s="181">
        <v>1835.125</v>
      </c>
      <c r="O99" s="181">
        <v>525.25</v>
      </c>
      <c r="P99" s="180">
        <v>907.25</v>
      </c>
      <c r="Q99" s="181">
        <v>5</v>
      </c>
      <c r="R99" s="181">
        <v>34.375</v>
      </c>
      <c r="S99" s="180">
        <v>521.5</v>
      </c>
      <c r="T99" s="180">
        <v>232.375</v>
      </c>
      <c r="U99" s="180">
        <v>179.25</v>
      </c>
      <c r="V99" s="180">
        <v>1175.25</v>
      </c>
      <c r="W99" s="181">
        <v>27.625</v>
      </c>
      <c r="X99" s="181">
        <v>428.25</v>
      </c>
      <c r="Y99" s="181">
        <v>132.875</v>
      </c>
      <c r="Z99" s="181">
        <v>163</v>
      </c>
      <c r="AA99" s="181">
        <v>11.375</v>
      </c>
      <c r="AB99" s="181">
        <v>120.875</v>
      </c>
      <c r="AC99" s="181">
        <v>22</v>
      </c>
      <c r="AD99" s="181">
        <v>184.625</v>
      </c>
      <c r="AE99" s="181">
        <v>84.625</v>
      </c>
      <c r="AF99" s="180">
        <v>3265.25</v>
      </c>
      <c r="AG99" s="181">
        <v>1101.75</v>
      </c>
      <c r="AH99" s="181">
        <v>117.25</v>
      </c>
      <c r="AI99" s="181">
        <v>453.75</v>
      </c>
      <c r="AJ99" s="181">
        <v>618.25</v>
      </c>
      <c r="AK99" s="181">
        <v>36.5</v>
      </c>
      <c r="AL99" s="181">
        <v>37.5</v>
      </c>
      <c r="AM99" s="181">
        <v>900.25</v>
      </c>
      <c r="AN99" s="180">
        <v>69.25</v>
      </c>
      <c r="AO99" s="180">
        <v>108</v>
      </c>
      <c r="AP99" s="181">
        <v>64.75</v>
      </c>
      <c r="AQ99" s="181">
        <v>0.125</v>
      </c>
      <c r="AR99" s="181">
        <v>29.125</v>
      </c>
      <c r="AS99" s="181">
        <v>14</v>
      </c>
      <c r="AT99" s="180">
        <v>46.125</v>
      </c>
      <c r="AU99" s="180">
        <v>103.625</v>
      </c>
      <c r="AV99" s="180">
        <v>4.625</v>
      </c>
      <c r="AW99" s="181">
        <v>0.625</v>
      </c>
      <c r="AX99" s="181">
        <v>4</v>
      </c>
      <c r="AY99" s="180">
        <v>21.75</v>
      </c>
      <c r="AZ99" s="180">
        <v>19.875</v>
      </c>
      <c r="BA99" s="180">
        <v>142.25</v>
      </c>
      <c r="BB99" s="180">
        <v>0</v>
      </c>
      <c r="BC99" s="180">
        <v>0</v>
      </c>
      <c r="BD99" s="180">
        <v>1581.625</v>
      </c>
      <c r="BE99" s="180">
        <v>4.25</v>
      </c>
      <c r="BF99" s="180">
        <v>83.75</v>
      </c>
      <c r="BG99" s="180">
        <v>460.25</v>
      </c>
      <c r="BH99" s="180" t="e">
        <v>#VALUE!</v>
      </c>
      <c r="BI99" s="182">
        <v>896.75</v>
      </c>
      <c r="BJ99" s="183">
        <v>68</v>
      </c>
      <c r="BK99" s="183">
        <v>16.5</v>
      </c>
      <c r="BL99" s="183">
        <v>755.25</v>
      </c>
      <c r="BM99" s="183" t="e">
        <v>#VALUE!</v>
      </c>
      <c r="BN99" s="183">
        <v>8.5</v>
      </c>
      <c r="BO99" s="183" t="e">
        <v>#VALUE!</v>
      </c>
      <c r="BP99" s="183">
        <v>48.5</v>
      </c>
      <c r="BQ99" s="184">
        <v>280.625</v>
      </c>
      <c r="BR99" s="184">
        <v>42.5</v>
      </c>
      <c r="BS99" s="184" t="e">
        <v>#VALUE!</v>
      </c>
      <c r="BT99" s="184">
        <v>69.25</v>
      </c>
      <c r="BU99" s="184">
        <v>9.125</v>
      </c>
      <c r="BV99" s="184">
        <v>159.75</v>
      </c>
      <c r="BW99" s="185" t="e">
        <v>#VALUE!</v>
      </c>
      <c r="BX99" s="185" t="e">
        <v>#VALUE!</v>
      </c>
      <c r="BY99" s="185" t="e">
        <v>#VALUE!</v>
      </c>
      <c r="BZ99" s="185" t="e">
        <v>#VALUE!</v>
      </c>
      <c r="CA99" s="185" t="e">
        <v>#VALUE!</v>
      </c>
      <c r="CB99" s="185">
        <v>159.625</v>
      </c>
      <c r="CC99" s="186">
        <v>132.375</v>
      </c>
      <c r="CD99" s="187">
        <v>76399.604166626901</v>
      </c>
      <c r="CE99" s="200">
        <f t="shared" si="1"/>
        <v>4440.5</v>
      </c>
    </row>
    <row r="100" spans="1:83" x14ac:dyDescent="0.25">
      <c r="A100" s="179" t="s">
        <v>544</v>
      </c>
      <c r="B100" s="179" t="s">
        <v>129</v>
      </c>
      <c r="C100" s="179" t="s">
        <v>543</v>
      </c>
      <c r="D100" s="179" t="s">
        <v>129</v>
      </c>
      <c r="E100" s="180">
        <v>9815.875</v>
      </c>
      <c r="F100" s="181">
        <v>9815.875</v>
      </c>
      <c r="G100" s="181">
        <v>0</v>
      </c>
      <c r="H100" s="181">
        <v>0</v>
      </c>
      <c r="I100" s="181">
        <v>423.75</v>
      </c>
      <c r="J100" s="181">
        <v>562.375</v>
      </c>
      <c r="K100" s="181">
        <v>800.625</v>
      </c>
      <c r="L100" s="181">
        <v>1588.5</v>
      </c>
      <c r="M100" s="181">
        <v>2169.5</v>
      </c>
      <c r="N100" s="181">
        <v>2320.25</v>
      </c>
      <c r="O100" s="181">
        <v>1950.875</v>
      </c>
      <c r="P100" s="180">
        <v>903.75</v>
      </c>
      <c r="Q100" s="181">
        <v>15.375</v>
      </c>
      <c r="R100" s="181">
        <v>3.75</v>
      </c>
      <c r="S100" s="180">
        <v>438.125</v>
      </c>
      <c r="T100" s="180">
        <v>315.625</v>
      </c>
      <c r="U100" s="180">
        <v>277.625</v>
      </c>
      <c r="V100" s="180">
        <v>1078.375</v>
      </c>
      <c r="W100" s="181">
        <v>221.875</v>
      </c>
      <c r="X100" s="181">
        <v>277.125</v>
      </c>
      <c r="Y100" s="181">
        <v>204.125</v>
      </c>
      <c r="Z100" s="181">
        <v>44</v>
      </c>
      <c r="AA100" s="181">
        <v>12.75</v>
      </c>
      <c r="AB100" s="181">
        <v>9.125</v>
      </c>
      <c r="AC100" s="181" t="e">
        <v>#VALUE!</v>
      </c>
      <c r="AD100" s="181">
        <v>237.125</v>
      </c>
      <c r="AE100" s="181">
        <v>72.25</v>
      </c>
      <c r="AF100" s="180">
        <v>3410.75</v>
      </c>
      <c r="AG100" s="181">
        <v>1054.875</v>
      </c>
      <c r="AH100" s="181">
        <v>41.625</v>
      </c>
      <c r="AI100" s="181">
        <v>609.125</v>
      </c>
      <c r="AJ100" s="181">
        <v>396.75</v>
      </c>
      <c r="AK100" s="181">
        <v>116.125</v>
      </c>
      <c r="AL100" s="181">
        <v>184.625</v>
      </c>
      <c r="AM100" s="181">
        <v>1007.625</v>
      </c>
      <c r="AN100" s="180">
        <v>108.5</v>
      </c>
      <c r="AO100" s="180">
        <v>312.75</v>
      </c>
      <c r="AP100" s="181">
        <v>37.875</v>
      </c>
      <c r="AQ100" s="181">
        <v>0</v>
      </c>
      <c r="AR100" s="181">
        <v>242</v>
      </c>
      <c r="AS100" s="181">
        <v>32.875</v>
      </c>
      <c r="AT100" s="180">
        <v>54.875</v>
      </c>
      <c r="AU100" s="180">
        <v>8.375</v>
      </c>
      <c r="AV100" s="180">
        <v>4.875</v>
      </c>
      <c r="AW100" s="181">
        <v>0</v>
      </c>
      <c r="AX100" s="181">
        <v>4.875</v>
      </c>
      <c r="AY100" s="180">
        <v>16.375</v>
      </c>
      <c r="AZ100" s="180">
        <v>12.375</v>
      </c>
      <c r="BA100" s="180">
        <v>129.75</v>
      </c>
      <c r="BB100" s="180">
        <v>1.125</v>
      </c>
      <c r="BC100" s="180">
        <v>0.75</v>
      </c>
      <c r="BD100" s="180">
        <v>2360.75</v>
      </c>
      <c r="BE100" s="180">
        <v>32.75</v>
      </c>
      <c r="BF100" s="180">
        <v>29.5</v>
      </c>
      <c r="BG100" s="180">
        <v>318.875</v>
      </c>
      <c r="BH100" s="180" t="e">
        <v>#VALUE!</v>
      </c>
      <c r="BI100" s="182">
        <v>1108.75</v>
      </c>
      <c r="BJ100" s="183">
        <v>67.75</v>
      </c>
      <c r="BK100" s="183">
        <v>12.625</v>
      </c>
      <c r="BL100" s="183">
        <v>951.875</v>
      </c>
      <c r="BM100" s="183" t="e">
        <v>#VALUE!</v>
      </c>
      <c r="BN100" s="183">
        <v>0.625</v>
      </c>
      <c r="BO100" s="183" t="e">
        <v>#VALUE!</v>
      </c>
      <c r="BP100" s="183">
        <v>75.875</v>
      </c>
      <c r="BQ100" s="184">
        <v>511</v>
      </c>
      <c r="BR100" s="184">
        <v>82.875</v>
      </c>
      <c r="BS100" s="184" t="e">
        <v>#VALUE!</v>
      </c>
      <c r="BT100" s="184">
        <v>157.125</v>
      </c>
      <c r="BU100" s="184" t="e">
        <v>#VALUE!</v>
      </c>
      <c r="BV100" s="184">
        <v>271</v>
      </c>
      <c r="BW100" s="185" t="e">
        <v>#VALUE!</v>
      </c>
      <c r="BX100" s="185" t="e">
        <v>#VALUE!</v>
      </c>
      <c r="BY100" s="185" t="e">
        <v>#VALUE!</v>
      </c>
      <c r="BZ100" s="185" t="e">
        <v>#VALUE!</v>
      </c>
      <c r="CA100" s="185" t="e">
        <v>#VALUE!</v>
      </c>
      <c r="CB100" s="185">
        <v>271</v>
      </c>
      <c r="CC100" s="186">
        <v>150.75</v>
      </c>
      <c r="CD100" s="187">
        <v>79564</v>
      </c>
      <c r="CE100" s="200">
        <f t="shared" si="1"/>
        <v>4489.125</v>
      </c>
    </row>
    <row r="101" spans="1:83" x14ac:dyDescent="0.25">
      <c r="A101" s="179" t="s">
        <v>545</v>
      </c>
      <c r="B101" s="179" t="s">
        <v>130</v>
      </c>
      <c r="C101" s="179" t="s">
        <v>543</v>
      </c>
      <c r="D101" s="179" t="s">
        <v>130</v>
      </c>
      <c r="E101" s="180">
        <v>4011.625</v>
      </c>
      <c r="F101" s="181">
        <v>4011.625</v>
      </c>
      <c r="G101" s="181">
        <v>0</v>
      </c>
      <c r="H101" s="181">
        <v>0</v>
      </c>
      <c r="I101" s="181">
        <v>259.375</v>
      </c>
      <c r="J101" s="181">
        <v>257.75</v>
      </c>
      <c r="K101" s="181">
        <v>366.625</v>
      </c>
      <c r="L101" s="181">
        <v>1043.25</v>
      </c>
      <c r="M101" s="181">
        <v>1101.5</v>
      </c>
      <c r="N101" s="181">
        <v>715</v>
      </c>
      <c r="O101" s="181">
        <v>268.125</v>
      </c>
      <c r="P101" s="180">
        <v>403.5</v>
      </c>
      <c r="Q101" s="181">
        <v>18.375</v>
      </c>
      <c r="R101" s="181">
        <v>4.125</v>
      </c>
      <c r="S101" s="180">
        <v>167.875</v>
      </c>
      <c r="T101" s="180">
        <v>91.5</v>
      </c>
      <c r="U101" s="180">
        <v>0</v>
      </c>
      <c r="V101" s="180">
        <v>794.125</v>
      </c>
      <c r="W101" s="181">
        <v>118.25</v>
      </c>
      <c r="X101" s="181">
        <v>58.5</v>
      </c>
      <c r="Y101" s="181">
        <v>45.875</v>
      </c>
      <c r="Z101" s="181">
        <v>210.125</v>
      </c>
      <c r="AA101" s="181">
        <v>0</v>
      </c>
      <c r="AB101" s="181" t="e">
        <v>#VALUE!</v>
      </c>
      <c r="AC101" s="181" t="e">
        <v>#VALUE!</v>
      </c>
      <c r="AD101" s="181">
        <v>163</v>
      </c>
      <c r="AE101" s="181">
        <v>198.375</v>
      </c>
      <c r="AF101" s="180">
        <v>1179.875</v>
      </c>
      <c r="AG101" s="181">
        <v>47.75</v>
      </c>
      <c r="AH101" s="181">
        <v>40.125</v>
      </c>
      <c r="AI101" s="181">
        <v>164.75</v>
      </c>
      <c r="AJ101" s="181">
        <v>388.5</v>
      </c>
      <c r="AK101" s="181">
        <v>70.25</v>
      </c>
      <c r="AL101" s="181">
        <v>16.875</v>
      </c>
      <c r="AM101" s="181">
        <v>451.625</v>
      </c>
      <c r="AN101" s="180">
        <v>28.5</v>
      </c>
      <c r="AO101" s="180">
        <v>55.125</v>
      </c>
      <c r="AP101" s="181">
        <v>39.625</v>
      </c>
      <c r="AQ101" s="181">
        <v>0</v>
      </c>
      <c r="AR101" s="181">
        <v>0</v>
      </c>
      <c r="AS101" s="181">
        <v>15.5</v>
      </c>
      <c r="AT101" s="180">
        <v>0.75</v>
      </c>
      <c r="AU101" s="180">
        <v>15.25</v>
      </c>
      <c r="AV101" s="180">
        <v>6</v>
      </c>
      <c r="AW101" s="181">
        <v>0</v>
      </c>
      <c r="AX101" s="181">
        <v>6</v>
      </c>
      <c r="AY101" s="180">
        <v>1.125</v>
      </c>
      <c r="AZ101" s="180">
        <v>14.375</v>
      </c>
      <c r="BA101" s="180">
        <v>31.25</v>
      </c>
      <c r="BB101" s="180">
        <v>0.875</v>
      </c>
      <c r="BC101" s="180">
        <v>0</v>
      </c>
      <c r="BD101" s="180">
        <v>1030.75</v>
      </c>
      <c r="BE101" s="180">
        <v>2.625</v>
      </c>
      <c r="BF101" s="180">
        <v>0</v>
      </c>
      <c r="BG101" s="180">
        <v>188.125</v>
      </c>
      <c r="BH101" s="180" t="e">
        <v>#VALUE!</v>
      </c>
      <c r="BI101" s="182">
        <v>185.875</v>
      </c>
      <c r="BJ101" s="183">
        <v>33.25</v>
      </c>
      <c r="BK101" s="183">
        <v>16.875</v>
      </c>
      <c r="BL101" s="183">
        <v>105.875</v>
      </c>
      <c r="BM101" s="183" t="e">
        <v>#VALUE!</v>
      </c>
      <c r="BN101" s="183" t="e">
        <v>#VALUE!</v>
      </c>
      <c r="BO101" s="183">
        <v>0</v>
      </c>
      <c r="BP101" s="183">
        <v>29.875</v>
      </c>
      <c r="BQ101" s="184">
        <v>32.75</v>
      </c>
      <c r="BR101" s="184">
        <v>0</v>
      </c>
      <c r="BS101" s="184" t="e">
        <v>#VALUE!</v>
      </c>
      <c r="BT101" s="184" t="e">
        <v>#VALUE!</v>
      </c>
      <c r="BU101" s="184" t="e">
        <v>#VALUE!</v>
      </c>
      <c r="BV101" s="184">
        <v>32.75</v>
      </c>
      <c r="BW101" s="185" t="e">
        <v>#VALUE!</v>
      </c>
      <c r="BX101" s="185" t="e">
        <v>#VALUE!</v>
      </c>
      <c r="BY101" s="185" t="e">
        <v>#VALUE!</v>
      </c>
      <c r="BZ101" s="185" t="e">
        <v>#VALUE!</v>
      </c>
      <c r="CA101" s="185" t="e">
        <v>#VALUE!</v>
      </c>
      <c r="CB101" s="185">
        <v>30.875</v>
      </c>
      <c r="CC101" s="186">
        <v>71.75</v>
      </c>
      <c r="CD101" s="187">
        <v>34574</v>
      </c>
      <c r="CE101" s="200">
        <f t="shared" si="1"/>
        <v>1974</v>
      </c>
    </row>
    <row r="102" spans="1:83" ht="15.75" thickBot="1" x14ac:dyDescent="0.3">
      <c r="A102" s="189" t="s">
        <v>546</v>
      </c>
      <c r="B102" s="189" t="s">
        <v>547</v>
      </c>
      <c r="C102" s="189" t="s">
        <v>543</v>
      </c>
      <c r="D102" s="189" t="s">
        <v>131</v>
      </c>
      <c r="E102" s="190">
        <v>18105.154999999999</v>
      </c>
      <c r="F102" s="191">
        <v>17564.154999999999</v>
      </c>
      <c r="G102" s="191">
        <v>105.25</v>
      </c>
      <c r="H102" s="191">
        <v>435.75</v>
      </c>
      <c r="I102" s="191">
        <v>859.125</v>
      </c>
      <c r="J102" s="191">
        <v>1238</v>
      </c>
      <c r="K102" s="191">
        <v>1669.875</v>
      </c>
      <c r="L102" s="191">
        <v>2810.25</v>
      </c>
      <c r="M102" s="191">
        <v>3966.28</v>
      </c>
      <c r="N102" s="191">
        <v>3518.5</v>
      </c>
      <c r="O102" s="191">
        <v>4043.125</v>
      </c>
      <c r="P102" s="190">
        <v>1339.625</v>
      </c>
      <c r="Q102" s="191">
        <v>19.25</v>
      </c>
      <c r="R102" s="191">
        <v>69.875</v>
      </c>
      <c r="S102" s="190">
        <v>934.5</v>
      </c>
      <c r="T102" s="190">
        <v>643.125</v>
      </c>
      <c r="U102" s="190">
        <v>977.75</v>
      </c>
      <c r="V102" s="190">
        <v>2411.25</v>
      </c>
      <c r="W102" s="191">
        <v>663.75</v>
      </c>
      <c r="X102" s="191">
        <v>519.125</v>
      </c>
      <c r="Y102" s="191">
        <v>295</v>
      </c>
      <c r="Z102" s="191">
        <v>149.625</v>
      </c>
      <c r="AA102" s="191">
        <v>14.875</v>
      </c>
      <c r="AB102" s="191">
        <v>46.5</v>
      </c>
      <c r="AC102" s="191">
        <v>90.75</v>
      </c>
      <c r="AD102" s="191">
        <v>439.375</v>
      </c>
      <c r="AE102" s="191">
        <v>192.25</v>
      </c>
      <c r="AF102" s="190">
        <v>6214.03</v>
      </c>
      <c r="AG102" s="191">
        <v>1132.125</v>
      </c>
      <c r="AH102" s="191">
        <v>263.875</v>
      </c>
      <c r="AI102" s="191">
        <v>821.75</v>
      </c>
      <c r="AJ102" s="191">
        <v>1354.5</v>
      </c>
      <c r="AK102" s="191">
        <v>277.375</v>
      </c>
      <c r="AL102" s="191">
        <v>241.75</v>
      </c>
      <c r="AM102" s="191">
        <v>2122.6550000000002</v>
      </c>
      <c r="AN102" s="190">
        <v>115.875</v>
      </c>
      <c r="AO102" s="190">
        <v>317</v>
      </c>
      <c r="AP102" s="191">
        <v>153</v>
      </c>
      <c r="AQ102" s="191">
        <v>5.5</v>
      </c>
      <c r="AR102" s="191">
        <v>101.625</v>
      </c>
      <c r="AS102" s="191">
        <v>56.875</v>
      </c>
      <c r="AT102" s="190">
        <v>81.75</v>
      </c>
      <c r="AU102" s="190">
        <v>19.75</v>
      </c>
      <c r="AV102" s="190">
        <v>193</v>
      </c>
      <c r="AW102" s="191">
        <v>3</v>
      </c>
      <c r="AX102" s="191">
        <v>190</v>
      </c>
      <c r="AY102" s="190">
        <v>85.375</v>
      </c>
      <c r="AZ102" s="190">
        <v>24.625</v>
      </c>
      <c r="BA102" s="190">
        <v>289.5</v>
      </c>
      <c r="BB102" s="190">
        <v>18.625</v>
      </c>
      <c r="BC102" s="190">
        <v>0</v>
      </c>
      <c r="BD102" s="190">
        <v>3120.75</v>
      </c>
      <c r="BE102" s="190">
        <v>29.875</v>
      </c>
      <c r="BF102" s="190">
        <v>205.125</v>
      </c>
      <c r="BG102" s="190">
        <v>1083.625</v>
      </c>
      <c r="BH102" s="190" t="e">
        <v>#VALUE!</v>
      </c>
      <c r="BI102" s="192">
        <v>2950.625</v>
      </c>
      <c r="BJ102" s="193">
        <v>576.5</v>
      </c>
      <c r="BK102" s="193">
        <v>220.625</v>
      </c>
      <c r="BL102" s="193">
        <v>1149.875</v>
      </c>
      <c r="BM102" s="193">
        <v>0</v>
      </c>
      <c r="BN102" s="193">
        <v>4</v>
      </c>
      <c r="BO102" s="193">
        <v>4</v>
      </c>
      <c r="BP102" s="193">
        <v>995.625</v>
      </c>
      <c r="BQ102" s="194">
        <v>701.375</v>
      </c>
      <c r="BR102" s="194">
        <v>68.875</v>
      </c>
      <c r="BS102" s="194" t="e">
        <v>#VALUE!</v>
      </c>
      <c r="BT102" s="194">
        <v>230.25</v>
      </c>
      <c r="BU102" s="194">
        <v>0</v>
      </c>
      <c r="BV102" s="194">
        <v>402.25</v>
      </c>
      <c r="BW102" s="195" t="e">
        <v>#VALUE!</v>
      </c>
      <c r="BX102" s="195" t="e">
        <v>#VALUE!</v>
      </c>
      <c r="BY102" s="195" t="e">
        <v>#VALUE!</v>
      </c>
      <c r="BZ102" s="195" t="e">
        <v>#VALUE!</v>
      </c>
      <c r="CA102" s="195" t="e">
        <v>#VALUE!</v>
      </c>
      <c r="CB102" s="195">
        <v>351.875</v>
      </c>
      <c r="CC102" s="196">
        <v>1834.875</v>
      </c>
      <c r="CD102" s="197">
        <v>163391.27999997101</v>
      </c>
      <c r="CE102" s="200">
        <f t="shared" si="1"/>
        <v>8625.2799999999988</v>
      </c>
    </row>
    <row r="103" spans="1:83" ht="15.75" thickBot="1" x14ac:dyDescent="0.3">
      <c r="A103" s="523" t="s">
        <v>548</v>
      </c>
      <c r="B103" s="524"/>
      <c r="C103" s="524"/>
      <c r="D103" s="524"/>
      <c r="E103" s="198">
        <v>1775587.16411261</v>
      </c>
      <c r="F103" s="198">
        <v>1750346.60161261</v>
      </c>
      <c r="G103" s="198">
        <v>8686.125</v>
      </c>
      <c r="H103" s="198">
        <v>16554.4375</v>
      </c>
      <c r="I103" s="198">
        <v>83794</v>
      </c>
      <c r="J103" s="198">
        <v>92039.468457943905</v>
      </c>
      <c r="K103" s="198">
        <v>108276.625</v>
      </c>
      <c r="L103" s="198">
        <v>231670</v>
      </c>
      <c r="M103" s="198">
        <v>450988.18277777801</v>
      </c>
      <c r="N103" s="198">
        <v>384295.4375</v>
      </c>
      <c r="O103" s="198">
        <v>424523.45037688402</v>
      </c>
      <c r="P103" s="198">
        <v>203028.25</v>
      </c>
      <c r="Q103" s="198">
        <v>3866.625</v>
      </c>
      <c r="R103" s="198">
        <v>13303.25</v>
      </c>
      <c r="S103" s="198">
        <v>133467</v>
      </c>
      <c r="T103" s="198">
        <v>80287.027777777796</v>
      </c>
      <c r="U103" s="198">
        <v>58853.887876884401</v>
      </c>
      <c r="V103" s="198">
        <v>357368.34345794399</v>
      </c>
      <c r="W103" s="198">
        <v>79082.625</v>
      </c>
      <c r="X103" s="198">
        <v>61118.125</v>
      </c>
      <c r="Y103" s="198">
        <v>38036.093457943898</v>
      </c>
      <c r="Z103" s="198">
        <v>63264.625</v>
      </c>
      <c r="AA103" s="198">
        <v>2228.375</v>
      </c>
      <c r="AB103" s="198">
        <v>19712</v>
      </c>
      <c r="AC103" s="198">
        <v>8958.5</v>
      </c>
      <c r="AD103" s="198">
        <v>45669.875</v>
      </c>
      <c r="AE103" s="198">
        <v>39298.125</v>
      </c>
      <c r="AF103" s="198">
        <v>536596.78</v>
      </c>
      <c r="AG103" s="198">
        <v>153712.625</v>
      </c>
      <c r="AH103" s="198">
        <v>11880.125</v>
      </c>
      <c r="AI103" s="198">
        <v>133443.875</v>
      </c>
      <c r="AJ103" s="198">
        <v>43819.25</v>
      </c>
      <c r="AK103" s="198">
        <v>24127.375</v>
      </c>
      <c r="AL103" s="198">
        <v>13969.5</v>
      </c>
      <c r="AM103" s="198">
        <v>155644.03</v>
      </c>
      <c r="AN103" s="198">
        <v>20883.875</v>
      </c>
      <c r="AO103" s="198">
        <v>38962.375</v>
      </c>
      <c r="AP103" s="198">
        <v>23288</v>
      </c>
      <c r="AQ103" s="198">
        <v>731.25</v>
      </c>
      <c r="AR103" s="198">
        <v>10672</v>
      </c>
      <c r="AS103" s="198">
        <v>4271.125</v>
      </c>
      <c r="AT103" s="198">
        <v>16588.125</v>
      </c>
      <c r="AU103" s="198">
        <v>5828.75</v>
      </c>
      <c r="AV103" s="198">
        <v>5080.75</v>
      </c>
      <c r="AW103" s="198">
        <v>1109.375</v>
      </c>
      <c r="AX103" s="198">
        <v>3971.375</v>
      </c>
      <c r="AY103" s="198">
        <v>7377.125</v>
      </c>
      <c r="AZ103" s="198">
        <v>13846.5</v>
      </c>
      <c r="BA103" s="198">
        <v>10685</v>
      </c>
      <c r="BB103" s="198">
        <v>466</v>
      </c>
      <c r="BC103" s="198">
        <v>409.875</v>
      </c>
      <c r="BD103" s="198">
        <v>186055.625</v>
      </c>
      <c r="BE103" s="198">
        <v>5572.75</v>
      </c>
      <c r="BF103" s="198">
        <v>6194.125</v>
      </c>
      <c r="BG103" s="198">
        <v>66705.5</v>
      </c>
      <c r="BH103" s="198" t="e">
        <v>#VALUE!</v>
      </c>
      <c r="BI103" s="198">
        <v>312044.125</v>
      </c>
      <c r="BJ103" s="198">
        <v>73205.75</v>
      </c>
      <c r="BK103" s="198">
        <v>29277.25</v>
      </c>
      <c r="BL103" s="198">
        <v>159115.5</v>
      </c>
      <c r="BM103" s="198">
        <v>4855.375</v>
      </c>
      <c r="BN103" s="198">
        <v>3440.5</v>
      </c>
      <c r="BO103" s="198">
        <v>4151.875</v>
      </c>
      <c r="BP103" s="198">
        <v>37997.875</v>
      </c>
      <c r="BQ103" s="198">
        <v>154010</v>
      </c>
      <c r="BR103" s="198">
        <v>33790.875</v>
      </c>
      <c r="BS103" s="198">
        <v>14965.625</v>
      </c>
      <c r="BT103" s="198">
        <v>16089.625</v>
      </c>
      <c r="BU103" s="198">
        <v>2742.25</v>
      </c>
      <c r="BV103" s="198">
        <v>86421.625</v>
      </c>
      <c r="BW103" s="198">
        <v>13264.75</v>
      </c>
      <c r="BX103" s="198">
        <v>3066.625</v>
      </c>
      <c r="BY103" s="198">
        <v>1866.125</v>
      </c>
      <c r="BZ103" s="198">
        <v>7851.875</v>
      </c>
      <c r="CA103" s="198">
        <v>2318.875</v>
      </c>
      <c r="CB103" s="198">
        <v>34798.75</v>
      </c>
      <c r="CC103" s="198">
        <v>106212.65654205599</v>
      </c>
      <c r="CD103" s="199">
        <v>19293666.6286406</v>
      </c>
      <c r="CE103" s="200">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8" bestFit="1" customWidth="1"/>
    <col min="2" max="2" width="22" style="188" bestFit="1" customWidth="1"/>
    <col min="3" max="4" width="26.5703125" style="188" bestFit="1" customWidth="1"/>
    <col min="5" max="5" width="14.42578125" style="188" bestFit="1" customWidth="1"/>
    <col min="6" max="6" width="11.140625" style="188" bestFit="1" customWidth="1"/>
    <col min="7" max="7" width="12.140625" style="188" bestFit="1" customWidth="1"/>
    <col min="8" max="8" width="15.140625" style="188" bestFit="1" customWidth="1"/>
    <col min="9" max="9" width="10.7109375" style="188" bestFit="1" customWidth="1"/>
    <col min="10" max="10" width="7" style="188" bestFit="1" customWidth="1"/>
    <col min="11" max="11" width="8" style="188" bestFit="1" customWidth="1"/>
    <col min="12" max="13" width="9" style="188" bestFit="1" customWidth="1"/>
    <col min="14" max="14" width="10" style="188" bestFit="1" customWidth="1"/>
    <col min="15" max="15" width="8" style="188" bestFit="1" customWidth="1"/>
    <col min="16" max="16" width="18.28515625" style="188" bestFit="1" customWidth="1"/>
    <col min="17" max="17" width="27.28515625" style="188" bestFit="1" customWidth="1"/>
    <col min="18" max="18" width="26.42578125" style="188" bestFit="1" customWidth="1"/>
    <col min="19" max="19" width="33.28515625" style="188" bestFit="1" customWidth="1"/>
    <col min="20" max="20" width="22.140625" style="188" bestFit="1" customWidth="1"/>
    <col min="21" max="21" width="20.28515625" style="188" bestFit="1" customWidth="1"/>
    <col min="22" max="22" width="32.140625" style="188" bestFit="1" customWidth="1"/>
    <col min="23" max="23" width="35" style="188" bestFit="1" customWidth="1"/>
    <col min="24" max="25" width="34" style="188" bestFit="1" customWidth="1"/>
    <col min="26" max="26" width="35.5703125" style="188" bestFit="1" customWidth="1"/>
    <col min="27" max="27" width="32.85546875" style="188" bestFit="1" customWidth="1"/>
    <col min="28" max="28" width="32.42578125" style="188" bestFit="1" customWidth="1"/>
    <col min="29" max="29" width="28.140625" style="188" bestFit="1" customWidth="1"/>
    <col min="30" max="30" width="30.85546875" style="188" bestFit="1" customWidth="1"/>
    <col min="31" max="31" width="32.140625" style="188" bestFit="1" customWidth="1"/>
    <col min="32" max="32" width="28.28515625" style="188" bestFit="1" customWidth="1"/>
    <col min="33" max="33" width="20.5703125" style="188" bestFit="1" customWidth="1"/>
    <col min="34" max="34" width="34" style="188" bestFit="1" customWidth="1"/>
    <col min="35" max="35" width="23.140625" style="188" bestFit="1" customWidth="1"/>
    <col min="36" max="36" width="30.28515625" style="188" bestFit="1" customWidth="1"/>
    <col min="37" max="37" width="34" style="188" bestFit="1" customWidth="1"/>
    <col min="38" max="38" width="33.85546875" style="188" bestFit="1" customWidth="1"/>
    <col min="39" max="39" width="32.7109375" style="188" bestFit="1" customWidth="1"/>
    <col min="40" max="40" width="24.140625" style="188" bestFit="1" customWidth="1"/>
    <col min="41" max="41" width="23.5703125" style="188" bestFit="1" customWidth="1"/>
    <col min="42" max="42" width="29.28515625" style="188" bestFit="1" customWidth="1"/>
    <col min="43" max="43" width="24.42578125" style="188" bestFit="1" customWidth="1"/>
    <col min="44" max="44" width="27.42578125" style="188" bestFit="1" customWidth="1"/>
    <col min="45" max="45" width="27.28515625" style="188" bestFit="1" customWidth="1"/>
    <col min="46" max="46" width="17.7109375" style="188" bestFit="1" customWidth="1"/>
    <col min="47" max="47" width="16.85546875" style="188" bestFit="1" customWidth="1"/>
    <col min="48" max="48" width="34.7109375" style="188" bestFit="1" customWidth="1"/>
    <col min="49" max="49" width="34.28515625" style="188" bestFit="1" customWidth="1"/>
    <col min="50" max="50" width="27.7109375" style="188" bestFit="1" customWidth="1"/>
    <col min="51" max="51" width="32.85546875" style="188" bestFit="1" customWidth="1"/>
    <col min="52" max="52" width="24.5703125" style="188" bestFit="1" customWidth="1"/>
    <col min="53" max="53" width="19.5703125" style="188" bestFit="1" customWidth="1"/>
    <col min="54" max="54" width="25.5703125" style="188" bestFit="1" customWidth="1"/>
    <col min="55" max="55" width="18.5703125" style="188" bestFit="1" customWidth="1"/>
    <col min="56" max="56" width="25" style="188" bestFit="1" customWidth="1"/>
    <col min="57" max="57" width="32.85546875" style="188" bestFit="1" customWidth="1"/>
    <col min="58" max="58" width="15.28515625" style="188" bestFit="1" customWidth="1"/>
    <col min="59" max="59" width="11" style="188" bestFit="1" customWidth="1"/>
    <col min="60" max="60" width="15.7109375" style="188" bestFit="1" customWidth="1"/>
    <col min="61" max="61" width="15" style="188" bestFit="1" customWidth="1"/>
    <col min="62" max="62" width="13.42578125" style="188" bestFit="1" customWidth="1"/>
    <col min="63" max="63" width="14.85546875" style="188" bestFit="1" customWidth="1"/>
    <col min="64" max="64" width="10.85546875" style="188" bestFit="1" customWidth="1"/>
    <col min="65" max="65" width="18.7109375" style="188" bestFit="1" customWidth="1"/>
    <col min="66" max="66" width="15" style="188" bestFit="1" customWidth="1"/>
    <col min="67" max="67" width="18.140625" style="188" bestFit="1" customWidth="1"/>
    <col min="68" max="68" width="10.7109375" style="188" bestFit="1" customWidth="1"/>
    <col min="69" max="69" width="12.28515625" style="188" bestFit="1" customWidth="1"/>
    <col min="70" max="71" width="29.7109375" style="188" bestFit="1" customWidth="1"/>
    <col min="72" max="72" width="27.5703125" style="188" bestFit="1" customWidth="1"/>
    <col min="73" max="73" width="20.7109375" style="188" bestFit="1" customWidth="1"/>
    <col min="74" max="74" width="13.7109375" style="188" bestFit="1" customWidth="1"/>
    <col min="75" max="75" width="25.42578125" style="188" bestFit="1" customWidth="1"/>
    <col min="76" max="76" width="20.28515625" style="188" bestFit="1" customWidth="1"/>
    <col min="77" max="77" width="22.85546875" style="188" bestFit="1" customWidth="1"/>
    <col min="78" max="78" width="30.7109375" style="188" bestFit="1" customWidth="1"/>
    <col min="79" max="79" width="32.140625" style="188" bestFit="1" customWidth="1"/>
    <col min="80" max="80" width="22.28515625" style="188" bestFit="1" customWidth="1"/>
    <col min="81" max="81" width="12.85546875" style="188" bestFit="1" customWidth="1"/>
    <col min="82" max="82" width="33" style="188" bestFit="1" customWidth="1"/>
    <col min="83" max="16384" width="11.42578125" style="188"/>
  </cols>
  <sheetData>
    <row r="1" spans="1:82" s="159" customFormat="1" ht="12.75" x14ac:dyDescent="0.2">
      <c r="A1" s="525"/>
      <c r="B1" s="526"/>
      <c r="C1" s="526"/>
      <c r="D1" s="527"/>
      <c r="E1" s="157" t="s">
        <v>185</v>
      </c>
      <c r="F1" s="528" t="s">
        <v>186</v>
      </c>
      <c r="G1" s="528"/>
      <c r="H1" s="528"/>
      <c r="I1" s="528" t="s">
        <v>187</v>
      </c>
      <c r="J1" s="528"/>
      <c r="K1" s="528"/>
      <c r="L1" s="528"/>
      <c r="M1" s="528"/>
      <c r="N1" s="528"/>
      <c r="O1" s="528"/>
      <c r="P1" s="529" t="s">
        <v>188</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189</v>
      </c>
      <c r="BJ1" s="533"/>
      <c r="BK1" s="533"/>
      <c r="BL1" s="533"/>
      <c r="BM1" s="533"/>
      <c r="BN1" s="533"/>
      <c r="BO1" s="533"/>
      <c r="BP1" s="534"/>
      <c r="BQ1" s="535" t="s">
        <v>190</v>
      </c>
      <c r="BR1" s="535"/>
      <c r="BS1" s="535"/>
      <c r="BT1" s="535"/>
      <c r="BU1" s="535"/>
      <c r="BV1" s="535"/>
      <c r="BW1" s="535"/>
      <c r="BX1" s="535"/>
      <c r="BY1" s="535"/>
      <c r="BZ1" s="535"/>
      <c r="CA1" s="535"/>
      <c r="CB1" s="535"/>
      <c r="CC1" s="158">
        <v>0</v>
      </c>
      <c r="CD1" s="521" t="s">
        <v>191</v>
      </c>
    </row>
    <row r="2" spans="1:82" s="159" customFormat="1" ht="50.25" customHeight="1" x14ac:dyDescent="0.25">
      <c r="A2" s="160" t="s">
        <v>192</v>
      </c>
      <c r="B2" s="161" t="s">
        <v>193</v>
      </c>
      <c r="C2" s="161" t="s">
        <v>194</v>
      </c>
      <c r="D2" s="161" t="s">
        <v>195</v>
      </c>
      <c r="E2" s="162" t="s">
        <v>196</v>
      </c>
      <c r="F2" s="163" t="s">
        <v>197</v>
      </c>
      <c r="G2" s="163" t="s">
        <v>198</v>
      </c>
      <c r="H2" s="163" t="s">
        <v>199</v>
      </c>
      <c r="I2" s="163" t="s">
        <v>200</v>
      </c>
      <c r="J2" s="163" t="s">
        <v>201</v>
      </c>
      <c r="K2" s="163" t="s">
        <v>202</v>
      </c>
      <c r="L2" s="163" t="s">
        <v>203</v>
      </c>
      <c r="M2" s="163" t="s">
        <v>204</v>
      </c>
      <c r="N2" s="163" t="s">
        <v>205</v>
      </c>
      <c r="O2" s="163" t="s">
        <v>206</v>
      </c>
      <c r="P2" s="162" t="s">
        <v>64</v>
      </c>
      <c r="Q2" s="164" t="s">
        <v>207</v>
      </c>
      <c r="R2" s="164" t="s">
        <v>208</v>
      </c>
      <c r="S2" s="162" t="s">
        <v>209</v>
      </c>
      <c r="T2" s="162" t="s">
        <v>210</v>
      </c>
      <c r="U2" s="162" t="s">
        <v>211</v>
      </c>
      <c r="V2" s="162" t="s">
        <v>212</v>
      </c>
      <c r="W2" s="164" t="s">
        <v>213</v>
      </c>
      <c r="X2" s="164" t="s">
        <v>214</v>
      </c>
      <c r="Y2" s="164" t="s">
        <v>215</v>
      </c>
      <c r="Z2" s="164" t="s">
        <v>216</v>
      </c>
      <c r="AA2" s="164" t="s">
        <v>217</v>
      </c>
      <c r="AB2" s="164" t="s">
        <v>218</v>
      </c>
      <c r="AC2" s="164" t="s">
        <v>219</v>
      </c>
      <c r="AD2" s="164" t="s">
        <v>220</v>
      </c>
      <c r="AE2" s="164" t="s">
        <v>221</v>
      </c>
      <c r="AF2" s="162" t="s">
        <v>222</v>
      </c>
      <c r="AG2" s="164" t="s">
        <v>223</v>
      </c>
      <c r="AH2" s="164" t="s">
        <v>224</v>
      </c>
      <c r="AI2" s="164" t="s">
        <v>225</v>
      </c>
      <c r="AJ2" s="164" t="s">
        <v>226</v>
      </c>
      <c r="AK2" s="164" t="s">
        <v>227</v>
      </c>
      <c r="AL2" s="164" t="s">
        <v>228</v>
      </c>
      <c r="AM2" s="164" t="s">
        <v>229</v>
      </c>
      <c r="AN2" s="162" t="s">
        <v>230</v>
      </c>
      <c r="AO2" s="162" t="s">
        <v>231</v>
      </c>
      <c r="AP2" s="164" t="s">
        <v>232</v>
      </c>
      <c r="AQ2" s="164" t="s">
        <v>233</v>
      </c>
      <c r="AR2" s="164" t="s">
        <v>234</v>
      </c>
      <c r="AS2" s="164" t="s">
        <v>235</v>
      </c>
      <c r="AT2" s="162" t="s">
        <v>236</v>
      </c>
      <c r="AU2" s="162" t="s">
        <v>237</v>
      </c>
      <c r="AV2" s="162" t="s">
        <v>238</v>
      </c>
      <c r="AW2" s="164" t="s">
        <v>239</v>
      </c>
      <c r="AX2" s="164" t="s">
        <v>240</v>
      </c>
      <c r="AY2" s="162" t="s">
        <v>241</v>
      </c>
      <c r="AZ2" s="162" t="s">
        <v>242</v>
      </c>
      <c r="BA2" s="162" t="s">
        <v>243</v>
      </c>
      <c r="BB2" s="162" t="s">
        <v>244</v>
      </c>
      <c r="BC2" s="162" t="s">
        <v>245</v>
      </c>
      <c r="BD2" s="162" t="s">
        <v>246</v>
      </c>
      <c r="BE2" s="162" t="s">
        <v>247</v>
      </c>
      <c r="BF2" s="162" t="s">
        <v>248</v>
      </c>
      <c r="BG2" s="162" t="s">
        <v>249</v>
      </c>
      <c r="BH2" s="162" t="s">
        <v>250</v>
      </c>
      <c r="BI2" s="165" t="s">
        <v>251</v>
      </c>
      <c r="BJ2" s="166" t="s">
        <v>252</v>
      </c>
      <c r="BK2" s="166" t="s">
        <v>253</v>
      </c>
      <c r="BL2" s="166" t="s">
        <v>254</v>
      </c>
      <c r="BM2" s="166" t="s">
        <v>255</v>
      </c>
      <c r="BN2" s="166" t="s">
        <v>256</v>
      </c>
      <c r="BO2" s="166" t="s">
        <v>257</v>
      </c>
      <c r="BP2" s="166" t="s">
        <v>258</v>
      </c>
      <c r="BQ2" s="167" t="s">
        <v>259</v>
      </c>
      <c r="BR2" s="167" t="s">
        <v>260</v>
      </c>
      <c r="BS2" s="167" t="s">
        <v>261</v>
      </c>
      <c r="BT2" s="167" t="s">
        <v>262</v>
      </c>
      <c r="BU2" s="167" t="s">
        <v>263</v>
      </c>
      <c r="BV2" s="167" t="s">
        <v>264</v>
      </c>
      <c r="BW2" s="168" t="s">
        <v>265</v>
      </c>
      <c r="BX2" s="168" t="s">
        <v>266</v>
      </c>
      <c r="BY2" s="168" t="s">
        <v>267</v>
      </c>
      <c r="BZ2" s="168" t="s">
        <v>268</v>
      </c>
      <c r="CA2" s="168" t="s">
        <v>269</v>
      </c>
      <c r="CB2" s="168" t="s">
        <v>270</v>
      </c>
      <c r="CC2" s="169" t="s">
        <v>271</v>
      </c>
      <c r="CD2" s="522"/>
    </row>
    <row r="3" spans="1:82" s="159" customFormat="1" ht="12.75" x14ac:dyDescent="0.25">
      <c r="A3" s="170" t="s">
        <v>272</v>
      </c>
      <c r="B3" s="170" t="s">
        <v>273</v>
      </c>
      <c r="C3" s="170" t="s">
        <v>274</v>
      </c>
      <c r="D3" s="170" t="s">
        <v>275</v>
      </c>
      <c r="E3" s="171" t="s">
        <v>276</v>
      </c>
      <c r="F3" s="172" t="s">
        <v>277</v>
      </c>
      <c r="G3" s="172" t="s">
        <v>278</v>
      </c>
      <c r="H3" s="172" t="s">
        <v>279</v>
      </c>
      <c r="I3" s="172" t="s">
        <v>280</v>
      </c>
      <c r="J3" s="172" t="s">
        <v>281</v>
      </c>
      <c r="K3" s="172" t="s">
        <v>282</v>
      </c>
      <c r="L3" s="172" t="s">
        <v>283</v>
      </c>
      <c r="M3" s="172" t="s">
        <v>284</v>
      </c>
      <c r="N3" s="172" t="s">
        <v>285</v>
      </c>
      <c r="O3" s="172" t="s">
        <v>286</v>
      </c>
      <c r="P3" s="171" t="s">
        <v>287</v>
      </c>
      <c r="Q3" s="172" t="s">
        <v>288</v>
      </c>
      <c r="R3" s="172" t="s">
        <v>289</v>
      </c>
      <c r="S3" s="171" t="s">
        <v>290</v>
      </c>
      <c r="T3" s="171" t="s">
        <v>291</v>
      </c>
      <c r="U3" s="171" t="s">
        <v>292</v>
      </c>
      <c r="V3" s="171" t="s">
        <v>293</v>
      </c>
      <c r="W3" s="172" t="s">
        <v>294</v>
      </c>
      <c r="X3" s="172" t="s">
        <v>295</v>
      </c>
      <c r="Y3" s="172" t="s">
        <v>296</v>
      </c>
      <c r="Z3" s="172" t="s">
        <v>297</v>
      </c>
      <c r="AA3" s="172" t="s">
        <v>298</v>
      </c>
      <c r="AB3" s="172" t="s">
        <v>299</v>
      </c>
      <c r="AC3" s="172" t="s">
        <v>300</v>
      </c>
      <c r="AD3" s="172" t="s">
        <v>301</v>
      </c>
      <c r="AE3" s="172" t="s">
        <v>302</v>
      </c>
      <c r="AF3" s="171" t="s">
        <v>303</v>
      </c>
      <c r="AG3" s="172" t="s">
        <v>304</v>
      </c>
      <c r="AH3" s="172" t="s">
        <v>305</v>
      </c>
      <c r="AI3" s="172" t="s">
        <v>306</v>
      </c>
      <c r="AJ3" s="172" t="s">
        <v>307</v>
      </c>
      <c r="AK3" s="172" t="s">
        <v>308</v>
      </c>
      <c r="AL3" s="172" t="s">
        <v>309</v>
      </c>
      <c r="AM3" s="172" t="s">
        <v>310</v>
      </c>
      <c r="AN3" s="171" t="s">
        <v>311</v>
      </c>
      <c r="AO3" s="171" t="s">
        <v>312</v>
      </c>
      <c r="AP3" s="172" t="s">
        <v>313</v>
      </c>
      <c r="AQ3" s="172" t="s">
        <v>314</v>
      </c>
      <c r="AR3" s="172" t="s">
        <v>315</v>
      </c>
      <c r="AS3" s="172" t="s">
        <v>316</v>
      </c>
      <c r="AT3" s="171" t="s">
        <v>317</v>
      </c>
      <c r="AU3" s="171" t="s">
        <v>318</v>
      </c>
      <c r="AV3" s="171" t="s">
        <v>319</v>
      </c>
      <c r="AW3" s="172" t="s">
        <v>320</v>
      </c>
      <c r="AX3" s="172" t="s">
        <v>321</v>
      </c>
      <c r="AY3" s="171" t="s">
        <v>322</v>
      </c>
      <c r="AZ3" s="171" t="s">
        <v>323</v>
      </c>
      <c r="BA3" s="171" t="s">
        <v>324</v>
      </c>
      <c r="BB3" s="171" t="s">
        <v>325</v>
      </c>
      <c r="BC3" s="171" t="s">
        <v>326</v>
      </c>
      <c r="BD3" s="171" t="s">
        <v>327</v>
      </c>
      <c r="BE3" s="171" t="s">
        <v>328</v>
      </c>
      <c r="BF3" s="171" t="s">
        <v>329</v>
      </c>
      <c r="BG3" s="171" t="s">
        <v>330</v>
      </c>
      <c r="BH3" s="171" t="s">
        <v>331</v>
      </c>
      <c r="BI3" s="173" t="s">
        <v>332</v>
      </c>
      <c r="BJ3" s="174" t="s">
        <v>333</v>
      </c>
      <c r="BK3" s="174" t="s">
        <v>334</v>
      </c>
      <c r="BL3" s="174" t="s">
        <v>335</v>
      </c>
      <c r="BM3" s="174" t="s">
        <v>336</v>
      </c>
      <c r="BN3" s="174" t="s">
        <v>337</v>
      </c>
      <c r="BO3" s="174" t="s">
        <v>338</v>
      </c>
      <c r="BP3" s="174" t="s">
        <v>339</v>
      </c>
      <c r="BQ3" s="175" t="s">
        <v>340</v>
      </c>
      <c r="BR3" s="175" t="s">
        <v>341</v>
      </c>
      <c r="BS3" s="175" t="s">
        <v>342</v>
      </c>
      <c r="BT3" s="175" t="s">
        <v>343</v>
      </c>
      <c r="BU3" s="175" t="s">
        <v>344</v>
      </c>
      <c r="BV3" s="175" t="s">
        <v>345</v>
      </c>
      <c r="BW3" s="176" t="s">
        <v>346</v>
      </c>
      <c r="BX3" s="176" t="s">
        <v>347</v>
      </c>
      <c r="BY3" s="176" t="s">
        <v>348</v>
      </c>
      <c r="BZ3" s="176" t="s">
        <v>349</v>
      </c>
      <c r="CA3" s="176" t="s">
        <v>350</v>
      </c>
      <c r="CB3" s="176" t="s">
        <v>351</v>
      </c>
      <c r="CC3" s="177" t="s">
        <v>352</v>
      </c>
      <c r="CD3" s="178" t="s">
        <v>570</v>
      </c>
    </row>
    <row r="4" spans="1:82" x14ac:dyDescent="0.25">
      <c r="A4" s="179" t="s">
        <v>164</v>
      </c>
      <c r="B4" s="179" t="s">
        <v>354</v>
      </c>
      <c r="C4" s="179" t="s">
        <v>355</v>
      </c>
      <c r="D4" s="179" t="s">
        <v>55</v>
      </c>
      <c r="E4" s="180">
        <v>16234.9831265252</v>
      </c>
      <c r="F4" s="181">
        <v>16110.1853324076</v>
      </c>
      <c r="G4" s="181">
        <v>81.375</v>
      </c>
      <c r="H4" s="181">
        <v>43.422794117647101</v>
      </c>
      <c r="I4" s="181">
        <v>934.625</v>
      </c>
      <c r="J4" s="181">
        <v>973.5</v>
      </c>
      <c r="K4" s="181">
        <v>971.125</v>
      </c>
      <c r="L4" s="181">
        <v>2379.7492283607799</v>
      </c>
      <c r="M4" s="181">
        <v>3428.9475453710202</v>
      </c>
      <c r="N4" s="181">
        <v>3321.1833022870101</v>
      </c>
      <c r="O4" s="181">
        <v>4225.85305050645</v>
      </c>
      <c r="P4" s="180">
        <v>1438.25</v>
      </c>
      <c r="Q4" s="181">
        <v>14.625</v>
      </c>
      <c r="R4" s="181">
        <v>192.875</v>
      </c>
      <c r="S4" s="180">
        <v>1862.25</v>
      </c>
      <c r="T4" s="180">
        <v>728.75</v>
      </c>
      <c r="U4" s="180">
        <v>330.488912358292</v>
      </c>
      <c r="V4" s="180">
        <v>3809.125</v>
      </c>
      <c r="W4" s="181">
        <v>834.5</v>
      </c>
      <c r="X4" s="181">
        <v>850.25</v>
      </c>
      <c r="Y4" s="181">
        <v>375.25</v>
      </c>
      <c r="Z4" s="181">
        <v>606.5</v>
      </c>
      <c r="AA4" s="181">
        <v>14.375</v>
      </c>
      <c r="AB4" s="181">
        <v>126.375</v>
      </c>
      <c r="AC4" s="181">
        <v>284.625</v>
      </c>
      <c r="AD4" s="181">
        <v>320.5</v>
      </c>
      <c r="AE4" s="181">
        <v>396.75</v>
      </c>
      <c r="AF4" s="180">
        <v>4542.2442141669599</v>
      </c>
      <c r="AG4" s="181">
        <v>1106.75</v>
      </c>
      <c r="AH4" s="181">
        <v>58</v>
      </c>
      <c r="AI4" s="181">
        <v>974.875</v>
      </c>
      <c r="AJ4" s="181">
        <v>465.75</v>
      </c>
      <c r="AK4" s="181">
        <v>67.375</v>
      </c>
      <c r="AL4" s="181">
        <v>0</v>
      </c>
      <c r="AM4" s="181">
        <v>1869.4942141669601</v>
      </c>
      <c r="AN4" s="180">
        <v>410.875</v>
      </c>
      <c r="AO4" s="180">
        <v>323.125</v>
      </c>
      <c r="AP4" s="181">
        <v>258.125</v>
      </c>
      <c r="AQ4" s="181">
        <v>1.5</v>
      </c>
      <c r="AR4" s="181">
        <v>43</v>
      </c>
      <c r="AS4" s="181">
        <v>20.5</v>
      </c>
      <c r="AT4" s="180">
        <v>296.375</v>
      </c>
      <c r="AU4" s="180">
        <v>299.625</v>
      </c>
      <c r="AV4" s="180">
        <v>94.75</v>
      </c>
      <c r="AW4" s="181">
        <v>10.625</v>
      </c>
      <c r="AX4" s="181">
        <v>84.125</v>
      </c>
      <c r="AY4" s="180">
        <v>30.125</v>
      </c>
      <c r="AZ4" s="180">
        <v>189.75</v>
      </c>
      <c r="BA4" s="180">
        <v>43.75</v>
      </c>
      <c r="BB4" s="180">
        <v>1</v>
      </c>
      <c r="BC4" s="180">
        <v>1.875</v>
      </c>
      <c r="BD4" s="180">
        <v>1349.25</v>
      </c>
      <c r="BE4" s="180">
        <v>2</v>
      </c>
      <c r="BF4" s="180" t="e">
        <v>#VALUE!</v>
      </c>
      <c r="BG4" s="180">
        <v>290.125</v>
      </c>
      <c r="BH4" s="180" t="e">
        <v>#VALUE!</v>
      </c>
      <c r="BI4" s="182">
        <v>2393.6163253125001</v>
      </c>
      <c r="BJ4" s="183" t="e">
        <v>#VALUE!</v>
      </c>
      <c r="BK4" s="183">
        <v>94.75</v>
      </c>
      <c r="BL4" s="183">
        <v>1203.8663253125001</v>
      </c>
      <c r="BM4" s="183">
        <v>2.375</v>
      </c>
      <c r="BN4" s="183">
        <v>10.5</v>
      </c>
      <c r="BO4" s="183">
        <v>164.25</v>
      </c>
      <c r="BP4" s="183">
        <v>92.625</v>
      </c>
      <c r="BQ4" s="184">
        <v>1233</v>
      </c>
      <c r="BR4" s="184">
        <v>106</v>
      </c>
      <c r="BS4" s="184" t="e">
        <v>#VALUE!</v>
      </c>
      <c r="BT4" s="184">
        <v>104</v>
      </c>
      <c r="BU4" s="184">
        <v>0</v>
      </c>
      <c r="BV4" s="184">
        <v>873.5</v>
      </c>
      <c r="BW4" s="185">
        <v>393</v>
      </c>
      <c r="BX4" s="185">
        <v>2.125</v>
      </c>
      <c r="BY4" s="185" t="e">
        <v>#VALUE!</v>
      </c>
      <c r="BZ4" s="185">
        <v>93.125</v>
      </c>
      <c r="CA4" s="185">
        <v>1</v>
      </c>
      <c r="CB4" s="185">
        <v>183.375</v>
      </c>
      <c r="CC4" s="186">
        <v>19.625</v>
      </c>
      <c r="CD4" s="187">
        <v>151780.88552816201</v>
      </c>
    </row>
    <row r="5" spans="1:82" x14ac:dyDescent="0.25">
      <c r="A5" s="179" t="s">
        <v>165</v>
      </c>
      <c r="B5" s="179" t="s">
        <v>356</v>
      </c>
      <c r="C5" s="179" t="s">
        <v>357</v>
      </c>
      <c r="D5" s="179" t="s">
        <v>121</v>
      </c>
      <c r="E5" s="180">
        <v>10397.1884854417</v>
      </c>
      <c r="F5" s="181">
        <v>9963.14900205923</v>
      </c>
      <c r="G5" s="181">
        <v>0</v>
      </c>
      <c r="H5" s="181">
        <v>434.03948338247102</v>
      </c>
      <c r="I5" s="181">
        <v>625.31942925495605</v>
      </c>
      <c r="J5" s="181">
        <v>517.375</v>
      </c>
      <c r="K5" s="181">
        <v>651.61505681818198</v>
      </c>
      <c r="L5" s="181">
        <v>1495.59692421105</v>
      </c>
      <c r="M5" s="181">
        <v>3296.9077500161902</v>
      </c>
      <c r="N5" s="181">
        <v>1928.99138263602</v>
      </c>
      <c r="O5" s="181">
        <v>1881.3829425053</v>
      </c>
      <c r="P5" s="180">
        <v>973</v>
      </c>
      <c r="Q5" s="181">
        <v>6.875</v>
      </c>
      <c r="R5" s="181">
        <v>18.375</v>
      </c>
      <c r="S5" s="180">
        <v>877.875</v>
      </c>
      <c r="T5" s="180">
        <v>307</v>
      </c>
      <c r="U5" s="180">
        <v>596.47648588215804</v>
      </c>
      <c r="V5" s="180">
        <v>2094.75</v>
      </c>
      <c r="W5" s="181">
        <v>493.875</v>
      </c>
      <c r="X5" s="181">
        <v>324.625</v>
      </c>
      <c r="Y5" s="181">
        <v>209</v>
      </c>
      <c r="Z5" s="181">
        <v>528.5</v>
      </c>
      <c r="AA5" s="181">
        <v>4</v>
      </c>
      <c r="AB5" s="181">
        <v>130.5</v>
      </c>
      <c r="AC5" s="181">
        <v>59.125</v>
      </c>
      <c r="AD5" s="181">
        <v>196.25</v>
      </c>
      <c r="AE5" s="181">
        <v>148.875</v>
      </c>
      <c r="AF5" s="180">
        <v>3413.8369995595499</v>
      </c>
      <c r="AG5" s="181">
        <v>908.125</v>
      </c>
      <c r="AH5" s="181">
        <v>65.875</v>
      </c>
      <c r="AI5" s="181">
        <v>1178.5</v>
      </c>
      <c r="AJ5" s="181">
        <v>95.5</v>
      </c>
      <c r="AK5" s="181">
        <v>96.25</v>
      </c>
      <c r="AL5" s="181">
        <v>187.875</v>
      </c>
      <c r="AM5" s="181">
        <v>881.71199955954603</v>
      </c>
      <c r="AN5" s="180">
        <v>45.5</v>
      </c>
      <c r="AO5" s="180">
        <v>246.25</v>
      </c>
      <c r="AP5" s="181">
        <v>182.875</v>
      </c>
      <c r="AQ5" s="181">
        <v>5.5</v>
      </c>
      <c r="AR5" s="181">
        <v>46</v>
      </c>
      <c r="AS5" s="181">
        <v>11.875</v>
      </c>
      <c r="AT5" s="180">
        <v>104.375</v>
      </c>
      <c r="AU5" s="180">
        <v>12</v>
      </c>
      <c r="AV5" s="180">
        <v>27.625</v>
      </c>
      <c r="AW5" s="181">
        <v>4.75</v>
      </c>
      <c r="AX5" s="181">
        <v>22.875</v>
      </c>
      <c r="AY5" s="180">
        <v>11.25</v>
      </c>
      <c r="AZ5" s="180">
        <v>50.75</v>
      </c>
      <c r="BA5" s="180">
        <v>52.625</v>
      </c>
      <c r="BB5" s="180">
        <v>0.75</v>
      </c>
      <c r="BC5" s="180">
        <v>1.375</v>
      </c>
      <c r="BD5" s="180">
        <v>993.875</v>
      </c>
      <c r="BE5" s="180">
        <v>6.875</v>
      </c>
      <c r="BF5" s="180">
        <v>24.125</v>
      </c>
      <c r="BG5" s="180">
        <v>298.25</v>
      </c>
      <c r="BH5" s="180" t="e">
        <v>#VALUE!</v>
      </c>
      <c r="BI5" s="182">
        <v>2476.4606423750001</v>
      </c>
      <c r="BJ5" s="183" t="e">
        <v>#VALUE!</v>
      </c>
      <c r="BK5" s="183">
        <v>129.625</v>
      </c>
      <c r="BL5" s="183">
        <v>996.21064237499991</v>
      </c>
      <c r="BM5" s="183">
        <v>1.25</v>
      </c>
      <c r="BN5" s="183">
        <v>1</v>
      </c>
      <c r="BO5" s="183">
        <v>20.625</v>
      </c>
      <c r="BP5" s="183">
        <v>68.375</v>
      </c>
      <c r="BQ5" s="184">
        <v>634</v>
      </c>
      <c r="BR5" s="184">
        <v>64.375</v>
      </c>
      <c r="BS5" s="184" t="e">
        <v>#VALUE!</v>
      </c>
      <c r="BT5" s="184" t="e">
        <v>#VALUE!</v>
      </c>
      <c r="BU5" s="184" t="e">
        <v>#VALUE!</v>
      </c>
      <c r="BV5" s="184">
        <v>224</v>
      </c>
      <c r="BW5" s="185" t="e">
        <v>#VALUE!</v>
      </c>
      <c r="BX5" s="185" t="e">
        <v>#VALUE!</v>
      </c>
      <c r="BY5" s="185" t="e">
        <v>#VALUE!</v>
      </c>
      <c r="BZ5" s="185">
        <v>0</v>
      </c>
      <c r="CA5" s="185" t="e">
        <v>#VALUE!</v>
      </c>
      <c r="CB5" s="185">
        <v>224</v>
      </c>
      <c r="CC5" s="186">
        <v>1093</v>
      </c>
      <c r="CD5" s="187">
        <v>114365.384027308</v>
      </c>
    </row>
    <row r="6" spans="1:82" x14ac:dyDescent="0.25">
      <c r="A6" s="179" t="s">
        <v>166</v>
      </c>
      <c r="B6" s="179" t="s">
        <v>358</v>
      </c>
      <c r="C6" s="179" t="s">
        <v>359</v>
      </c>
      <c r="D6" s="179" t="s">
        <v>55</v>
      </c>
      <c r="E6" s="180">
        <v>9164.3822592832403</v>
      </c>
      <c r="F6" s="181">
        <v>8412.5072592832403</v>
      </c>
      <c r="G6" s="181">
        <v>120.625</v>
      </c>
      <c r="H6" s="181" t="e">
        <v>#VALUE!</v>
      </c>
      <c r="I6" s="181">
        <v>463.5</v>
      </c>
      <c r="J6" s="181">
        <v>488</v>
      </c>
      <c r="K6" s="181">
        <v>562.97500000000002</v>
      </c>
      <c r="L6" s="181">
        <v>910.13491063216202</v>
      </c>
      <c r="M6" s="181">
        <v>2208.20737390575</v>
      </c>
      <c r="N6" s="181">
        <v>2349.1817576826502</v>
      </c>
      <c r="O6" s="181">
        <v>2182.3832170626802</v>
      </c>
      <c r="P6" s="180">
        <v>655</v>
      </c>
      <c r="Q6" s="181">
        <v>5.375</v>
      </c>
      <c r="R6" s="181">
        <v>33.125</v>
      </c>
      <c r="S6" s="180">
        <v>141</v>
      </c>
      <c r="T6" s="180">
        <v>263.625</v>
      </c>
      <c r="U6" s="180">
        <v>1723.3547802900071</v>
      </c>
      <c r="V6" s="180">
        <v>1962.5</v>
      </c>
      <c r="W6" s="181">
        <v>379</v>
      </c>
      <c r="X6" s="181">
        <v>639.625</v>
      </c>
      <c r="Y6" s="181">
        <v>121.875</v>
      </c>
      <c r="Z6" s="181">
        <v>466.125</v>
      </c>
      <c r="AA6" s="181" t="e">
        <v>#VALUE!</v>
      </c>
      <c r="AB6" s="181">
        <v>149.625</v>
      </c>
      <c r="AC6" s="181">
        <v>0</v>
      </c>
      <c r="AD6" s="181">
        <v>138.5</v>
      </c>
      <c r="AE6" s="181">
        <v>67.75</v>
      </c>
      <c r="AF6" s="180">
        <v>2847.65247899324</v>
      </c>
      <c r="AG6" s="181">
        <v>1244.75</v>
      </c>
      <c r="AH6" s="181">
        <v>11.625</v>
      </c>
      <c r="AI6" s="181">
        <v>724.375</v>
      </c>
      <c r="AJ6" s="181">
        <v>50.625</v>
      </c>
      <c r="AK6" s="181">
        <v>0</v>
      </c>
      <c r="AL6" s="181">
        <v>22</v>
      </c>
      <c r="AM6" s="181">
        <v>794.27747899323799</v>
      </c>
      <c r="AN6" s="180">
        <v>83.875</v>
      </c>
      <c r="AO6" s="180">
        <v>211.5</v>
      </c>
      <c r="AP6" s="181">
        <v>164.75</v>
      </c>
      <c r="AQ6" s="181">
        <v>0.25</v>
      </c>
      <c r="AR6" s="181">
        <v>27.25</v>
      </c>
      <c r="AS6" s="181">
        <v>19.25</v>
      </c>
      <c r="AT6" s="180">
        <v>94.5</v>
      </c>
      <c r="AU6" s="180">
        <v>35.875</v>
      </c>
      <c r="AV6" s="180">
        <v>62.25</v>
      </c>
      <c r="AW6" s="181">
        <v>42</v>
      </c>
      <c r="AX6" s="181">
        <v>20.25</v>
      </c>
      <c r="AY6" s="180">
        <v>13.25</v>
      </c>
      <c r="AZ6" s="180">
        <v>144</v>
      </c>
      <c r="BA6" s="180">
        <v>43.625</v>
      </c>
      <c r="BB6" s="180">
        <v>0.875</v>
      </c>
      <c r="BC6" s="180">
        <v>3.125</v>
      </c>
      <c r="BD6" s="180">
        <v>618.125</v>
      </c>
      <c r="BE6" s="180">
        <v>0.625</v>
      </c>
      <c r="BF6" s="180" t="e">
        <v>#VALUE!</v>
      </c>
      <c r="BG6" s="180">
        <v>118.625</v>
      </c>
      <c r="BH6" s="180" t="e">
        <v>#VALUE!</v>
      </c>
      <c r="BI6" s="182">
        <v>1650.27116534375</v>
      </c>
      <c r="BJ6" s="183">
        <v>379</v>
      </c>
      <c r="BK6" s="183">
        <v>62.75</v>
      </c>
      <c r="BL6" s="183">
        <v>863.52116534375</v>
      </c>
      <c r="BM6" s="183" t="e">
        <v>#VALUE!</v>
      </c>
      <c r="BN6" s="183">
        <v>22.875</v>
      </c>
      <c r="BO6" s="183">
        <v>206.875</v>
      </c>
      <c r="BP6" s="183">
        <v>115.25</v>
      </c>
      <c r="BQ6" s="184">
        <v>1035.125</v>
      </c>
      <c r="BR6" s="184">
        <v>218.625</v>
      </c>
      <c r="BS6" s="184">
        <v>176.375</v>
      </c>
      <c r="BT6" s="184" t="e">
        <v>#VALUE!</v>
      </c>
      <c r="BU6" s="184" t="e">
        <v>#VALUE!</v>
      </c>
      <c r="BV6" s="184">
        <v>286.75</v>
      </c>
      <c r="BW6" s="185" t="e">
        <v>#VALUE!</v>
      </c>
      <c r="BX6" s="185">
        <v>57.5</v>
      </c>
      <c r="BY6" s="185" t="e">
        <v>#VALUE!</v>
      </c>
      <c r="BZ6" s="185">
        <v>0</v>
      </c>
      <c r="CA6" s="185" t="e">
        <v>#VALUE!</v>
      </c>
      <c r="CB6" s="185">
        <v>176.5</v>
      </c>
      <c r="CC6" s="186">
        <v>68.75</v>
      </c>
      <c r="CD6" s="187">
        <v>77739.143200203805</v>
      </c>
    </row>
    <row r="7" spans="1:82" x14ac:dyDescent="0.25">
      <c r="A7" s="179" t="s">
        <v>167</v>
      </c>
      <c r="B7" s="179" t="s">
        <v>360</v>
      </c>
      <c r="C7" s="179" t="s">
        <v>127</v>
      </c>
      <c r="D7" s="179" t="s">
        <v>127</v>
      </c>
      <c r="E7" s="180">
        <v>4677.4316686529901</v>
      </c>
      <c r="F7" s="181">
        <v>4653.4316686530001</v>
      </c>
      <c r="G7" s="181">
        <v>24</v>
      </c>
      <c r="H7" s="181" t="e">
        <v>#VALUE!</v>
      </c>
      <c r="I7" s="181">
        <v>481.75</v>
      </c>
      <c r="J7" s="181">
        <v>411.97370631720401</v>
      </c>
      <c r="K7" s="181">
        <v>483.375</v>
      </c>
      <c r="L7" s="181">
        <v>760.90396445659599</v>
      </c>
      <c r="M7" s="181">
        <v>1349.74617077639</v>
      </c>
      <c r="N7" s="181">
        <v>818.625</v>
      </c>
      <c r="O7" s="181">
        <v>371.05782710280403</v>
      </c>
      <c r="P7" s="180">
        <v>212.375</v>
      </c>
      <c r="Q7" s="181">
        <v>7.5</v>
      </c>
      <c r="R7" s="181">
        <v>26.25</v>
      </c>
      <c r="S7" s="180">
        <v>63.75</v>
      </c>
      <c r="T7" s="180">
        <v>152.375</v>
      </c>
      <c r="U7" s="180">
        <v>49</v>
      </c>
      <c r="V7" s="180">
        <v>1101.25</v>
      </c>
      <c r="W7" s="181">
        <v>179.375</v>
      </c>
      <c r="X7" s="181">
        <v>118.25</v>
      </c>
      <c r="Y7" s="181">
        <v>0</v>
      </c>
      <c r="Z7" s="181">
        <v>238.875</v>
      </c>
      <c r="AA7" s="181" t="e">
        <v>#VALUE!</v>
      </c>
      <c r="AB7" s="181">
        <v>70</v>
      </c>
      <c r="AC7" s="181">
        <v>207.375</v>
      </c>
      <c r="AD7" s="181">
        <v>232.375</v>
      </c>
      <c r="AE7" s="181">
        <v>55</v>
      </c>
      <c r="AF7" s="180">
        <v>1570.0566686530001</v>
      </c>
      <c r="AG7" s="181">
        <v>369</v>
      </c>
      <c r="AH7" s="181">
        <v>17</v>
      </c>
      <c r="AI7" s="181">
        <v>344.75</v>
      </c>
      <c r="AJ7" s="181">
        <v>244.5</v>
      </c>
      <c r="AK7" s="181" t="e">
        <v>#VALUE!</v>
      </c>
      <c r="AL7" s="181">
        <v>74</v>
      </c>
      <c r="AM7" s="181">
        <v>520.80666865299497</v>
      </c>
      <c r="AN7" s="180">
        <v>16</v>
      </c>
      <c r="AO7" s="180">
        <v>175.375</v>
      </c>
      <c r="AP7" s="181">
        <v>103.25</v>
      </c>
      <c r="AQ7" s="181">
        <v>1.75</v>
      </c>
      <c r="AR7" s="181">
        <v>37.875</v>
      </c>
      <c r="AS7" s="181">
        <v>32.5</v>
      </c>
      <c r="AT7" s="180">
        <v>203.375</v>
      </c>
      <c r="AU7" s="180">
        <v>36.125</v>
      </c>
      <c r="AV7" s="180">
        <v>68</v>
      </c>
      <c r="AW7" s="181">
        <v>29.125</v>
      </c>
      <c r="AX7" s="181">
        <v>38.875</v>
      </c>
      <c r="AY7" s="180">
        <v>13.375</v>
      </c>
      <c r="AZ7" s="180">
        <v>9.125</v>
      </c>
      <c r="BA7" s="180">
        <v>16.75</v>
      </c>
      <c r="BB7" s="180">
        <v>9</v>
      </c>
      <c r="BC7" s="180">
        <v>1</v>
      </c>
      <c r="BD7" s="180">
        <v>667.625</v>
      </c>
      <c r="BE7" s="180">
        <v>19.375</v>
      </c>
      <c r="BF7" s="180" t="e">
        <v>#VALUE!</v>
      </c>
      <c r="BG7" s="180">
        <v>130.375</v>
      </c>
      <c r="BH7" s="180" t="e">
        <v>#VALUE!</v>
      </c>
      <c r="BI7" s="182">
        <v>831.01269000000002</v>
      </c>
      <c r="BJ7" s="183">
        <v>260.75</v>
      </c>
      <c r="BK7" s="183">
        <v>61.375</v>
      </c>
      <c r="BL7" s="183">
        <v>460.01269000000002</v>
      </c>
      <c r="BM7" s="183">
        <v>0</v>
      </c>
      <c r="BN7" s="183" t="e">
        <v>#VALUE!</v>
      </c>
      <c r="BO7" s="183" t="e">
        <v>#VALUE!</v>
      </c>
      <c r="BP7" s="183">
        <v>48.875</v>
      </c>
      <c r="BQ7" s="184">
        <v>192.5</v>
      </c>
      <c r="BR7" s="184">
        <v>32.75</v>
      </c>
      <c r="BS7" s="184" t="e">
        <v>#VALUE!</v>
      </c>
      <c r="BT7" s="184" t="e">
        <v>#VALUE!</v>
      </c>
      <c r="BU7" s="184" t="e">
        <v>#VALUE!</v>
      </c>
      <c r="BV7" s="184">
        <v>127.25</v>
      </c>
      <c r="BW7" s="185" t="e">
        <v>#VALUE!</v>
      </c>
      <c r="BX7" s="185" t="e">
        <v>#VALUE!</v>
      </c>
      <c r="BY7" s="185" t="e">
        <v>#VALUE!</v>
      </c>
      <c r="BZ7" s="185" t="e">
        <v>#VALUE!</v>
      </c>
      <c r="CA7" s="185" t="e">
        <v>#VALUE!</v>
      </c>
      <c r="CB7" s="185">
        <v>70.875</v>
      </c>
      <c r="CC7" s="186">
        <v>41.625</v>
      </c>
      <c r="CD7" s="187">
        <v>36478.095492920096</v>
      </c>
    </row>
    <row r="8" spans="1:82" x14ac:dyDescent="0.25">
      <c r="A8" s="179" t="s">
        <v>361</v>
      </c>
      <c r="B8" s="179" t="s">
        <v>362</v>
      </c>
      <c r="C8" s="179" t="s">
        <v>127</v>
      </c>
      <c r="D8" s="179" t="s">
        <v>127</v>
      </c>
      <c r="E8" s="180">
        <v>5647.6461255915801</v>
      </c>
      <c r="F8" s="181">
        <v>5591.3961255915801</v>
      </c>
      <c r="G8" s="181">
        <v>56.25</v>
      </c>
      <c r="H8" s="181" t="e">
        <v>#VALUE!</v>
      </c>
      <c r="I8" s="181">
        <v>509.25</v>
      </c>
      <c r="J8" s="181">
        <v>346.75</v>
      </c>
      <c r="K8" s="181">
        <v>376</v>
      </c>
      <c r="L8" s="181">
        <v>918.319879011387</v>
      </c>
      <c r="M8" s="181">
        <v>1445.07113365023</v>
      </c>
      <c r="N8" s="181">
        <v>1076.75</v>
      </c>
      <c r="O8" s="181">
        <v>975.50511292996305</v>
      </c>
      <c r="P8" s="180">
        <v>244.75</v>
      </c>
      <c r="Q8" s="181">
        <v>12.875</v>
      </c>
      <c r="R8" s="181">
        <v>15.25</v>
      </c>
      <c r="S8" s="180">
        <v>832.375</v>
      </c>
      <c r="T8" s="180">
        <v>254.125</v>
      </c>
      <c r="U8" s="180">
        <v>130.75511292996299</v>
      </c>
      <c r="V8" s="180">
        <v>1501</v>
      </c>
      <c r="W8" s="181">
        <v>201</v>
      </c>
      <c r="X8" s="181">
        <v>119.875</v>
      </c>
      <c r="Y8" s="181">
        <v>117.25</v>
      </c>
      <c r="Z8" s="181">
        <v>562.25</v>
      </c>
      <c r="AA8" s="181" t="e">
        <v>#VALUE!</v>
      </c>
      <c r="AB8" s="181">
        <v>148.375</v>
      </c>
      <c r="AC8" s="181">
        <v>117.5</v>
      </c>
      <c r="AD8" s="181">
        <v>134.625</v>
      </c>
      <c r="AE8" s="181">
        <v>100.125</v>
      </c>
      <c r="AF8" s="180">
        <v>865.64101266161697</v>
      </c>
      <c r="AG8" s="181">
        <v>229.75</v>
      </c>
      <c r="AH8" s="181">
        <v>33.75</v>
      </c>
      <c r="AI8" s="181">
        <v>93.5</v>
      </c>
      <c r="AJ8" s="181">
        <v>174.5</v>
      </c>
      <c r="AK8" s="181">
        <v>41.5</v>
      </c>
      <c r="AL8" s="181">
        <v>0</v>
      </c>
      <c r="AM8" s="181">
        <v>292.64101266161703</v>
      </c>
      <c r="AN8" s="180">
        <v>12.75</v>
      </c>
      <c r="AO8" s="180">
        <v>171.75</v>
      </c>
      <c r="AP8" s="181">
        <v>85.875</v>
      </c>
      <c r="AQ8" s="181">
        <v>3</v>
      </c>
      <c r="AR8" s="181">
        <v>52.75</v>
      </c>
      <c r="AS8" s="181">
        <v>30.125</v>
      </c>
      <c r="AT8" s="180">
        <v>367.625</v>
      </c>
      <c r="AU8" s="180">
        <v>9.75</v>
      </c>
      <c r="AV8" s="180">
        <v>97</v>
      </c>
      <c r="AW8" s="181">
        <v>16.5</v>
      </c>
      <c r="AX8" s="181">
        <v>80.5</v>
      </c>
      <c r="AY8" s="180">
        <v>7.125</v>
      </c>
      <c r="AZ8" s="180">
        <v>27.75</v>
      </c>
      <c r="BA8" s="180">
        <v>70.875</v>
      </c>
      <c r="BB8" s="180" t="e">
        <v>#VALUE!</v>
      </c>
      <c r="BC8" s="180" t="e">
        <v>#VALUE!</v>
      </c>
      <c r="BD8" s="180">
        <v>767.25</v>
      </c>
      <c r="BE8" s="180">
        <v>7</v>
      </c>
      <c r="BF8" s="180">
        <v>68.125</v>
      </c>
      <c r="BG8" s="180">
        <v>202.625</v>
      </c>
      <c r="BH8" s="180" t="e">
        <v>#VALUE!</v>
      </c>
      <c r="BI8" s="182">
        <v>837.94297140624997</v>
      </c>
      <c r="BJ8" s="183">
        <v>295.875</v>
      </c>
      <c r="BK8" s="183">
        <v>141.625</v>
      </c>
      <c r="BL8" s="183">
        <v>372.06797140624997</v>
      </c>
      <c r="BM8" s="183">
        <v>15.5</v>
      </c>
      <c r="BN8" s="183" t="e">
        <v>#VALUE!</v>
      </c>
      <c r="BO8" s="183" t="e">
        <v>#VALUE!</v>
      </c>
      <c r="BP8" s="183">
        <v>12.875</v>
      </c>
      <c r="BQ8" s="184">
        <v>257.25</v>
      </c>
      <c r="BR8" s="184">
        <v>22</v>
      </c>
      <c r="BS8" s="184" t="e">
        <v>#VALUE!</v>
      </c>
      <c r="BT8" s="184" t="e">
        <v>#VALUE!</v>
      </c>
      <c r="BU8" s="184" t="e">
        <v>#VALUE!</v>
      </c>
      <c r="BV8" s="184">
        <v>89</v>
      </c>
      <c r="BW8" s="185" t="e">
        <v>#VALUE!</v>
      </c>
      <c r="BX8" s="185" t="e">
        <v>#VALUE!</v>
      </c>
      <c r="BY8" s="185" t="e">
        <v>#VALUE!</v>
      </c>
      <c r="BZ8" s="185" t="e">
        <v>#VALUE!</v>
      </c>
      <c r="CA8" s="185" t="e">
        <v>#VALUE!</v>
      </c>
      <c r="CB8" s="185">
        <v>41.875</v>
      </c>
      <c r="CC8" s="186" t="e">
        <v>#VALUE!</v>
      </c>
      <c r="CD8" s="187">
        <v>35903.603350102901</v>
      </c>
    </row>
    <row r="9" spans="1:82" x14ac:dyDescent="0.25">
      <c r="A9" s="179" t="s">
        <v>181</v>
      </c>
      <c r="B9" s="179" t="s">
        <v>363</v>
      </c>
      <c r="C9" s="179" t="s">
        <v>127</v>
      </c>
      <c r="D9" s="179" t="s">
        <v>127</v>
      </c>
      <c r="E9" s="180">
        <v>25020.123000199099</v>
      </c>
      <c r="F9" s="181">
        <v>24977.123000199099</v>
      </c>
      <c r="G9" s="181">
        <v>0</v>
      </c>
      <c r="H9" s="181">
        <v>43</v>
      </c>
      <c r="I9" s="181">
        <v>1463.25</v>
      </c>
      <c r="J9" s="181">
        <v>1306.875</v>
      </c>
      <c r="K9" s="181">
        <v>1635.4106554677201</v>
      </c>
      <c r="L9" s="181">
        <v>2899.6166481498499</v>
      </c>
      <c r="M9" s="181">
        <v>5191.5284516708598</v>
      </c>
      <c r="N9" s="181">
        <v>4125.7547449106296</v>
      </c>
      <c r="O9" s="181">
        <v>8397.6875</v>
      </c>
      <c r="P9" s="180">
        <v>2465.125</v>
      </c>
      <c r="Q9" s="181">
        <v>73.875</v>
      </c>
      <c r="R9" s="181">
        <v>191.125</v>
      </c>
      <c r="S9" s="180">
        <v>3847.5</v>
      </c>
      <c r="T9" s="180">
        <v>1284.875</v>
      </c>
      <c r="U9" s="180">
        <v>155.5</v>
      </c>
      <c r="V9" s="180">
        <v>3633.75</v>
      </c>
      <c r="W9" s="181">
        <v>331.875</v>
      </c>
      <c r="X9" s="181">
        <v>586.5</v>
      </c>
      <c r="Y9" s="181">
        <v>284.25</v>
      </c>
      <c r="Z9" s="181">
        <v>809.25</v>
      </c>
      <c r="AA9" s="181" t="e">
        <v>#VALUE!</v>
      </c>
      <c r="AB9" s="181">
        <v>459.5</v>
      </c>
      <c r="AC9" s="181">
        <v>259.25</v>
      </c>
      <c r="AD9" s="181">
        <v>287.625</v>
      </c>
      <c r="AE9" s="181">
        <v>615.5</v>
      </c>
      <c r="AF9" s="180">
        <v>6136.2480001990598</v>
      </c>
      <c r="AG9" s="181">
        <v>2098.25</v>
      </c>
      <c r="AH9" s="181">
        <v>162</v>
      </c>
      <c r="AI9" s="181">
        <v>1241</v>
      </c>
      <c r="AJ9" s="181">
        <v>511</v>
      </c>
      <c r="AK9" s="181">
        <v>346.5</v>
      </c>
      <c r="AL9" s="181">
        <v>8</v>
      </c>
      <c r="AM9" s="181">
        <v>1769.49800019906</v>
      </c>
      <c r="AN9" s="180">
        <v>543.375</v>
      </c>
      <c r="AO9" s="180">
        <v>660.25</v>
      </c>
      <c r="AP9" s="181">
        <v>426.5</v>
      </c>
      <c r="AQ9" s="181">
        <v>14.125</v>
      </c>
      <c r="AR9" s="181">
        <v>123.125</v>
      </c>
      <c r="AS9" s="181">
        <v>96.5</v>
      </c>
      <c r="AT9" s="180">
        <v>231.25</v>
      </c>
      <c r="AU9" s="180">
        <v>56.625</v>
      </c>
      <c r="AV9" s="180">
        <v>122.5</v>
      </c>
      <c r="AW9" s="181">
        <v>27</v>
      </c>
      <c r="AX9" s="181">
        <v>95.5</v>
      </c>
      <c r="AY9" s="180">
        <v>21.375</v>
      </c>
      <c r="AZ9" s="180">
        <v>125.75</v>
      </c>
      <c r="BA9" s="180">
        <v>190.625</v>
      </c>
      <c r="BB9" s="180">
        <v>2.125</v>
      </c>
      <c r="BC9" s="180">
        <v>1.875</v>
      </c>
      <c r="BD9" s="180">
        <v>4189</v>
      </c>
      <c r="BE9" s="180">
        <v>114.375</v>
      </c>
      <c r="BF9" s="180">
        <v>217.875</v>
      </c>
      <c r="BG9" s="180">
        <v>817.875</v>
      </c>
      <c r="BH9" s="180" t="e">
        <v>#VALUE!</v>
      </c>
      <c r="BI9" s="182">
        <v>3903.6826414687498</v>
      </c>
      <c r="BJ9" s="183" t="e">
        <v>#VALUE!</v>
      </c>
      <c r="BK9" s="183">
        <v>96.375</v>
      </c>
      <c r="BL9" s="183">
        <v>3180.1826414687498</v>
      </c>
      <c r="BM9" s="183">
        <v>0</v>
      </c>
      <c r="BN9" s="183">
        <v>27.125</v>
      </c>
      <c r="BO9" s="183" t="e">
        <v>#VALUE!</v>
      </c>
      <c r="BP9" s="183">
        <v>499.125</v>
      </c>
      <c r="BQ9" s="184">
        <v>1287.875</v>
      </c>
      <c r="BR9" s="184">
        <v>241.625</v>
      </c>
      <c r="BS9" s="184" t="e">
        <v>#VALUE!</v>
      </c>
      <c r="BT9" s="184" t="e">
        <v>#VALUE!</v>
      </c>
      <c r="BU9" s="184">
        <v>1.375</v>
      </c>
      <c r="BV9" s="184">
        <v>871</v>
      </c>
      <c r="BW9" s="185">
        <v>0</v>
      </c>
      <c r="BX9" s="185">
        <v>0</v>
      </c>
      <c r="BY9" s="185" t="e">
        <v>#VALUE!</v>
      </c>
      <c r="BZ9" s="185" t="e">
        <v>#VALUE!</v>
      </c>
      <c r="CA9" s="185" t="e">
        <v>#VALUE!</v>
      </c>
      <c r="CB9" s="185">
        <v>623.125</v>
      </c>
      <c r="CC9" s="186">
        <v>1625</v>
      </c>
      <c r="CD9" s="187">
        <v>306933.35944686801</v>
      </c>
    </row>
    <row r="10" spans="1:82" x14ac:dyDescent="0.25">
      <c r="A10" s="179" t="s">
        <v>364</v>
      </c>
      <c r="B10" s="179" t="s">
        <v>365</v>
      </c>
      <c r="C10" s="179" t="s">
        <v>355</v>
      </c>
      <c r="D10" s="179" t="s">
        <v>55</v>
      </c>
      <c r="E10" s="180">
        <v>9903.9099323896207</v>
      </c>
      <c r="F10" s="181">
        <v>9899.2849323896207</v>
      </c>
      <c r="G10" s="181">
        <v>4.625</v>
      </c>
      <c r="H10" s="181" t="e">
        <v>#VALUE!</v>
      </c>
      <c r="I10" s="181">
        <v>682.75</v>
      </c>
      <c r="J10" s="181">
        <v>730.75</v>
      </c>
      <c r="K10" s="181">
        <v>814.125</v>
      </c>
      <c r="L10" s="181">
        <v>1363.46694393999</v>
      </c>
      <c r="M10" s="181">
        <v>2583.6801096617501</v>
      </c>
      <c r="N10" s="181">
        <v>1638.63787878788</v>
      </c>
      <c r="O10" s="181">
        <v>2090.5</v>
      </c>
      <c r="P10" s="180">
        <v>949.625</v>
      </c>
      <c r="Q10" s="181">
        <v>4.375</v>
      </c>
      <c r="R10" s="181">
        <v>37.75</v>
      </c>
      <c r="S10" s="180">
        <v>1098.75</v>
      </c>
      <c r="T10" s="180">
        <v>251.375</v>
      </c>
      <c r="U10" s="180">
        <v>118.96323529411799</v>
      </c>
      <c r="V10" s="180">
        <v>1601.875</v>
      </c>
      <c r="W10" s="181">
        <v>452.875</v>
      </c>
      <c r="X10" s="181">
        <v>250.5</v>
      </c>
      <c r="Y10" s="181">
        <v>292</v>
      </c>
      <c r="Z10" s="181">
        <v>263.75</v>
      </c>
      <c r="AA10" s="181">
        <v>44.75</v>
      </c>
      <c r="AB10" s="181">
        <v>7.125</v>
      </c>
      <c r="AC10" s="181">
        <v>1.375</v>
      </c>
      <c r="AD10" s="181">
        <v>205.625</v>
      </c>
      <c r="AE10" s="181">
        <v>83.875</v>
      </c>
      <c r="AF10" s="180">
        <v>4092.4466970955</v>
      </c>
      <c r="AG10" s="181">
        <v>1948.625</v>
      </c>
      <c r="AH10" s="181">
        <v>139.375</v>
      </c>
      <c r="AI10" s="181">
        <v>922</v>
      </c>
      <c r="AJ10" s="181">
        <v>330</v>
      </c>
      <c r="AK10" s="181">
        <v>115.875</v>
      </c>
      <c r="AL10" s="181">
        <v>15.375</v>
      </c>
      <c r="AM10" s="181">
        <v>621.19669709549999</v>
      </c>
      <c r="AN10" s="180">
        <v>99.875</v>
      </c>
      <c r="AO10" s="180">
        <v>342.375</v>
      </c>
      <c r="AP10" s="181">
        <v>254.875</v>
      </c>
      <c r="AQ10" s="181">
        <v>2.5</v>
      </c>
      <c r="AR10" s="181">
        <v>52.625</v>
      </c>
      <c r="AS10" s="181">
        <v>32.375</v>
      </c>
      <c r="AT10" s="180">
        <v>31.25</v>
      </c>
      <c r="AU10" s="180">
        <v>14.5</v>
      </c>
      <c r="AV10" s="180">
        <v>74.625</v>
      </c>
      <c r="AW10" s="181">
        <v>1.375</v>
      </c>
      <c r="AX10" s="181">
        <v>73.25</v>
      </c>
      <c r="AY10" s="180">
        <v>1</v>
      </c>
      <c r="AZ10" s="180">
        <v>11.125</v>
      </c>
      <c r="BA10" s="180">
        <v>76.75</v>
      </c>
      <c r="BB10" s="180">
        <v>4</v>
      </c>
      <c r="BC10" s="180">
        <v>0.25</v>
      </c>
      <c r="BD10" s="180">
        <v>787.5</v>
      </c>
      <c r="BE10" s="180">
        <v>2</v>
      </c>
      <c r="BF10" s="180" t="e">
        <v>#VALUE!</v>
      </c>
      <c r="BG10" s="180">
        <v>199.875</v>
      </c>
      <c r="BH10" s="180" t="e">
        <v>#VALUE!</v>
      </c>
      <c r="BI10" s="182">
        <v>1315.948075</v>
      </c>
      <c r="BJ10" s="183">
        <v>609.5</v>
      </c>
      <c r="BK10" s="183">
        <v>213.25</v>
      </c>
      <c r="BL10" s="183">
        <v>434.57307500000002</v>
      </c>
      <c r="BM10" s="183">
        <v>9.5</v>
      </c>
      <c r="BN10" s="183" t="e">
        <v>#VALUE!</v>
      </c>
      <c r="BO10" s="183">
        <v>0</v>
      </c>
      <c r="BP10" s="183">
        <v>49.125</v>
      </c>
      <c r="BQ10" s="184">
        <v>1061.125</v>
      </c>
      <c r="BR10" s="184">
        <v>41.375</v>
      </c>
      <c r="BS10" s="184" t="e">
        <v>#VALUE!</v>
      </c>
      <c r="BT10" s="184" t="e">
        <v>#VALUE!</v>
      </c>
      <c r="BU10" s="184" t="e">
        <v>#VALUE!</v>
      </c>
      <c r="BV10" s="184">
        <v>799.25</v>
      </c>
      <c r="BW10" s="185">
        <v>7.625</v>
      </c>
      <c r="BX10" s="185" t="e">
        <v>#VALUE!</v>
      </c>
      <c r="BY10" s="185">
        <v>0</v>
      </c>
      <c r="BZ10" s="185">
        <v>363.375</v>
      </c>
      <c r="CA10" s="185">
        <v>145.125</v>
      </c>
      <c r="CB10" s="185">
        <v>154.875</v>
      </c>
      <c r="CC10" s="186">
        <v>93.375</v>
      </c>
      <c r="CD10" s="187">
        <v>69416.165652684896</v>
      </c>
    </row>
    <row r="11" spans="1:82" x14ac:dyDescent="0.25">
      <c r="A11" s="179" t="s">
        <v>366</v>
      </c>
      <c r="B11" s="179" t="s">
        <v>367</v>
      </c>
      <c r="C11" s="179" t="s">
        <v>368</v>
      </c>
      <c r="D11" s="179" t="s">
        <v>120</v>
      </c>
      <c r="E11" s="180">
        <v>6784.7029449531301</v>
      </c>
      <c r="F11" s="181">
        <v>6629.9144671409504</v>
      </c>
      <c r="G11" s="181">
        <v>0</v>
      </c>
      <c r="H11" s="181">
        <v>154.78847781217701</v>
      </c>
      <c r="I11" s="181">
        <v>385.375</v>
      </c>
      <c r="J11" s="181">
        <v>357.875</v>
      </c>
      <c r="K11" s="181">
        <v>428.25</v>
      </c>
      <c r="L11" s="181">
        <v>905.63423486785996</v>
      </c>
      <c r="M11" s="181">
        <v>1734.7721908184201</v>
      </c>
      <c r="N11" s="181">
        <v>1657.2195937249001</v>
      </c>
      <c r="O11" s="181">
        <v>1315.57692554195</v>
      </c>
      <c r="P11" s="180">
        <v>466.25</v>
      </c>
      <c r="Q11" s="181">
        <v>0</v>
      </c>
      <c r="R11" s="181">
        <v>1</v>
      </c>
      <c r="S11" s="180">
        <v>199.125</v>
      </c>
      <c r="T11" s="180">
        <v>209.875</v>
      </c>
      <c r="U11" s="180">
        <v>394.19019259592199</v>
      </c>
      <c r="V11" s="180">
        <v>1140.25</v>
      </c>
      <c r="W11" s="181">
        <v>252.375</v>
      </c>
      <c r="X11" s="181">
        <v>199.125</v>
      </c>
      <c r="Y11" s="181">
        <v>253.75</v>
      </c>
      <c r="Z11" s="181">
        <v>161.125</v>
      </c>
      <c r="AA11" s="181">
        <v>18</v>
      </c>
      <c r="AB11" s="181" t="e">
        <v>#VALUE!</v>
      </c>
      <c r="AC11" s="181">
        <v>0</v>
      </c>
      <c r="AD11" s="181">
        <v>147.5</v>
      </c>
      <c r="AE11" s="181">
        <v>99</v>
      </c>
      <c r="AF11" s="180">
        <v>2856.88775235721</v>
      </c>
      <c r="AG11" s="181">
        <v>823.875</v>
      </c>
      <c r="AH11" s="181">
        <v>15</v>
      </c>
      <c r="AI11" s="181">
        <v>550.75</v>
      </c>
      <c r="AJ11" s="181">
        <v>98.125</v>
      </c>
      <c r="AK11" s="181">
        <v>214.5</v>
      </c>
      <c r="AL11" s="181">
        <v>45.5</v>
      </c>
      <c r="AM11" s="181">
        <v>1109.13775235721</v>
      </c>
      <c r="AN11" s="180">
        <v>19.5</v>
      </c>
      <c r="AO11" s="180">
        <v>251.5</v>
      </c>
      <c r="AP11" s="181">
        <v>81.375</v>
      </c>
      <c r="AQ11" s="181">
        <v>0.25</v>
      </c>
      <c r="AR11" s="181">
        <v>79.5</v>
      </c>
      <c r="AS11" s="181">
        <v>90.375</v>
      </c>
      <c r="AT11" s="180">
        <v>24.375</v>
      </c>
      <c r="AU11" s="180">
        <v>3</v>
      </c>
      <c r="AV11" s="180">
        <v>35.875</v>
      </c>
      <c r="AW11" s="181">
        <v>6.75</v>
      </c>
      <c r="AX11" s="181">
        <v>29.125</v>
      </c>
      <c r="AY11" s="180">
        <v>8.25</v>
      </c>
      <c r="AZ11" s="180">
        <v>12</v>
      </c>
      <c r="BA11" s="180">
        <v>21.625</v>
      </c>
      <c r="BB11" s="180">
        <v>1.125</v>
      </c>
      <c r="BC11" s="180">
        <v>1.25</v>
      </c>
      <c r="BD11" s="180">
        <v>689.25</v>
      </c>
      <c r="BE11" s="180">
        <v>0</v>
      </c>
      <c r="BF11" s="180" t="e">
        <v>#VALUE!</v>
      </c>
      <c r="BG11" s="180">
        <v>310</v>
      </c>
      <c r="BH11" s="180" t="e">
        <v>#VALUE!</v>
      </c>
      <c r="BI11" s="182">
        <v>1106.3703714374999</v>
      </c>
      <c r="BJ11" s="183">
        <v>343.875</v>
      </c>
      <c r="BK11" s="183">
        <v>45.375</v>
      </c>
      <c r="BL11" s="183">
        <v>656.8703714374999</v>
      </c>
      <c r="BM11" s="183" t="e">
        <v>#VALUE!</v>
      </c>
      <c r="BN11" s="183">
        <v>5.5</v>
      </c>
      <c r="BO11" s="183" t="e">
        <v>#VALUE!</v>
      </c>
      <c r="BP11" s="183">
        <v>54.75</v>
      </c>
      <c r="BQ11" s="184">
        <v>425.75</v>
      </c>
      <c r="BR11" s="184">
        <v>37.5</v>
      </c>
      <c r="BS11" s="184" t="e">
        <v>#VALUE!</v>
      </c>
      <c r="BT11" s="184" t="e">
        <v>#VALUE!</v>
      </c>
      <c r="BU11" s="184" t="e">
        <v>#VALUE!</v>
      </c>
      <c r="BV11" s="184">
        <v>388.25</v>
      </c>
      <c r="BW11" s="185">
        <v>18</v>
      </c>
      <c r="BX11" s="185" t="e">
        <v>#VALUE!</v>
      </c>
      <c r="BY11" s="185" t="e">
        <v>#VALUE!</v>
      </c>
      <c r="BZ11" s="185">
        <v>142.25</v>
      </c>
      <c r="CA11" s="185">
        <v>0</v>
      </c>
      <c r="CB11" s="185">
        <v>101.25</v>
      </c>
      <c r="CC11" s="186">
        <v>51.875</v>
      </c>
      <c r="CD11" s="187">
        <v>60204.491948569201</v>
      </c>
    </row>
    <row r="12" spans="1:82" x14ac:dyDescent="0.25">
      <c r="A12" s="179" t="s">
        <v>369</v>
      </c>
      <c r="B12" s="179" t="s">
        <v>370</v>
      </c>
      <c r="C12" s="179" t="s">
        <v>371</v>
      </c>
      <c r="D12" s="179" t="s">
        <v>125</v>
      </c>
      <c r="E12" s="180">
        <v>4319.625</v>
      </c>
      <c r="F12" s="181">
        <v>4209.5</v>
      </c>
      <c r="G12" s="181">
        <v>17.5</v>
      </c>
      <c r="H12" s="181">
        <v>92.625</v>
      </c>
      <c r="I12" s="181">
        <v>372.75</v>
      </c>
      <c r="J12" s="181">
        <v>294.375</v>
      </c>
      <c r="K12" s="181">
        <v>324.5</v>
      </c>
      <c r="L12" s="181">
        <v>656.25</v>
      </c>
      <c r="M12" s="181">
        <v>1403.5</v>
      </c>
      <c r="N12" s="181">
        <v>579.125</v>
      </c>
      <c r="O12" s="181">
        <v>689.125</v>
      </c>
      <c r="P12" s="180">
        <v>129.5</v>
      </c>
      <c r="Q12" s="181">
        <v>11.375</v>
      </c>
      <c r="R12" s="181">
        <v>13.625</v>
      </c>
      <c r="S12" s="180">
        <v>178.75</v>
      </c>
      <c r="T12" s="180">
        <v>134.875</v>
      </c>
      <c r="U12" s="180">
        <v>93.875</v>
      </c>
      <c r="V12" s="180">
        <v>1256.75</v>
      </c>
      <c r="W12" s="181">
        <v>250.125</v>
      </c>
      <c r="X12" s="181">
        <v>197.125</v>
      </c>
      <c r="Y12" s="181">
        <v>273.875</v>
      </c>
      <c r="Z12" s="181">
        <v>218.375</v>
      </c>
      <c r="AA12" s="181" t="e">
        <v>#VALUE!</v>
      </c>
      <c r="AB12" s="181">
        <v>94</v>
      </c>
      <c r="AC12" s="181" t="e">
        <v>#VALUE!</v>
      </c>
      <c r="AD12" s="181">
        <v>148.625</v>
      </c>
      <c r="AE12" s="181">
        <v>74.625</v>
      </c>
      <c r="AF12" s="180">
        <v>1292.625</v>
      </c>
      <c r="AG12" s="181">
        <v>558.75</v>
      </c>
      <c r="AH12" s="181">
        <v>2</v>
      </c>
      <c r="AI12" s="181">
        <v>387.5</v>
      </c>
      <c r="AJ12" s="181">
        <v>54.25</v>
      </c>
      <c r="AK12" s="181" t="e">
        <v>#VALUE!</v>
      </c>
      <c r="AL12" s="181">
        <v>60.625</v>
      </c>
      <c r="AM12" s="181">
        <v>229.5</v>
      </c>
      <c r="AN12" s="180">
        <v>52</v>
      </c>
      <c r="AO12" s="180">
        <v>123.25</v>
      </c>
      <c r="AP12" s="181">
        <v>62.5</v>
      </c>
      <c r="AQ12" s="181">
        <v>3.625</v>
      </c>
      <c r="AR12" s="181">
        <v>49</v>
      </c>
      <c r="AS12" s="181">
        <v>8.125</v>
      </c>
      <c r="AT12" s="180">
        <v>65.5</v>
      </c>
      <c r="AU12" s="180">
        <v>49</v>
      </c>
      <c r="AV12" s="180">
        <v>81.25</v>
      </c>
      <c r="AW12" s="181">
        <v>36.5</v>
      </c>
      <c r="AX12" s="181">
        <v>44.75</v>
      </c>
      <c r="AY12" s="180">
        <v>1.75</v>
      </c>
      <c r="AZ12" s="180">
        <v>20.125</v>
      </c>
      <c r="BA12" s="180">
        <v>28.375</v>
      </c>
      <c r="BB12" s="180">
        <v>0.125</v>
      </c>
      <c r="BC12" s="180">
        <v>4</v>
      </c>
      <c r="BD12" s="180">
        <v>477.75</v>
      </c>
      <c r="BE12" s="180">
        <v>7.5</v>
      </c>
      <c r="BF12" s="180">
        <v>75.125</v>
      </c>
      <c r="BG12" s="180">
        <v>115.625</v>
      </c>
      <c r="BH12" s="180" t="e">
        <v>#VALUE!</v>
      </c>
      <c r="BI12" s="182">
        <v>707.51347165624998</v>
      </c>
      <c r="BJ12" s="183" t="e">
        <v>#VALUE!</v>
      </c>
      <c r="BK12" s="183">
        <v>185.625</v>
      </c>
      <c r="BL12" s="183">
        <v>255.51347165624998</v>
      </c>
      <c r="BM12" s="183">
        <v>3.625</v>
      </c>
      <c r="BN12" s="183">
        <v>1</v>
      </c>
      <c r="BO12" s="183" t="e">
        <v>#VALUE!</v>
      </c>
      <c r="BP12" s="183">
        <v>140.125</v>
      </c>
      <c r="BQ12" s="184">
        <v>152.5</v>
      </c>
      <c r="BR12" s="184">
        <v>17.875</v>
      </c>
      <c r="BS12" s="184" t="e">
        <v>#VALUE!</v>
      </c>
      <c r="BT12" s="184" t="e">
        <v>#VALUE!</v>
      </c>
      <c r="BU12" s="184" t="e">
        <v>#VALUE!</v>
      </c>
      <c r="BV12" s="184">
        <v>56.25</v>
      </c>
      <c r="BW12" s="185" t="e">
        <v>#VALUE!</v>
      </c>
      <c r="BX12" s="185" t="e">
        <v>#VALUE!</v>
      </c>
      <c r="BY12" s="185" t="e">
        <v>#VALUE!</v>
      </c>
      <c r="BZ12" s="185" t="e">
        <v>#VALUE!</v>
      </c>
      <c r="CA12" s="185" t="e">
        <v>#VALUE!</v>
      </c>
      <c r="CB12" s="185">
        <v>27</v>
      </c>
      <c r="CC12" s="186">
        <v>81.125</v>
      </c>
      <c r="CD12" s="187">
        <v>29906.2094861269</v>
      </c>
    </row>
    <row r="13" spans="1:82" x14ac:dyDescent="0.25">
      <c r="A13" s="179" t="s">
        <v>372</v>
      </c>
      <c r="B13" s="179" t="s">
        <v>373</v>
      </c>
      <c r="C13" s="179" t="s">
        <v>368</v>
      </c>
      <c r="D13" s="179" t="s">
        <v>120</v>
      </c>
      <c r="E13" s="180">
        <v>7735.35754547121</v>
      </c>
      <c r="F13" s="181">
        <v>7398.9770440007997</v>
      </c>
      <c r="G13" s="181" t="e">
        <v>#VALUE!</v>
      </c>
      <c r="H13" s="181">
        <v>336.38050147041201</v>
      </c>
      <c r="I13" s="181">
        <v>384</v>
      </c>
      <c r="J13" s="181">
        <v>442.41250000000002</v>
      </c>
      <c r="K13" s="181">
        <v>502.03297015302098</v>
      </c>
      <c r="L13" s="181">
        <v>1130.6288713282199</v>
      </c>
      <c r="M13" s="181">
        <v>2062.3229228146101</v>
      </c>
      <c r="N13" s="181">
        <v>1549.9161433413101</v>
      </c>
      <c r="O13" s="181">
        <v>1664.0441378340499</v>
      </c>
      <c r="P13" s="180">
        <v>625.375</v>
      </c>
      <c r="Q13" s="181">
        <v>1</v>
      </c>
      <c r="R13" s="181">
        <v>32.625</v>
      </c>
      <c r="S13" s="180">
        <v>170.75</v>
      </c>
      <c r="T13" s="180">
        <v>236.25</v>
      </c>
      <c r="U13" s="180">
        <v>555.83163783404802</v>
      </c>
      <c r="V13" s="180">
        <v>1636.25</v>
      </c>
      <c r="W13" s="181">
        <v>467.875</v>
      </c>
      <c r="X13" s="181">
        <v>342.125</v>
      </c>
      <c r="Y13" s="181">
        <v>135.125</v>
      </c>
      <c r="Z13" s="181">
        <v>214.875</v>
      </c>
      <c r="AA13" s="181">
        <v>13.875</v>
      </c>
      <c r="AB13" s="181">
        <v>11.25</v>
      </c>
      <c r="AC13" s="181">
        <v>28.125</v>
      </c>
      <c r="AD13" s="181">
        <v>241.125</v>
      </c>
      <c r="AE13" s="181">
        <v>181.875</v>
      </c>
      <c r="AF13" s="180">
        <v>2717.9009076371599</v>
      </c>
      <c r="AG13" s="181">
        <v>843.75</v>
      </c>
      <c r="AH13" s="181">
        <v>58.875</v>
      </c>
      <c r="AI13" s="181">
        <v>936.5</v>
      </c>
      <c r="AJ13" s="181">
        <v>53.625</v>
      </c>
      <c r="AK13" s="181">
        <v>178.875</v>
      </c>
      <c r="AL13" s="181">
        <v>78.875</v>
      </c>
      <c r="AM13" s="181">
        <v>567.40090763716398</v>
      </c>
      <c r="AN13" s="180">
        <v>164.875</v>
      </c>
      <c r="AO13" s="180">
        <v>122.125</v>
      </c>
      <c r="AP13" s="181">
        <v>72.25</v>
      </c>
      <c r="AQ13" s="181">
        <v>0</v>
      </c>
      <c r="AR13" s="181">
        <v>16.625</v>
      </c>
      <c r="AS13" s="181">
        <v>33.25</v>
      </c>
      <c r="AT13" s="180">
        <v>31.875</v>
      </c>
      <c r="AU13" s="180">
        <v>27.875</v>
      </c>
      <c r="AV13" s="180">
        <v>32.75</v>
      </c>
      <c r="AW13" s="181">
        <v>1</v>
      </c>
      <c r="AX13" s="181">
        <v>31.75</v>
      </c>
      <c r="AY13" s="180">
        <v>8.875</v>
      </c>
      <c r="AZ13" s="180">
        <v>85</v>
      </c>
      <c r="BA13" s="180">
        <v>50.125</v>
      </c>
      <c r="BB13" s="180">
        <v>1</v>
      </c>
      <c r="BC13" s="180">
        <v>1</v>
      </c>
      <c r="BD13" s="180">
        <v>586.125</v>
      </c>
      <c r="BE13" s="180">
        <v>4</v>
      </c>
      <c r="BF13" s="180" t="e">
        <v>#VALUE!</v>
      </c>
      <c r="BG13" s="180">
        <v>440.375</v>
      </c>
      <c r="BH13" s="180" t="e">
        <v>#VALUE!</v>
      </c>
      <c r="BI13" s="182">
        <v>2018.5140999999999</v>
      </c>
      <c r="BJ13" s="183">
        <v>894.25</v>
      </c>
      <c r="BK13" s="183">
        <v>274.125</v>
      </c>
      <c r="BL13" s="183">
        <v>770.76409999999998</v>
      </c>
      <c r="BM13" s="183" t="e">
        <v>#VALUE!</v>
      </c>
      <c r="BN13" s="183">
        <v>1</v>
      </c>
      <c r="BO13" s="183" t="e">
        <v>#VALUE!</v>
      </c>
      <c r="BP13" s="183">
        <v>78.375</v>
      </c>
      <c r="BQ13" s="184">
        <v>1051.5</v>
      </c>
      <c r="BR13" s="184">
        <v>54.375</v>
      </c>
      <c r="BS13" s="184" t="e">
        <v>#VALUE!</v>
      </c>
      <c r="BT13" s="184" t="e">
        <v>#VALUE!</v>
      </c>
      <c r="BU13" s="184" t="e">
        <v>#VALUE!</v>
      </c>
      <c r="BV13" s="184">
        <v>240.875</v>
      </c>
      <c r="BW13" s="185">
        <v>42.5</v>
      </c>
      <c r="BX13" s="185" t="e">
        <v>#VALUE!</v>
      </c>
      <c r="BY13" s="185" t="e">
        <v>#VALUE!</v>
      </c>
      <c r="BZ13" s="185" t="e">
        <v>#VALUE!</v>
      </c>
      <c r="CA13" s="185" t="e">
        <v>#VALUE!</v>
      </c>
      <c r="CB13" s="185">
        <v>92.75</v>
      </c>
      <c r="CC13" s="186">
        <v>153.75</v>
      </c>
      <c r="CD13" s="187">
        <v>91471.558811023802</v>
      </c>
    </row>
    <row r="14" spans="1:82" x14ac:dyDescent="0.25">
      <c r="A14" s="179" t="s">
        <v>157</v>
      </c>
      <c r="B14" s="179" t="s">
        <v>374</v>
      </c>
      <c r="C14" s="179" t="s">
        <v>375</v>
      </c>
      <c r="D14" s="179" t="s">
        <v>125</v>
      </c>
      <c r="E14" s="180">
        <v>8742.92118497708</v>
      </c>
      <c r="F14" s="181">
        <v>8732.54618497708</v>
      </c>
      <c r="G14" s="181">
        <v>10.375</v>
      </c>
      <c r="H14" s="181" t="e">
        <v>#VALUE!</v>
      </c>
      <c r="I14" s="181">
        <v>625.625</v>
      </c>
      <c r="J14" s="181">
        <v>553.875</v>
      </c>
      <c r="K14" s="181">
        <v>547.125</v>
      </c>
      <c r="L14" s="181">
        <v>1027</v>
      </c>
      <c r="M14" s="181">
        <v>2515.2035314305899</v>
      </c>
      <c r="N14" s="181">
        <v>2457.9946781140402</v>
      </c>
      <c r="O14" s="181">
        <v>1016.09797543244</v>
      </c>
      <c r="P14" s="180">
        <v>561.125</v>
      </c>
      <c r="Q14" s="181">
        <v>13.25</v>
      </c>
      <c r="R14" s="181">
        <v>11.75</v>
      </c>
      <c r="S14" s="180">
        <v>994.25</v>
      </c>
      <c r="T14" s="180">
        <v>376.875</v>
      </c>
      <c r="U14" s="180">
        <v>220.62385255306901</v>
      </c>
      <c r="V14" s="180">
        <v>1812.75</v>
      </c>
      <c r="W14" s="181">
        <v>167.75</v>
      </c>
      <c r="X14" s="181">
        <v>198.75</v>
      </c>
      <c r="Y14" s="181">
        <v>188.125</v>
      </c>
      <c r="Z14" s="181">
        <v>629.625</v>
      </c>
      <c r="AA14" s="181">
        <v>13</v>
      </c>
      <c r="AB14" s="181">
        <v>181.375</v>
      </c>
      <c r="AC14" s="181" t="e">
        <v>#VALUE!</v>
      </c>
      <c r="AD14" s="181">
        <v>295.375</v>
      </c>
      <c r="AE14" s="181">
        <v>138.75</v>
      </c>
      <c r="AF14" s="180">
        <v>2888.4223324240102</v>
      </c>
      <c r="AG14" s="181">
        <v>510.75</v>
      </c>
      <c r="AH14" s="181">
        <v>42.875</v>
      </c>
      <c r="AI14" s="181">
        <v>1249.375</v>
      </c>
      <c r="AJ14" s="181">
        <v>74.25</v>
      </c>
      <c r="AK14" s="181">
        <v>301.75</v>
      </c>
      <c r="AL14" s="181">
        <v>43.625</v>
      </c>
      <c r="AM14" s="181">
        <v>665.79733242401096</v>
      </c>
      <c r="AN14" s="180">
        <v>63.625</v>
      </c>
      <c r="AO14" s="180">
        <v>236.125</v>
      </c>
      <c r="AP14" s="181">
        <v>149.375</v>
      </c>
      <c r="AQ14" s="181">
        <v>2.375</v>
      </c>
      <c r="AR14" s="181">
        <v>52.375</v>
      </c>
      <c r="AS14" s="181">
        <v>32</v>
      </c>
      <c r="AT14" s="180">
        <v>170.375</v>
      </c>
      <c r="AU14" s="180">
        <v>31</v>
      </c>
      <c r="AV14" s="180">
        <v>23.875</v>
      </c>
      <c r="AW14" s="181">
        <v>2.875</v>
      </c>
      <c r="AX14" s="181">
        <v>21</v>
      </c>
      <c r="AY14" s="180">
        <v>5.875</v>
      </c>
      <c r="AZ14" s="180">
        <v>52.625</v>
      </c>
      <c r="BA14" s="180">
        <v>40.375</v>
      </c>
      <c r="BB14" s="180">
        <v>1</v>
      </c>
      <c r="BC14" s="180">
        <v>4.375</v>
      </c>
      <c r="BD14" s="180">
        <v>947.125</v>
      </c>
      <c r="BE14" s="180">
        <v>0</v>
      </c>
      <c r="BF14" s="180">
        <v>7</v>
      </c>
      <c r="BG14" s="180">
        <v>216.625</v>
      </c>
      <c r="BH14" s="180" t="e">
        <v>#VALUE!</v>
      </c>
      <c r="BI14" s="182">
        <v>2806.8176188749999</v>
      </c>
      <c r="BJ14" s="183">
        <v>1747</v>
      </c>
      <c r="BK14" s="183">
        <v>80</v>
      </c>
      <c r="BL14" s="183">
        <v>808.19261887500011</v>
      </c>
      <c r="BM14" s="183">
        <v>6.125</v>
      </c>
      <c r="BN14" s="183">
        <v>22.125</v>
      </c>
      <c r="BO14" s="183">
        <v>9.125</v>
      </c>
      <c r="BP14" s="183">
        <v>134.25</v>
      </c>
      <c r="BQ14" s="184">
        <v>771.125</v>
      </c>
      <c r="BR14" s="184">
        <v>65.625</v>
      </c>
      <c r="BS14" s="184" t="e">
        <v>#VALUE!</v>
      </c>
      <c r="BT14" s="184">
        <v>72.875</v>
      </c>
      <c r="BU14" s="184" t="e">
        <v>#VALUE!</v>
      </c>
      <c r="BV14" s="184">
        <v>313.375</v>
      </c>
      <c r="BW14" s="185" t="e">
        <v>#VALUE!</v>
      </c>
      <c r="BX14" s="185" t="e">
        <v>#VALUE!</v>
      </c>
      <c r="BY14" s="185" t="e">
        <v>#VALUE!</v>
      </c>
      <c r="BZ14" s="185">
        <v>39.25</v>
      </c>
      <c r="CA14" s="185" t="e">
        <v>#VALUE!</v>
      </c>
      <c r="CB14" s="185">
        <v>199.125</v>
      </c>
      <c r="CC14" s="186">
        <v>133.75</v>
      </c>
      <c r="CD14" s="187">
        <v>75631.5616767108</v>
      </c>
    </row>
    <row r="15" spans="1:82" x14ac:dyDescent="0.25">
      <c r="A15" s="179" t="s">
        <v>376</v>
      </c>
      <c r="B15" s="179" t="s">
        <v>377</v>
      </c>
      <c r="C15" s="179" t="s">
        <v>371</v>
      </c>
      <c r="D15" s="179" t="s">
        <v>125</v>
      </c>
      <c r="E15" s="180">
        <v>12748.361384016929</v>
      </c>
      <c r="F15" s="181">
        <v>11631.65305068359</v>
      </c>
      <c r="G15" s="181">
        <v>32.5</v>
      </c>
      <c r="H15" s="181">
        <v>1084.2083333333301</v>
      </c>
      <c r="I15" s="181">
        <v>618.375</v>
      </c>
      <c r="J15" s="181">
        <v>576.625</v>
      </c>
      <c r="K15" s="181">
        <v>702.625</v>
      </c>
      <c r="L15" s="181">
        <v>1583.3628412046889</v>
      </c>
      <c r="M15" s="181">
        <v>3681.8338461538501</v>
      </c>
      <c r="N15" s="181">
        <v>2663.7874064620701</v>
      </c>
      <c r="O15" s="181">
        <v>2921.7522901963198</v>
      </c>
      <c r="P15" s="180">
        <v>792.375</v>
      </c>
      <c r="Q15" s="181">
        <v>6</v>
      </c>
      <c r="R15" s="181">
        <v>6.75</v>
      </c>
      <c r="S15" s="180">
        <v>1350.125</v>
      </c>
      <c r="T15" s="180">
        <v>212.75</v>
      </c>
      <c r="U15" s="180">
        <v>1193.8333333333301</v>
      </c>
      <c r="V15" s="180">
        <v>2976.375</v>
      </c>
      <c r="W15" s="181">
        <v>1190.625</v>
      </c>
      <c r="X15" s="181">
        <v>446.25</v>
      </c>
      <c r="Y15" s="181">
        <v>330.875</v>
      </c>
      <c r="Z15" s="181">
        <v>373.25</v>
      </c>
      <c r="AA15" s="181">
        <v>0</v>
      </c>
      <c r="AB15" s="181">
        <v>307.25</v>
      </c>
      <c r="AC15" s="181">
        <v>62</v>
      </c>
      <c r="AD15" s="181">
        <v>204.875</v>
      </c>
      <c r="AE15" s="181">
        <v>61.25</v>
      </c>
      <c r="AF15" s="180">
        <v>4126.4030506835898</v>
      </c>
      <c r="AG15" s="181">
        <v>2658.875</v>
      </c>
      <c r="AH15" s="181">
        <v>87</v>
      </c>
      <c r="AI15" s="181">
        <v>665.875</v>
      </c>
      <c r="AJ15" s="181">
        <v>83.625</v>
      </c>
      <c r="AK15" s="181">
        <v>122.25</v>
      </c>
      <c r="AL15" s="181">
        <v>6.875</v>
      </c>
      <c r="AM15" s="181">
        <v>501.903050683591</v>
      </c>
      <c r="AN15" s="180">
        <v>87.875</v>
      </c>
      <c r="AO15" s="180">
        <v>157.375</v>
      </c>
      <c r="AP15" s="181">
        <v>104.5</v>
      </c>
      <c r="AQ15" s="181">
        <v>2.5</v>
      </c>
      <c r="AR15" s="181">
        <v>14.375</v>
      </c>
      <c r="AS15" s="181">
        <v>36</v>
      </c>
      <c r="AT15" s="180">
        <v>279.875</v>
      </c>
      <c r="AU15" s="180">
        <v>14.5</v>
      </c>
      <c r="AV15" s="180">
        <v>62</v>
      </c>
      <c r="AW15" s="181">
        <v>14.25</v>
      </c>
      <c r="AX15" s="181">
        <v>47.75</v>
      </c>
      <c r="AY15" s="180">
        <v>89.875</v>
      </c>
      <c r="AZ15" s="180">
        <v>16.25</v>
      </c>
      <c r="BA15" s="180">
        <v>83</v>
      </c>
      <c r="BB15" s="180">
        <v>0</v>
      </c>
      <c r="BC15" s="180">
        <v>0</v>
      </c>
      <c r="BD15" s="180">
        <v>646</v>
      </c>
      <c r="BE15" s="180">
        <v>5.5</v>
      </c>
      <c r="BF15" s="180">
        <v>205.75</v>
      </c>
      <c r="BG15" s="180">
        <v>224.75</v>
      </c>
      <c r="BH15" s="180" t="e">
        <v>#VALUE!</v>
      </c>
      <c r="BI15" s="182">
        <v>2015.4870799687501</v>
      </c>
      <c r="BJ15" s="183">
        <v>882.625</v>
      </c>
      <c r="BK15" s="183">
        <v>25.125</v>
      </c>
      <c r="BL15" s="183">
        <v>933.11207996874998</v>
      </c>
      <c r="BM15" s="183">
        <v>23.125</v>
      </c>
      <c r="BN15" s="183">
        <v>13.75</v>
      </c>
      <c r="BO15" s="183">
        <v>43</v>
      </c>
      <c r="BP15" s="183">
        <v>94.75</v>
      </c>
      <c r="BQ15" s="184">
        <v>1059.75</v>
      </c>
      <c r="BR15" s="184">
        <v>32.375</v>
      </c>
      <c r="BS15" s="184" t="e">
        <v>#VALUE!</v>
      </c>
      <c r="BT15" s="184" t="e">
        <v>#VALUE!</v>
      </c>
      <c r="BU15" s="184">
        <v>0</v>
      </c>
      <c r="BV15" s="184">
        <v>619.625</v>
      </c>
      <c r="BW15" s="185" t="e">
        <v>#VALUE!</v>
      </c>
      <c r="BX15" s="185">
        <v>0</v>
      </c>
      <c r="BY15" s="185" t="e">
        <v>#VALUE!</v>
      </c>
      <c r="BZ15" s="185">
        <v>75.75</v>
      </c>
      <c r="CA15" s="185">
        <v>0</v>
      </c>
      <c r="CB15" s="185">
        <v>256.125</v>
      </c>
      <c r="CC15" s="186">
        <v>0</v>
      </c>
      <c r="CD15" s="187">
        <v>70478.131549090103</v>
      </c>
    </row>
    <row r="16" spans="1:82" x14ac:dyDescent="0.25">
      <c r="A16" s="179" t="s">
        <v>378</v>
      </c>
      <c r="B16" s="179" t="s">
        <v>379</v>
      </c>
      <c r="C16" s="179" t="s">
        <v>127</v>
      </c>
      <c r="D16" s="179" t="s">
        <v>127</v>
      </c>
      <c r="E16" s="180">
        <v>58588.9357330278</v>
      </c>
      <c r="F16" s="181">
        <v>58455.809318047199</v>
      </c>
      <c r="G16" s="181">
        <v>133.12641498064099</v>
      </c>
      <c r="H16" s="181">
        <v>0</v>
      </c>
      <c r="I16" s="181">
        <v>3761.5195238095198</v>
      </c>
      <c r="J16" s="181">
        <v>3133.2404508856698</v>
      </c>
      <c r="K16" s="181">
        <v>4273.3641640996402</v>
      </c>
      <c r="L16" s="181">
        <v>6876.5201512593703</v>
      </c>
      <c r="M16" s="181">
        <v>13522.203556455501</v>
      </c>
      <c r="N16" s="181">
        <v>10588.4007611986</v>
      </c>
      <c r="O16" s="181">
        <v>16433.687125319499</v>
      </c>
      <c r="P16" s="180">
        <v>7401.75</v>
      </c>
      <c r="Q16" s="181">
        <v>120.5</v>
      </c>
      <c r="R16" s="181">
        <v>440.125</v>
      </c>
      <c r="S16" s="180">
        <v>4822.75</v>
      </c>
      <c r="T16" s="180">
        <v>2747.25</v>
      </c>
      <c r="U16" s="180">
        <v>879.78893445481503</v>
      </c>
      <c r="V16" s="180">
        <v>9043.25</v>
      </c>
      <c r="W16" s="181">
        <v>971.125</v>
      </c>
      <c r="X16" s="181">
        <v>2068.875</v>
      </c>
      <c r="Y16" s="181">
        <v>650.625</v>
      </c>
      <c r="Z16" s="181">
        <v>1483</v>
      </c>
      <c r="AA16" s="181">
        <v>0</v>
      </c>
      <c r="AB16" s="181">
        <v>815.75</v>
      </c>
      <c r="AC16" s="181">
        <v>227.75</v>
      </c>
      <c r="AD16" s="181">
        <v>1267.125</v>
      </c>
      <c r="AE16" s="181">
        <v>1559</v>
      </c>
      <c r="AF16" s="180">
        <v>18755.021798573001</v>
      </c>
      <c r="AG16" s="181">
        <v>7510.9166666666697</v>
      </c>
      <c r="AH16" s="181">
        <v>160.375</v>
      </c>
      <c r="AI16" s="181">
        <v>2846.75</v>
      </c>
      <c r="AJ16" s="181">
        <v>1754.125</v>
      </c>
      <c r="AK16" s="181">
        <v>376.625</v>
      </c>
      <c r="AL16" s="181">
        <v>326.375</v>
      </c>
      <c r="AM16" s="181">
        <v>5779.8551319063099</v>
      </c>
      <c r="AN16" s="180">
        <v>898</v>
      </c>
      <c r="AO16" s="180">
        <v>3278.5</v>
      </c>
      <c r="AP16" s="181">
        <v>2357.375</v>
      </c>
      <c r="AQ16" s="181">
        <v>93.375</v>
      </c>
      <c r="AR16" s="181">
        <v>465.875</v>
      </c>
      <c r="AS16" s="181">
        <v>361.875</v>
      </c>
      <c r="AT16" s="180">
        <v>397</v>
      </c>
      <c r="AU16" s="180">
        <v>55</v>
      </c>
      <c r="AV16" s="180">
        <v>101.375</v>
      </c>
      <c r="AW16" s="181">
        <v>26.5</v>
      </c>
      <c r="AX16" s="181">
        <v>74.875</v>
      </c>
      <c r="AY16" s="180">
        <v>267.375</v>
      </c>
      <c r="AZ16" s="180">
        <v>312.125</v>
      </c>
      <c r="BA16" s="180">
        <v>267</v>
      </c>
      <c r="BB16" s="180">
        <v>10</v>
      </c>
      <c r="BC16" s="180">
        <v>2</v>
      </c>
      <c r="BD16" s="180">
        <v>7321.375</v>
      </c>
      <c r="BE16" s="180">
        <v>192.75</v>
      </c>
      <c r="BF16" s="180">
        <v>96.75</v>
      </c>
      <c r="BG16" s="180">
        <v>1633.875</v>
      </c>
      <c r="BH16" s="180" t="e">
        <v>#VALUE!</v>
      </c>
      <c r="BI16" s="182">
        <v>6454.752022875</v>
      </c>
      <c r="BJ16" s="183">
        <v>478.875</v>
      </c>
      <c r="BK16" s="183">
        <v>747.5</v>
      </c>
      <c r="BL16" s="183">
        <v>4695.877022875</v>
      </c>
      <c r="BM16" s="183">
        <v>20.25</v>
      </c>
      <c r="BN16" s="183">
        <v>71.5</v>
      </c>
      <c r="BO16" s="183">
        <v>6.125</v>
      </c>
      <c r="BP16" s="183">
        <v>434.625</v>
      </c>
      <c r="BQ16" s="184">
        <v>4274</v>
      </c>
      <c r="BR16" s="184">
        <v>1130.125</v>
      </c>
      <c r="BS16" s="184" t="e">
        <v>#VALUE!</v>
      </c>
      <c r="BT16" s="184" t="e">
        <v>#VALUE!</v>
      </c>
      <c r="BU16" s="184">
        <v>22.5</v>
      </c>
      <c r="BV16" s="184">
        <v>2503.375</v>
      </c>
      <c r="BW16" s="185">
        <v>299.625</v>
      </c>
      <c r="BX16" s="185">
        <v>7.125</v>
      </c>
      <c r="BY16" s="185" t="e">
        <v>#VALUE!</v>
      </c>
      <c r="BZ16" s="185">
        <v>149.375</v>
      </c>
      <c r="CA16" s="185">
        <v>15.25</v>
      </c>
      <c r="CB16" s="185">
        <v>1129.75</v>
      </c>
      <c r="CC16" s="186">
        <v>1271.75</v>
      </c>
      <c r="CD16" s="187">
        <v>586066.19138423295</v>
      </c>
    </row>
    <row r="17" spans="1:82" x14ac:dyDescent="0.25">
      <c r="A17" s="179" t="s">
        <v>380</v>
      </c>
      <c r="B17" s="179" t="s">
        <v>381</v>
      </c>
      <c r="C17" s="179" t="s">
        <v>382</v>
      </c>
      <c r="D17" s="179" t="s">
        <v>123</v>
      </c>
      <c r="E17" s="180">
        <v>20427.001990872999</v>
      </c>
      <c r="F17" s="181">
        <v>20409.376990872999</v>
      </c>
      <c r="G17" s="181">
        <v>2.875</v>
      </c>
      <c r="H17" s="181">
        <v>14.75</v>
      </c>
      <c r="I17" s="181">
        <v>1170.125</v>
      </c>
      <c r="J17" s="181">
        <v>1250.5</v>
      </c>
      <c r="K17" s="181">
        <v>1219.625</v>
      </c>
      <c r="L17" s="181">
        <v>2264.8401073012401</v>
      </c>
      <c r="M17" s="181">
        <v>5340.2503154038204</v>
      </c>
      <c r="N17" s="181">
        <v>4754.2213144613497</v>
      </c>
      <c r="O17" s="181">
        <v>4427.4402537066298</v>
      </c>
      <c r="P17" s="180">
        <v>2420.25</v>
      </c>
      <c r="Q17" s="181">
        <v>28.75</v>
      </c>
      <c r="R17" s="181">
        <v>88.125</v>
      </c>
      <c r="S17" s="180">
        <v>759.875</v>
      </c>
      <c r="T17" s="180">
        <v>939.25</v>
      </c>
      <c r="U17" s="180">
        <v>343.44574175824198</v>
      </c>
      <c r="V17" s="180">
        <v>3191.625</v>
      </c>
      <c r="W17" s="181">
        <v>452.375</v>
      </c>
      <c r="X17" s="181">
        <v>992.25</v>
      </c>
      <c r="Y17" s="181">
        <v>406.625</v>
      </c>
      <c r="Z17" s="181">
        <v>429.625</v>
      </c>
      <c r="AA17" s="181">
        <v>11</v>
      </c>
      <c r="AB17" s="181">
        <v>103.625</v>
      </c>
      <c r="AC17" s="181">
        <v>39.125</v>
      </c>
      <c r="AD17" s="181">
        <v>443.5</v>
      </c>
      <c r="AE17" s="181">
        <v>313.5</v>
      </c>
      <c r="AF17" s="180">
        <v>7590.3062491147903</v>
      </c>
      <c r="AG17" s="181">
        <v>2396.875</v>
      </c>
      <c r="AH17" s="181">
        <v>124.25</v>
      </c>
      <c r="AI17" s="181">
        <v>2099.5</v>
      </c>
      <c r="AJ17" s="181">
        <v>251.75</v>
      </c>
      <c r="AK17" s="181">
        <v>417.5</v>
      </c>
      <c r="AL17" s="181">
        <v>80.125</v>
      </c>
      <c r="AM17" s="181">
        <v>2220.3062491147898</v>
      </c>
      <c r="AN17" s="180">
        <v>194.125</v>
      </c>
      <c r="AO17" s="180">
        <v>718.5</v>
      </c>
      <c r="AP17" s="181">
        <v>429.75</v>
      </c>
      <c r="AQ17" s="181">
        <v>6.375</v>
      </c>
      <c r="AR17" s="181">
        <v>195.375</v>
      </c>
      <c r="AS17" s="181">
        <v>87</v>
      </c>
      <c r="AT17" s="180">
        <v>310.625</v>
      </c>
      <c r="AU17" s="180">
        <v>30.5</v>
      </c>
      <c r="AV17" s="180">
        <v>112.125</v>
      </c>
      <c r="AW17" s="181">
        <v>41.5</v>
      </c>
      <c r="AX17" s="181">
        <v>70.625</v>
      </c>
      <c r="AY17" s="180">
        <v>75.375</v>
      </c>
      <c r="AZ17" s="180">
        <v>59.75</v>
      </c>
      <c r="BA17" s="180">
        <v>225.625</v>
      </c>
      <c r="BB17" s="180">
        <v>3</v>
      </c>
      <c r="BC17" s="180">
        <v>1.125</v>
      </c>
      <c r="BD17" s="180">
        <v>1982</v>
      </c>
      <c r="BE17" s="180">
        <v>80.75</v>
      </c>
      <c r="BF17" s="180" t="e">
        <v>#VALUE!</v>
      </c>
      <c r="BG17" s="180">
        <v>818.5</v>
      </c>
      <c r="BH17" s="180" t="e">
        <v>#VALUE!</v>
      </c>
      <c r="BI17" s="182">
        <v>4399.4230933125</v>
      </c>
      <c r="BJ17" s="183" t="e">
        <v>#VALUE!</v>
      </c>
      <c r="BK17" s="183">
        <v>318.75</v>
      </c>
      <c r="BL17" s="183">
        <v>1794.7980933125</v>
      </c>
      <c r="BM17" s="183">
        <v>52.75</v>
      </c>
      <c r="BN17" s="183">
        <v>12</v>
      </c>
      <c r="BO17" s="183">
        <v>432.625</v>
      </c>
      <c r="BP17" s="183">
        <v>626.625</v>
      </c>
      <c r="BQ17" s="184">
        <v>1495.625</v>
      </c>
      <c r="BR17" s="184">
        <v>133.25</v>
      </c>
      <c r="BS17" s="184" t="e">
        <v>#VALUE!</v>
      </c>
      <c r="BT17" s="184" t="e">
        <v>#VALUE!</v>
      </c>
      <c r="BU17" s="184">
        <v>0</v>
      </c>
      <c r="BV17" s="184">
        <v>897</v>
      </c>
      <c r="BW17" s="185" t="e">
        <v>#VALUE!</v>
      </c>
      <c r="BX17" s="185">
        <v>0</v>
      </c>
      <c r="BY17" s="185">
        <v>67.625</v>
      </c>
      <c r="BZ17" s="185">
        <v>137</v>
      </c>
      <c r="CA17" s="185">
        <v>10.25</v>
      </c>
      <c r="CB17" s="185">
        <v>401.875</v>
      </c>
      <c r="CC17" s="186">
        <v>784.5</v>
      </c>
      <c r="CD17" s="187">
        <v>188156.42093798899</v>
      </c>
    </row>
    <row r="18" spans="1:82" x14ac:dyDescent="0.25">
      <c r="A18" s="179" t="s">
        <v>383</v>
      </c>
      <c r="B18" s="179" t="s">
        <v>384</v>
      </c>
      <c r="C18" s="179" t="s">
        <v>359</v>
      </c>
      <c r="D18" s="179" t="s">
        <v>55</v>
      </c>
      <c r="E18" s="180">
        <v>5577.3751483805299</v>
      </c>
      <c r="F18" s="181">
        <v>5514.0477537445104</v>
      </c>
      <c r="G18" s="181">
        <v>1.125</v>
      </c>
      <c r="H18" s="181">
        <v>62.202394636015299</v>
      </c>
      <c r="I18" s="181">
        <v>273.75</v>
      </c>
      <c r="J18" s="181">
        <v>301.75</v>
      </c>
      <c r="K18" s="181">
        <v>359.39063217459397</v>
      </c>
      <c r="L18" s="181">
        <v>686.864711485832</v>
      </c>
      <c r="M18" s="181">
        <v>1808.19855248918</v>
      </c>
      <c r="N18" s="181">
        <v>1389.73234245649</v>
      </c>
      <c r="O18" s="181">
        <v>757.68890977443596</v>
      </c>
      <c r="P18" s="180">
        <v>369.375</v>
      </c>
      <c r="Q18" s="181">
        <v>3.125</v>
      </c>
      <c r="R18" s="181">
        <v>53.25</v>
      </c>
      <c r="S18" s="180">
        <v>82.375</v>
      </c>
      <c r="T18" s="180">
        <v>129.375</v>
      </c>
      <c r="U18" s="180">
        <v>66.452394636015299</v>
      </c>
      <c r="V18" s="180">
        <v>1678.125</v>
      </c>
      <c r="W18" s="181">
        <v>554.625</v>
      </c>
      <c r="X18" s="181">
        <v>146.375</v>
      </c>
      <c r="Y18" s="181">
        <v>334.875</v>
      </c>
      <c r="Z18" s="181">
        <v>283.375</v>
      </c>
      <c r="AA18" s="181">
        <v>0</v>
      </c>
      <c r="AB18" s="181">
        <v>102.25</v>
      </c>
      <c r="AC18" s="181">
        <v>28.125</v>
      </c>
      <c r="AD18" s="181">
        <v>57.625</v>
      </c>
      <c r="AE18" s="181">
        <v>170.875</v>
      </c>
      <c r="AF18" s="180">
        <v>2256.5477537445099</v>
      </c>
      <c r="AG18" s="181">
        <v>578.625</v>
      </c>
      <c r="AH18" s="181">
        <v>15.375</v>
      </c>
      <c r="AI18" s="181">
        <v>393.5</v>
      </c>
      <c r="AJ18" s="181">
        <v>38</v>
      </c>
      <c r="AK18" s="181">
        <v>13.25</v>
      </c>
      <c r="AL18" s="181">
        <v>50.25</v>
      </c>
      <c r="AM18" s="181">
        <v>1167.5477537445099</v>
      </c>
      <c r="AN18" s="180">
        <v>52.625</v>
      </c>
      <c r="AO18" s="180">
        <v>49.625</v>
      </c>
      <c r="AP18" s="181">
        <v>36.375</v>
      </c>
      <c r="AQ18" s="181">
        <v>0.25</v>
      </c>
      <c r="AR18" s="181">
        <v>5.75</v>
      </c>
      <c r="AS18" s="181">
        <v>7.25</v>
      </c>
      <c r="AT18" s="180">
        <v>107.75</v>
      </c>
      <c r="AU18" s="180">
        <v>6.625</v>
      </c>
      <c r="AV18" s="180">
        <v>28.875</v>
      </c>
      <c r="AW18" s="181">
        <v>1.5</v>
      </c>
      <c r="AX18" s="181">
        <v>27.375</v>
      </c>
      <c r="AY18" s="180">
        <v>6.375</v>
      </c>
      <c r="AZ18" s="180">
        <v>61.875</v>
      </c>
      <c r="BA18" s="180">
        <v>26</v>
      </c>
      <c r="BB18" s="180">
        <v>1</v>
      </c>
      <c r="BC18" s="180">
        <v>1</v>
      </c>
      <c r="BD18" s="180">
        <v>339.625</v>
      </c>
      <c r="BE18" s="180">
        <v>1</v>
      </c>
      <c r="BF18" s="180" t="e">
        <v>#VALUE!</v>
      </c>
      <c r="BG18" s="180">
        <v>138.5</v>
      </c>
      <c r="BH18" s="180" t="e">
        <v>#VALUE!</v>
      </c>
      <c r="BI18" s="182">
        <v>1060.4392471249998</v>
      </c>
      <c r="BJ18" s="183" t="e">
        <v>#VALUE!</v>
      </c>
      <c r="BK18" s="183">
        <v>36</v>
      </c>
      <c r="BL18" s="183">
        <v>559.81424712499995</v>
      </c>
      <c r="BM18" s="183" t="e">
        <v>#VALUE!</v>
      </c>
      <c r="BN18" s="183">
        <v>3.625</v>
      </c>
      <c r="BO18" s="183" t="e">
        <v>#VALUE!</v>
      </c>
      <c r="BP18" s="183">
        <v>31.125</v>
      </c>
      <c r="BQ18" s="184">
        <v>335.5</v>
      </c>
      <c r="BR18" s="184">
        <v>13.75</v>
      </c>
      <c r="BS18" s="184" t="e">
        <v>#VALUE!</v>
      </c>
      <c r="BT18" s="184" t="e">
        <v>#VALUE!</v>
      </c>
      <c r="BU18" s="184" t="e">
        <v>#VALUE!</v>
      </c>
      <c r="BV18" s="184">
        <v>85.25</v>
      </c>
      <c r="BW18" s="185" t="e">
        <v>#VALUE!</v>
      </c>
      <c r="BX18" s="185" t="e">
        <v>#VALUE!</v>
      </c>
      <c r="BY18" s="185" t="e">
        <v>#VALUE!</v>
      </c>
      <c r="BZ18" s="185" t="e">
        <v>#VALUE!</v>
      </c>
      <c r="CA18" s="185" t="e">
        <v>#VALUE!</v>
      </c>
      <c r="CB18" s="185">
        <v>56.875</v>
      </c>
      <c r="CC18" s="186">
        <v>55.25</v>
      </c>
      <c r="CD18" s="187">
        <v>32425.367180541201</v>
      </c>
    </row>
    <row r="19" spans="1:82" x14ac:dyDescent="0.25">
      <c r="A19" s="179" t="s">
        <v>385</v>
      </c>
      <c r="B19" s="179" t="s">
        <v>386</v>
      </c>
      <c r="C19" s="179" t="s">
        <v>387</v>
      </c>
      <c r="D19" s="179" t="s">
        <v>124</v>
      </c>
      <c r="E19" s="180">
        <v>8994.4967664780397</v>
      </c>
      <c r="F19" s="181">
        <v>8902.2467664780397</v>
      </c>
      <c r="G19" s="181">
        <v>29.125</v>
      </c>
      <c r="H19" s="181">
        <v>63.125</v>
      </c>
      <c r="I19" s="181">
        <v>474.75</v>
      </c>
      <c r="J19" s="181">
        <v>444.875</v>
      </c>
      <c r="K19" s="181">
        <v>605.64466911764703</v>
      </c>
      <c r="L19" s="181">
        <v>1076.7839810253599</v>
      </c>
      <c r="M19" s="181">
        <v>3516.13296915307</v>
      </c>
      <c r="N19" s="181">
        <v>1913.4937919444001</v>
      </c>
      <c r="O19" s="181">
        <v>962.81635523756597</v>
      </c>
      <c r="P19" s="180">
        <v>653.625</v>
      </c>
      <c r="Q19" s="181">
        <v>26.25</v>
      </c>
      <c r="R19" s="181">
        <v>9.125</v>
      </c>
      <c r="S19" s="180">
        <v>312.75</v>
      </c>
      <c r="T19" s="180">
        <v>308.25</v>
      </c>
      <c r="U19" s="180">
        <v>363.96888650023197</v>
      </c>
      <c r="V19" s="180">
        <v>1472.125</v>
      </c>
      <c r="W19" s="181">
        <v>432.625</v>
      </c>
      <c r="X19" s="181">
        <v>396.375</v>
      </c>
      <c r="Y19" s="181">
        <v>23.75</v>
      </c>
      <c r="Z19" s="181">
        <v>390.125</v>
      </c>
      <c r="AA19" s="181" t="e">
        <v>#VALUE!</v>
      </c>
      <c r="AB19" s="181">
        <v>50.5</v>
      </c>
      <c r="AC19" s="181">
        <v>0</v>
      </c>
      <c r="AD19" s="181">
        <v>141.75</v>
      </c>
      <c r="AE19" s="181">
        <v>37</v>
      </c>
      <c r="AF19" s="180">
        <v>3648.7778799778098</v>
      </c>
      <c r="AG19" s="181">
        <v>1701.875</v>
      </c>
      <c r="AH19" s="181">
        <v>28.625</v>
      </c>
      <c r="AI19" s="181">
        <v>880.625</v>
      </c>
      <c r="AJ19" s="181">
        <v>25</v>
      </c>
      <c r="AK19" s="181">
        <v>194</v>
      </c>
      <c r="AL19" s="181">
        <v>83.125</v>
      </c>
      <c r="AM19" s="181">
        <v>735.52787997780797</v>
      </c>
      <c r="AN19" s="180">
        <v>201</v>
      </c>
      <c r="AO19" s="180">
        <v>255.875</v>
      </c>
      <c r="AP19" s="181">
        <v>171.375</v>
      </c>
      <c r="AQ19" s="181">
        <v>5.625</v>
      </c>
      <c r="AR19" s="181">
        <v>64.375</v>
      </c>
      <c r="AS19" s="181">
        <v>14.5</v>
      </c>
      <c r="AT19" s="180">
        <v>22.5</v>
      </c>
      <c r="AU19" s="180">
        <v>16.125</v>
      </c>
      <c r="AV19" s="180">
        <v>35.75</v>
      </c>
      <c r="AW19" s="181">
        <v>7.5</v>
      </c>
      <c r="AX19" s="181">
        <v>28.25</v>
      </c>
      <c r="AY19" s="180">
        <v>27.375</v>
      </c>
      <c r="AZ19" s="180">
        <v>103.375</v>
      </c>
      <c r="BA19" s="180">
        <v>44</v>
      </c>
      <c r="BB19" s="180">
        <v>0</v>
      </c>
      <c r="BC19" s="180">
        <v>0</v>
      </c>
      <c r="BD19" s="180">
        <v>902.25</v>
      </c>
      <c r="BE19" s="180">
        <v>0</v>
      </c>
      <c r="BF19" s="180" t="e">
        <v>#VALUE!</v>
      </c>
      <c r="BG19" s="180">
        <v>359.25</v>
      </c>
      <c r="BH19" s="180" t="e">
        <v>#VALUE!</v>
      </c>
      <c r="BI19" s="182">
        <v>2567.7737554374999</v>
      </c>
      <c r="BJ19" s="183">
        <v>832.125</v>
      </c>
      <c r="BK19" s="183">
        <v>217</v>
      </c>
      <c r="BL19" s="183">
        <v>1119.6487554374999</v>
      </c>
      <c r="BM19" s="183">
        <v>247.375</v>
      </c>
      <c r="BN19" s="183">
        <v>5</v>
      </c>
      <c r="BO19" s="183">
        <v>0</v>
      </c>
      <c r="BP19" s="183">
        <v>146.625</v>
      </c>
      <c r="BQ19" s="184">
        <v>1101</v>
      </c>
      <c r="BR19" s="184">
        <v>51.375</v>
      </c>
      <c r="BS19" s="184" t="e">
        <v>#VALUE!</v>
      </c>
      <c r="BT19" s="184">
        <v>62.125</v>
      </c>
      <c r="BU19" s="184" t="e">
        <v>#VALUE!</v>
      </c>
      <c r="BV19" s="184">
        <v>799.75</v>
      </c>
      <c r="BW19" s="185">
        <v>0</v>
      </c>
      <c r="BX19" s="185">
        <v>214</v>
      </c>
      <c r="BY19" s="185" t="e">
        <v>#VALUE!</v>
      </c>
      <c r="BZ19" s="185">
        <v>208</v>
      </c>
      <c r="CA19" s="185" t="e">
        <v>#VALUE!</v>
      </c>
      <c r="CB19" s="185">
        <v>298.5</v>
      </c>
      <c r="CC19" s="186">
        <v>140.125</v>
      </c>
      <c r="CD19" s="187">
        <v>90940.3077343404</v>
      </c>
    </row>
    <row r="20" spans="1:82" x14ac:dyDescent="0.25">
      <c r="A20" s="179" t="s">
        <v>388</v>
      </c>
      <c r="B20" s="179" t="s">
        <v>389</v>
      </c>
      <c r="C20" s="179" t="s">
        <v>387</v>
      </c>
      <c r="D20" s="179" t="s">
        <v>124</v>
      </c>
      <c r="E20" s="180">
        <v>15131.8502192182</v>
      </c>
      <c r="F20" s="181">
        <v>14667.3698460178</v>
      </c>
      <c r="G20" s="181">
        <v>106.625</v>
      </c>
      <c r="H20" s="181">
        <v>357.85537320034803</v>
      </c>
      <c r="I20" s="181">
        <v>995.125</v>
      </c>
      <c r="J20" s="181">
        <v>958.5</v>
      </c>
      <c r="K20" s="181">
        <v>965.875</v>
      </c>
      <c r="L20" s="181">
        <v>2118.1268458671502</v>
      </c>
      <c r="M20" s="181">
        <v>4214.2748793440005</v>
      </c>
      <c r="N20" s="181">
        <v>3374.4329792099302</v>
      </c>
      <c r="O20" s="181">
        <v>2505.51551479709</v>
      </c>
      <c r="P20" s="180">
        <v>1356</v>
      </c>
      <c r="Q20" s="181">
        <v>53.375</v>
      </c>
      <c r="R20" s="181">
        <v>126.75</v>
      </c>
      <c r="S20" s="180">
        <v>444.875</v>
      </c>
      <c r="T20" s="180">
        <v>619</v>
      </c>
      <c r="U20" s="180">
        <v>837.329139130567</v>
      </c>
      <c r="V20" s="180">
        <v>3136.125</v>
      </c>
      <c r="W20" s="181">
        <v>293.625</v>
      </c>
      <c r="X20" s="181">
        <v>733.125</v>
      </c>
      <c r="Y20" s="181">
        <v>247.25</v>
      </c>
      <c r="Z20" s="181">
        <v>586.75</v>
      </c>
      <c r="AA20" s="181" t="e">
        <v>#VALUE!</v>
      </c>
      <c r="AB20" s="181">
        <v>220.25</v>
      </c>
      <c r="AC20" s="181">
        <v>15.625</v>
      </c>
      <c r="AD20" s="181">
        <v>298.375</v>
      </c>
      <c r="AE20" s="181">
        <v>741.125</v>
      </c>
      <c r="AF20" s="180">
        <v>4707.3960800876102</v>
      </c>
      <c r="AG20" s="181">
        <v>1297.5</v>
      </c>
      <c r="AH20" s="181">
        <v>244.375</v>
      </c>
      <c r="AI20" s="181">
        <v>839.625</v>
      </c>
      <c r="AJ20" s="181">
        <v>395.5</v>
      </c>
      <c r="AK20" s="181">
        <v>68.375</v>
      </c>
      <c r="AL20" s="181">
        <v>88</v>
      </c>
      <c r="AM20" s="181">
        <v>1774.02108008761</v>
      </c>
      <c r="AN20" s="180">
        <v>266.25</v>
      </c>
      <c r="AO20" s="180">
        <v>619.875</v>
      </c>
      <c r="AP20" s="181">
        <v>393</v>
      </c>
      <c r="AQ20" s="181">
        <v>10.625</v>
      </c>
      <c r="AR20" s="181">
        <v>175.625</v>
      </c>
      <c r="AS20" s="181">
        <v>40.625</v>
      </c>
      <c r="AT20" s="180">
        <v>422.5</v>
      </c>
      <c r="AU20" s="180">
        <v>36.125</v>
      </c>
      <c r="AV20" s="180">
        <v>169.875</v>
      </c>
      <c r="AW20" s="181">
        <v>10.75</v>
      </c>
      <c r="AX20" s="181">
        <v>159.125</v>
      </c>
      <c r="AY20" s="180">
        <v>53.25</v>
      </c>
      <c r="AZ20" s="180">
        <v>331.125</v>
      </c>
      <c r="BA20" s="180">
        <v>69.625</v>
      </c>
      <c r="BB20" s="180">
        <v>1</v>
      </c>
      <c r="BC20" s="180">
        <v>2</v>
      </c>
      <c r="BD20" s="180">
        <v>1214.25</v>
      </c>
      <c r="BE20" s="180">
        <v>7.875</v>
      </c>
      <c r="BF20" s="180">
        <v>61.625</v>
      </c>
      <c r="BG20" s="180">
        <v>443.25</v>
      </c>
      <c r="BH20" s="180" t="e">
        <v>#VALUE!</v>
      </c>
      <c r="BI20" s="182">
        <v>4891.6859212812496</v>
      </c>
      <c r="BJ20" s="183">
        <v>845.25</v>
      </c>
      <c r="BK20" s="183">
        <v>256</v>
      </c>
      <c r="BL20" s="183">
        <v>1832.4359212812499</v>
      </c>
      <c r="BM20" s="183">
        <v>1569.75</v>
      </c>
      <c r="BN20" s="183">
        <v>53.5</v>
      </c>
      <c r="BO20" s="183">
        <v>43.875</v>
      </c>
      <c r="BP20" s="183">
        <v>290.875</v>
      </c>
      <c r="BQ20" s="184">
        <v>1378.125</v>
      </c>
      <c r="BR20" s="184">
        <v>278.875</v>
      </c>
      <c r="BS20" s="184" t="e">
        <v>#VALUE!</v>
      </c>
      <c r="BT20" s="184" t="e">
        <v>#VALUE!</v>
      </c>
      <c r="BU20" s="184">
        <v>0</v>
      </c>
      <c r="BV20" s="184">
        <v>694.875</v>
      </c>
      <c r="BW20" s="185" t="e">
        <v>#VALUE!</v>
      </c>
      <c r="BX20" s="185">
        <v>74.125</v>
      </c>
      <c r="BY20" s="185" t="e">
        <v>#VALUE!</v>
      </c>
      <c r="BZ20" s="185" t="e">
        <v>#VALUE!</v>
      </c>
      <c r="CA20" s="185" t="e">
        <v>#VALUE!</v>
      </c>
      <c r="CB20" s="185">
        <v>336.25</v>
      </c>
      <c r="CC20" s="186">
        <v>340.88458878314901</v>
      </c>
      <c r="CD20" s="187">
        <v>146536.63773738599</v>
      </c>
    </row>
    <row r="21" spans="1:82" x14ac:dyDescent="0.25">
      <c r="A21" s="179" t="s">
        <v>390</v>
      </c>
      <c r="B21" s="179" t="s">
        <v>391</v>
      </c>
      <c r="C21" s="179" t="s">
        <v>392</v>
      </c>
      <c r="D21" s="179" t="s">
        <v>118</v>
      </c>
      <c r="E21" s="180">
        <v>7694.42765031423</v>
      </c>
      <c r="F21" s="181">
        <v>7313.5146062018202</v>
      </c>
      <c r="G21" s="181">
        <v>23.75</v>
      </c>
      <c r="H21" s="181">
        <v>357.16304411241708</v>
      </c>
      <c r="I21" s="181">
        <v>446.75</v>
      </c>
      <c r="J21" s="181">
        <v>405.5</v>
      </c>
      <c r="K21" s="181">
        <v>520.65760869565202</v>
      </c>
      <c r="L21" s="181">
        <v>1040.293931419407</v>
      </c>
      <c r="M21" s="181">
        <v>1982.6240034637899</v>
      </c>
      <c r="N21" s="181">
        <v>1432.1729264814501</v>
      </c>
      <c r="O21" s="181">
        <v>1866.4291802539301</v>
      </c>
      <c r="P21" s="180">
        <v>541.75</v>
      </c>
      <c r="Q21" s="181">
        <v>7.25</v>
      </c>
      <c r="R21" s="181">
        <v>29</v>
      </c>
      <c r="S21" s="180">
        <v>198.625</v>
      </c>
      <c r="T21" s="180">
        <v>339.625</v>
      </c>
      <c r="U21" s="180">
        <v>554.28054696039601</v>
      </c>
      <c r="V21" s="180">
        <v>1109.375</v>
      </c>
      <c r="W21" s="181">
        <v>226.875</v>
      </c>
      <c r="X21" s="181">
        <v>249</v>
      </c>
      <c r="Y21" s="181">
        <v>178.75</v>
      </c>
      <c r="Z21" s="181">
        <v>198.375</v>
      </c>
      <c r="AA21" s="181" t="e">
        <v>#VALUE!</v>
      </c>
      <c r="AB21" s="181">
        <v>115.875</v>
      </c>
      <c r="AC21" s="181">
        <v>8</v>
      </c>
      <c r="AD21" s="181">
        <v>21.75</v>
      </c>
      <c r="AE21" s="181">
        <v>110.75</v>
      </c>
      <c r="AF21" s="180">
        <v>3349.5221033538401</v>
      </c>
      <c r="AG21" s="181">
        <v>1100.875</v>
      </c>
      <c r="AH21" s="181">
        <v>165.125</v>
      </c>
      <c r="AI21" s="181">
        <v>801.5</v>
      </c>
      <c r="AJ21" s="181">
        <v>98.875</v>
      </c>
      <c r="AK21" s="181">
        <v>179.125</v>
      </c>
      <c r="AL21" s="181">
        <v>17.125</v>
      </c>
      <c r="AM21" s="181">
        <v>986.89710335383802</v>
      </c>
      <c r="AN21" s="180">
        <v>16.25</v>
      </c>
      <c r="AO21" s="180">
        <v>111</v>
      </c>
      <c r="AP21" s="181">
        <v>65.75</v>
      </c>
      <c r="AQ21" s="181">
        <v>4.25</v>
      </c>
      <c r="AR21" s="181">
        <v>28.75</v>
      </c>
      <c r="AS21" s="181">
        <v>12.25</v>
      </c>
      <c r="AT21" s="180">
        <v>77.625</v>
      </c>
      <c r="AU21" s="180">
        <v>85</v>
      </c>
      <c r="AV21" s="180">
        <v>43.5</v>
      </c>
      <c r="AW21" s="181">
        <v>5.625</v>
      </c>
      <c r="AX21" s="181">
        <v>37.875</v>
      </c>
      <c r="AY21" s="180">
        <v>13.625</v>
      </c>
      <c r="AZ21" s="180">
        <v>29.25</v>
      </c>
      <c r="BA21" s="180">
        <v>55</v>
      </c>
      <c r="BB21" s="180">
        <v>0.875</v>
      </c>
      <c r="BC21" s="180">
        <v>0</v>
      </c>
      <c r="BD21" s="180">
        <v>546.5</v>
      </c>
      <c r="BE21" s="180">
        <v>0.25</v>
      </c>
      <c r="BF21" s="180">
        <v>25</v>
      </c>
      <c r="BG21" s="180">
        <v>392</v>
      </c>
      <c r="BH21" s="180" t="e">
        <v>#VALUE!</v>
      </c>
      <c r="BI21" s="182">
        <v>1673.5438786562499</v>
      </c>
      <c r="BJ21" s="183" t="e">
        <v>#VALUE!</v>
      </c>
      <c r="BK21" s="183">
        <v>7.125</v>
      </c>
      <c r="BL21" s="183">
        <v>855.79387865624994</v>
      </c>
      <c r="BM21" s="183">
        <v>133.125</v>
      </c>
      <c r="BN21" s="183">
        <v>2</v>
      </c>
      <c r="BO21" s="183" t="e">
        <v>#VALUE!</v>
      </c>
      <c r="BP21" s="183">
        <v>20.25</v>
      </c>
      <c r="BQ21" s="184">
        <v>562.375</v>
      </c>
      <c r="BR21" s="184">
        <v>46.875</v>
      </c>
      <c r="BS21" s="184" t="e">
        <v>#VALUE!</v>
      </c>
      <c r="BT21" s="184" t="e">
        <v>#VALUE!</v>
      </c>
      <c r="BU21" s="184" t="e">
        <v>#VALUE!</v>
      </c>
      <c r="BV21" s="184">
        <v>297.375</v>
      </c>
      <c r="BW21" s="185" t="e">
        <v>#VALUE!</v>
      </c>
      <c r="BX21" s="185" t="e">
        <v>#VALUE!</v>
      </c>
      <c r="BY21" s="185" t="e">
        <v>#VALUE!</v>
      </c>
      <c r="BZ21" s="185">
        <v>0</v>
      </c>
      <c r="CA21" s="185" t="e">
        <v>#VALUE!</v>
      </c>
      <c r="CB21" s="185">
        <v>250</v>
      </c>
      <c r="CC21" s="186">
        <v>187.75</v>
      </c>
      <c r="CD21" s="187">
        <v>73070.257425278396</v>
      </c>
    </row>
    <row r="22" spans="1:82" x14ac:dyDescent="0.25">
      <c r="A22" s="179" t="s">
        <v>393</v>
      </c>
      <c r="B22" s="179" t="s">
        <v>394</v>
      </c>
      <c r="C22" s="179" t="s">
        <v>395</v>
      </c>
      <c r="D22" s="179" t="s">
        <v>124</v>
      </c>
      <c r="E22" s="180">
        <v>6944.1640417426797</v>
      </c>
      <c r="F22" s="181">
        <v>6896.0390417426797</v>
      </c>
      <c r="G22" s="181">
        <v>25.75</v>
      </c>
      <c r="H22" s="181">
        <v>22.375</v>
      </c>
      <c r="I22" s="181">
        <v>420.125</v>
      </c>
      <c r="J22" s="181">
        <v>437.875</v>
      </c>
      <c r="K22" s="181">
        <v>369.875</v>
      </c>
      <c r="L22" s="181">
        <v>1000.875</v>
      </c>
      <c r="M22" s="181">
        <v>1567.53904174268</v>
      </c>
      <c r="N22" s="181">
        <v>1439.625</v>
      </c>
      <c r="O22" s="181">
        <v>1708.25</v>
      </c>
      <c r="P22" s="180">
        <v>536.75</v>
      </c>
      <c r="Q22" s="181">
        <v>5.875</v>
      </c>
      <c r="R22" s="181">
        <v>40.875</v>
      </c>
      <c r="S22" s="180">
        <v>651.5</v>
      </c>
      <c r="T22" s="180">
        <v>320</v>
      </c>
      <c r="U22" s="180">
        <v>260.875</v>
      </c>
      <c r="V22" s="180">
        <v>1327.5</v>
      </c>
      <c r="W22" s="181">
        <v>363.125</v>
      </c>
      <c r="X22" s="181">
        <v>274.375</v>
      </c>
      <c r="Y22" s="181">
        <v>67.5</v>
      </c>
      <c r="Z22" s="181">
        <v>262.125</v>
      </c>
      <c r="AA22" s="181">
        <v>0</v>
      </c>
      <c r="AB22" s="181">
        <v>69</v>
      </c>
      <c r="AC22" s="181">
        <v>113.125</v>
      </c>
      <c r="AD22" s="181">
        <v>140.125</v>
      </c>
      <c r="AE22" s="181">
        <v>38.125</v>
      </c>
      <c r="AF22" s="180">
        <v>2465.5390417426802</v>
      </c>
      <c r="AG22" s="181">
        <v>1106.5</v>
      </c>
      <c r="AH22" s="181">
        <v>73.875</v>
      </c>
      <c r="AI22" s="181">
        <v>616.25</v>
      </c>
      <c r="AJ22" s="181">
        <v>47.5</v>
      </c>
      <c r="AK22" s="181">
        <v>27.75</v>
      </c>
      <c r="AL22" s="181">
        <v>107.125</v>
      </c>
      <c r="AM22" s="181">
        <v>486.539041742677</v>
      </c>
      <c r="AN22" s="180">
        <v>46.375</v>
      </c>
      <c r="AO22" s="180">
        <v>186.5</v>
      </c>
      <c r="AP22" s="181">
        <v>103.875</v>
      </c>
      <c r="AQ22" s="181">
        <v>1</v>
      </c>
      <c r="AR22" s="181">
        <v>46.625</v>
      </c>
      <c r="AS22" s="181">
        <v>35</v>
      </c>
      <c r="AT22" s="180">
        <v>125.875</v>
      </c>
      <c r="AU22" s="180">
        <v>1</v>
      </c>
      <c r="AV22" s="180">
        <v>116.25</v>
      </c>
      <c r="AW22" s="181">
        <v>74.875</v>
      </c>
      <c r="AX22" s="181">
        <v>41.375</v>
      </c>
      <c r="AY22" s="180">
        <v>11.125</v>
      </c>
      <c r="AZ22" s="180">
        <v>15.125</v>
      </c>
      <c r="BA22" s="180">
        <v>35.875</v>
      </c>
      <c r="BB22" s="180">
        <v>1.875</v>
      </c>
      <c r="BC22" s="180">
        <v>4.5</v>
      </c>
      <c r="BD22" s="180">
        <v>341.625</v>
      </c>
      <c r="BE22" s="180">
        <v>0</v>
      </c>
      <c r="BF22" s="180">
        <v>154.25</v>
      </c>
      <c r="BG22" s="180">
        <v>229.25</v>
      </c>
      <c r="BH22" s="180" t="e">
        <v>#VALUE!</v>
      </c>
      <c r="BI22" s="182">
        <v>1492.9033533125</v>
      </c>
      <c r="BJ22" s="183">
        <v>713.5</v>
      </c>
      <c r="BK22" s="183">
        <v>52.5</v>
      </c>
      <c r="BL22" s="183">
        <v>629.77835331250003</v>
      </c>
      <c r="BM22" s="183">
        <v>47.5</v>
      </c>
      <c r="BN22" s="183">
        <v>30.75</v>
      </c>
      <c r="BO22" s="183" t="e">
        <v>#VALUE!</v>
      </c>
      <c r="BP22" s="183">
        <v>18.875</v>
      </c>
      <c r="BQ22" s="184">
        <v>441.875</v>
      </c>
      <c r="BR22" s="184">
        <v>36.125</v>
      </c>
      <c r="BS22" s="184" t="e">
        <v>#VALUE!</v>
      </c>
      <c r="BT22" s="184" t="e">
        <v>#VALUE!</v>
      </c>
      <c r="BU22" s="184" t="e">
        <v>#VALUE!</v>
      </c>
      <c r="BV22" s="184">
        <v>94.875</v>
      </c>
      <c r="BW22" s="185" t="e">
        <v>#VALUE!</v>
      </c>
      <c r="BX22" s="185" t="e">
        <v>#VALUE!</v>
      </c>
      <c r="BY22" s="185" t="e">
        <v>#VALUE!</v>
      </c>
      <c r="BZ22" s="185" t="e">
        <v>#VALUE!</v>
      </c>
      <c r="CA22" s="185" t="e">
        <v>#VALUE!</v>
      </c>
      <c r="CB22" s="185">
        <v>81.25</v>
      </c>
      <c r="CC22" s="186">
        <v>840.86881720430097</v>
      </c>
      <c r="CD22" s="187">
        <v>59837.021692961498</v>
      </c>
    </row>
    <row r="23" spans="1:82" x14ac:dyDescent="0.25">
      <c r="A23" s="179" t="s">
        <v>396</v>
      </c>
      <c r="B23" s="179" t="s">
        <v>119</v>
      </c>
      <c r="C23" s="179" t="s">
        <v>119</v>
      </c>
      <c r="D23" s="179" t="s">
        <v>119</v>
      </c>
      <c r="E23" s="180">
        <v>7135.7537138867301</v>
      </c>
      <c r="F23" s="181">
        <v>7079.3787138867301</v>
      </c>
      <c r="G23" s="181">
        <v>56.375</v>
      </c>
      <c r="H23" s="181" t="e">
        <v>#VALUE!</v>
      </c>
      <c r="I23" s="181">
        <v>605.75</v>
      </c>
      <c r="J23" s="181">
        <v>542.5</v>
      </c>
      <c r="K23" s="181">
        <v>664.875</v>
      </c>
      <c r="L23" s="181">
        <v>1153.25</v>
      </c>
      <c r="M23" s="181">
        <v>1977.49926724641</v>
      </c>
      <c r="N23" s="181">
        <v>975.875</v>
      </c>
      <c r="O23" s="181">
        <v>1216.004446640316</v>
      </c>
      <c r="P23" s="180">
        <v>373.625</v>
      </c>
      <c r="Q23" s="181">
        <v>22.875</v>
      </c>
      <c r="R23" s="181">
        <v>24.5</v>
      </c>
      <c r="S23" s="180">
        <v>176.25</v>
      </c>
      <c r="T23" s="180">
        <v>415.125</v>
      </c>
      <c r="U23" s="180">
        <v>67.5</v>
      </c>
      <c r="V23" s="180">
        <v>1041.375</v>
      </c>
      <c r="W23" s="181">
        <v>270.5</v>
      </c>
      <c r="X23" s="181">
        <v>230</v>
      </c>
      <c r="Y23" s="181">
        <v>104.5</v>
      </c>
      <c r="Z23" s="181">
        <v>63.125</v>
      </c>
      <c r="AA23" s="181" t="e">
        <v>#VALUE!</v>
      </c>
      <c r="AB23" s="181">
        <v>83.125</v>
      </c>
      <c r="AC23" s="181">
        <v>14.375</v>
      </c>
      <c r="AD23" s="181">
        <v>51.125</v>
      </c>
      <c r="AE23" s="181">
        <v>224.625</v>
      </c>
      <c r="AF23" s="180">
        <v>3404.7537138867301</v>
      </c>
      <c r="AG23" s="181">
        <v>2140.125</v>
      </c>
      <c r="AH23" s="181">
        <v>159.375</v>
      </c>
      <c r="AI23" s="181">
        <v>274</v>
      </c>
      <c r="AJ23" s="181">
        <v>138</v>
      </c>
      <c r="AK23" s="181">
        <v>189</v>
      </c>
      <c r="AL23" s="181">
        <v>11</v>
      </c>
      <c r="AM23" s="181">
        <v>493.25371388672801</v>
      </c>
      <c r="AN23" s="180">
        <v>69.125</v>
      </c>
      <c r="AO23" s="180">
        <v>187.375</v>
      </c>
      <c r="AP23" s="181">
        <v>130.875</v>
      </c>
      <c r="AQ23" s="181">
        <v>2.5</v>
      </c>
      <c r="AR23" s="181">
        <v>38.125</v>
      </c>
      <c r="AS23" s="181">
        <v>15.875</v>
      </c>
      <c r="AT23" s="180">
        <v>45.5</v>
      </c>
      <c r="AU23" s="180">
        <v>36</v>
      </c>
      <c r="AV23" s="180">
        <v>33.25</v>
      </c>
      <c r="AW23" s="181">
        <v>5.625</v>
      </c>
      <c r="AX23" s="181">
        <v>27.625</v>
      </c>
      <c r="AY23" s="180">
        <v>25.5</v>
      </c>
      <c r="AZ23" s="180">
        <v>179.625</v>
      </c>
      <c r="BA23" s="180">
        <v>13.75</v>
      </c>
      <c r="BB23" s="180">
        <v>0</v>
      </c>
      <c r="BC23" s="180">
        <v>0.875</v>
      </c>
      <c r="BD23" s="180">
        <v>815.875</v>
      </c>
      <c r="BE23" s="180">
        <v>23</v>
      </c>
      <c r="BF23" s="180">
        <v>13.125</v>
      </c>
      <c r="BG23" s="180">
        <v>182.125</v>
      </c>
      <c r="BH23" s="180" t="e">
        <v>#VALUE!</v>
      </c>
      <c r="BI23" s="182">
        <v>931.85363531250005</v>
      </c>
      <c r="BJ23" s="183" t="e">
        <v>#VALUE!</v>
      </c>
      <c r="BK23" s="183">
        <v>43.5</v>
      </c>
      <c r="BL23" s="183">
        <v>587.60363531250005</v>
      </c>
      <c r="BM23" s="183" t="e">
        <v>#VALUE!</v>
      </c>
      <c r="BN23" s="183" t="e">
        <v>#VALUE!</v>
      </c>
      <c r="BO23" s="183">
        <v>0</v>
      </c>
      <c r="BP23" s="183">
        <v>49.75</v>
      </c>
      <c r="BQ23" s="184">
        <v>596.875</v>
      </c>
      <c r="BR23" s="184">
        <v>57.5</v>
      </c>
      <c r="BS23" s="184" t="e">
        <v>#VALUE!</v>
      </c>
      <c r="BT23" s="184" t="e">
        <v>#VALUE!</v>
      </c>
      <c r="BU23" s="184" t="e">
        <v>#VALUE!</v>
      </c>
      <c r="BV23" s="184">
        <v>392.75</v>
      </c>
      <c r="BW23" s="185">
        <v>15.25</v>
      </c>
      <c r="BX23" s="185" t="e">
        <v>#VALUE!</v>
      </c>
      <c r="BY23" s="185" t="e">
        <v>#VALUE!</v>
      </c>
      <c r="BZ23" s="185">
        <v>20.125</v>
      </c>
      <c r="CA23" s="185" t="e">
        <v>#VALUE!</v>
      </c>
      <c r="CB23" s="185">
        <v>152.5</v>
      </c>
      <c r="CC23" s="186">
        <v>1</v>
      </c>
      <c r="CD23" s="187">
        <v>81123.086729228497</v>
      </c>
    </row>
    <row r="24" spans="1:82" x14ac:dyDescent="0.25">
      <c r="A24" s="179" t="s">
        <v>397</v>
      </c>
      <c r="B24" s="179" t="s">
        <v>398</v>
      </c>
      <c r="C24" s="179" t="s">
        <v>399</v>
      </c>
      <c r="D24" s="179" t="s">
        <v>116</v>
      </c>
      <c r="E24" s="180">
        <v>14256.1398350211</v>
      </c>
      <c r="F24" s="181">
        <v>14134.0000679485</v>
      </c>
      <c r="G24" s="181">
        <v>9.625</v>
      </c>
      <c r="H24" s="181">
        <v>112.514767072656</v>
      </c>
      <c r="I24" s="181">
        <v>888.375</v>
      </c>
      <c r="J24" s="181">
        <v>838</v>
      </c>
      <c r="K24" s="181">
        <v>968.875</v>
      </c>
      <c r="L24" s="181">
        <v>1594.43796156086</v>
      </c>
      <c r="M24" s="181">
        <v>3360.9785830061401</v>
      </c>
      <c r="N24" s="181">
        <v>2752.8705363034301</v>
      </c>
      <c r="O24" s="181">
        <v>3852.6027541507001</v>
      </c>
      <c r="P24" s="180">
        <v>2188.5</v>
      </c>
      <c r="Q24" s="181">
        <v>7.5</v>
      </c>
      <c r="R24" s="181">
        <v>88.375</v>
      </c>
      <c r="S24" s="180">
        <v>1121.25</v>
      </c>
      <c r="T24" s="180">
        <v>525</v>
      </c>
      <c r="U24" s="180">
        <v>343.43349786428701</v>
      </c>
      <c r="V24" s="180">
        <v>3072.375</v>
      </c>
      <c r="W24" s="181">
        <v>567.75</v>
      </c>
      <c r="X24" s="181">
        <v>460.25</v>
      </c>
      <c r="Y24" s="181">
        <v>268.5</v>
      </c>
      <c r="Z24" s="181">
        <v>584.375</v>
      </c>
      <c r="AA24" s="181">
        <v>47.125</v>
      </c>
      <c r="AB24" s="181">
        <v>220.875</v>
      </c>
      <c r="AC24" s="181">
        <v>15</v>
      </c>
      <c r="AD24" s="181">
        <v>560.25</v>
      </c>
      <c r="AE24" s="181">
        <v>348.25</v>
      </c>
      <c r="AF24" s="180">
        <v>3828.8313371568402</v>
      </c>
      <c r="AG24" s="181">
        <v>1352.12561503812</v>
      </c>
      <c r="AH24" s="181">
        <v>71.25</v>
      </c>
      <c r="AI24" s="181">
        <v>886.75</v>
      </c>
      <c r="AJ24" s="181">
        <v>96.5</v>
      </c>
      <c r="AK24" s="181">
        <v>298.75</v>
      </c>
      <c r="AL24" s="181">
        <v>29</v>
      </c>
      <c r="AM24" s="181">
        <v>1094.4557221187299</v>
      </c>
      <c r="AN24" s="180">
        <v>75.5</v>
      </c>
      <c r="AO24" s="180">
        <v>449</v>
      </c>
      <c r="AP24" s="181">
        <v>321.125</v>
      </c>
      <c r="AQ24" s="181">
        <v>4.25</v>
      </c>
      <c r="AR24" s="181">
        <v>99.25</v>
      </c>
      <c r="AS24" s="181">
        <v>24.375</v>
      </c>
      <c r="AT24" s="180">
        <v>365.5</v>
      </c>
      <c r="AU24" s="180">
        <v>33.875</v>
      </c>
      <c r="AV24" s="180">
        <v>108.875</v>
      </c>
      <c r="AW24" s="181">
        <v>15.5</v>
      </c>
      <c r="AX24" s="181">
        <v>93.375</v>
      </c>
      <c r="AY24" s="180">
        <v>25.125</v>
      </c>
      <c r="AZ24" s="180">
        <v>66.375</v>
      </c>
      <c r="BA24" s="180">
        <v>63.375</v>
      </c>
      <c r="BB24" s="180">
        <v>2</v>
      </c>
      <c r="BC24" s="180">
        <v>0</v>
      </c>
      <c r="BD24" s="180">
        <v>1322</v>
      </c>
      <c r="BE24" s="180">
        <v>33.625</v>
      </c>
      <c r="BF24" s="180">
        <v>55.875</v>
      </c>
      <c r="BG24" s="180">
        <v>460.5</v>
      </c>
      <c r="BH24" s="180" t="e">
        <v>#VALUE!</v>
      </c>
      <c r="BI24" s="182">
        <v>3152.8431521875</v>
      </c>
      <c r="BJ24" s="183">
        <v>530.125</v>
      </c>
      <c r="BK24" s="183">
        <v>166</v>
      </c>
      <c r="BL24" s="183">
        <v>2156.7181521875</v>
      </c>
      <c r="BM24" s="183" t="e">
        <v>#VALUE!</v>
      </c>
      <c r="BN24" s="183">
        <v>10.625</v>
      </c>
      <c r="BO24" s="183">
        <v>35.375</v>
      </c>
      <c r="BP24" s="183">
        <v>254</v>
      </c>
      <c r="BQ24" s="184">
        <v>4111.9287105312906</v>
      </c>
      <c r="BR24" s="184">
        <v>166.875</v>
      </c>
      <c r="BS24" s="184" t="e">
        <v>#VALUE!</v>
      </c>
      <c r="BT24" s="184" t="e">
        <v>#VALUE!</v>
      </c>
      <c r="BU24" s="184" t="e">
        <v>#VALUE!</v>
      </c>
      <c r="BV24" s="184">
        <v>3328.3037105312901</v>
      </c>
      <c r="BW24" s="185" t="e">
        <v>#VALUE!</v>
      </c>
      <c r="BX24" s="185">
        <v>880.75</v>
      </c>
      <c r="BY24" s="185">
        <v>521</v>
      </c>
      <c r="BZ24" s="185">
        <v>543</v>
      </c>
      <c r="CA24" s="185">
        <v>181.5</v>
      </c>
      <c r="CB24" s="185">
        <v>316.125</v>
      </c>
      <c r="CC24" s="186">
        <v>341.25</v>
      </c>
      <c r="CD24" s="187">
        <v>163627.27176232601</v>
      </c>
    </row>
    <row r="25" spans="1:82" x14ac:dyDescent="0.25">
      <c r="A25" s="179" t="s">
        <v>400</v>
      </c>
      <c r="B25" s="179" t="s">
        <v>401</v>
      </c>
      <c r="C25" s="179" t="s">
        <v>117</v>
      </c>
      <c r="D25" s="179" t="s">
        <v>117</v>
      </c>
      <c r="E25" s="180">
        <v>17007.102289964001</v>
      </c>
      <c r="F25" s="181">
        <v>16757.8944898152</v>
      </c>
      <c r="G25" s="181">
        <v>0</v>
      </c>
      <c r="H25" s="181">
        <v>249.207800148838</v>
      </c>
      <c r="I25" s="181">
        <v>1090.5</v>
      </c>
      <c r="J25" s="181">
        <v>1164</v>
      </c>
      <c r="K25" s="181">
        <v>935.25</v>
      </c>
      <c r="L25" s="181">
        <v>1542.3589015151499</v>
      </c>
      <c r="M25" s="181">
        <v>3511.8649921956599</v>
      </c>
      <c r="N25" s="181">
        <v>4421.7388291670704</v>
      </c>
      <c r="O25" s="181">
        <v>4341.3895670861402</v>
      </c>
      <c r="P25" s="180">
        <v>2179.375</v>
      </c>
      <c r="Q25" s="181">
        <v>13.5</v>
      </c>
      <c r="R25" s="181">
        <v>135.75</v>
      </c>
      <c r="S25" s="180">
        <v>2193.25</v>
      </c>
      <c r="T25" s="180">
        <v>672.25</v>
      </c>
      <c r="U25" s="180">
        <v>671.58280014883803</v>
      </c>
      <c r="V25" s="180">
        <v>2911.25</v>
      </c>
      <c r="W25" s="181">
        <v>633.625</v>
      </c>
      <c r="X25" s="181">
        <v>455.75</v>
      </c>
      <c r="Y25" s="181">
        <v>479.125</v>
      </c>
      <c r="Z25" s="181">
        <v>543</v>
      </c>
      <c r="AA25" s="181" t="e">
        <v>#VALUE!</v>
      </c>
      <c r="AB25" s="181">
        <v>227.25</v>
      </c>
      <c r="AC25" s="181">
        <v>116.125</v>
      </c>
      <c r="AD25" s="181">
        <v>186.625</v>
      </c>
      <c r="AE25" s="181">
        <v>269.75</v>
      </c>
      <c r="AF25" s="180">
        <v>4230.0194898151803</v>
      </c>
      <c r="AG25" s="181">
        <v>1931.5</v>
      </c>
      <c r="AH25" s="181">
        <v>198.375</v>
      </c>
      <c r="AI25" s="181">
        <v>1264.75</v>
      </c>
      <c r="AJ25" s="181">
        <v>74.5</v>
      </c>
      <c r="AK25" s="181">
        <v>65</v>
      </c>
      <c r="AL25" s="181">
        <v>9.25</v>
      </c>
      <c r="AM25" s="181">
        <v>686.64448981518296</v>
      </c>
      <c r="AN25" s="180">
        <v>98.125</v>
      </c>
      <c r="AO25" s="180">
        <v>459.375</v>
      </c>
      <c r="AP25" s="181">
        <v>249.125</v>
      </c>
      <c r="AQ25" s="181">
        <v>15.75</v>
      </c>
      <c r="AR25" s="181">
        <v>163.375</v>
      </c>
      <c r="AS25" s="181">
        <v>31.125</v>
      </c>
      <c r="AT25" s="180">
        <v>348.625</v>
      </c>
      <c r="AU25" s="180">
        <v>1.125</v>
      </c>
      <c r="AV25" s="180">
        <v>88.75</v>
      </c>
      <c r="AW25" s="181">
        <v>12.5</v>
      </c>
      <c r="AX25" s="181">
        <v>76.25</v>
      </c>
      <c r="AY25" s="180">
        <v>109.625</v>
      </c>
      <c r="AZ25" s="180">
        <v>315.125</v>
      </c>
      <c r="BA25" s="180">
        <v>120.25</v>
      </c>
      <c r="BB25" s="180">
        <v>0</v>
      </c>
      <c r="BC25" s="180">
        <v>3.375</v>
      </c>
      <c r="BD25" s="180">
        <v>1195.5</v>
      </c>
      <c r="BE25" s="180">
        <v>4.375</v>
      </c>
      <c r="BF25" s="180">
        <v>61.25</v>
      </c>
      <c r="BG25" s="180">
        <v>538.125</v>
      </c>
      <c r="BH25" s="180" t="e">
        <v>#VALUE!</v>
      </c>
      <c r="BI25" s="182">
        <v>7573.3350445937494</v>
      </c>
      <c r="BJ25" s="183" t="e">
        <v>#VALUE!</v>
      </c>
      <c r="BK25" s="183">
        <v>381.25</v>
      </c>
      <c r="BL25" s="183">
        <v>2264.9600445937494</v>
      </c>
      <c r="BM25" s="183">
        <v>37</v>
      </c>
      <c r="BN25" s="183">
        <v>51.625</v>
      </c>
      <c r="BO25" s="183">
        <v>423.375</v>
      </c>
      <c r="BP25" s="183">
        <v>433.125</v>
      </c>
      <c r="BQ25" s="184">
        <v>1475</v>
      </c>
      <c r="BR25" s="184">
        <v>121.625</v>
      </c>
      <c r="BS25" s="184">
        <v>335.375</v>
      </c>
      <c r="BT25" s="184" t="e">
        <v>#VALUE!</v>
      </c>
      <c r="BU25" s="184" t="e">
        <v>#VALUE!</v>
      </c>
      <c r="BV25" s="184">
        <v>661.875</v>
      </c>
      <c r="BW25" s="185">
        <v>108.375</v>
      </c>
      <c r="BX25" s="185" t="e">
        <v>#VALUE!</v>
      </c>
      <c r="BY25" s="185" t="e">
        <v>#VALUE!</v>
      </c>
      <c r="BZ25" s="185">
        <v>199.25</v>
      </c>
      <c r="CA25" s="185">
        <v>0</v>
      </c>
      <c r="CB25" s="185">
        <v>261</v>
      </c>
      <c r="CC25" s="186">
        <v>914.25</v>
      </c>
      <c r="CD25" s="187">
        <v>143691.01935803902</v>
      </c>
    </row>
    <row r="26" spans="1:82" x14ac:dyDescent="0.25">
      <c r="A26" s="179" t="s">
        <v>402</v>
      </c>
      <c r="B26" s="179" t="s">
        <v>403</v>
      </c>
      <c r="C26" s="179" t="s">
        <v>395</v>
      </c>
      <c r="D26" s="179" t="s">
        <v>124</v>
      </c>
      <c r="E26" s="180">
        <v>3484.6378260869601</v>
      </c>
      <c r="F26" s="181">
        <v>3418.0128260869601</v>
      </c>
      <c r="G26" s="181">
        <v>66.625</v>
      </c>
      <c r="H26" s="181">
        <v>0</v>
      </c>
      <c r="I26" s="181">
        <v>227.125</v>
      </c>
      <c r="J26" s="181">
        <v>226</v>
      </c>
      <c r="K26" s="181">
        <v>242.125</v>
      </c>
      <c r="L26" s="181">
        <v>445.625</v>
      </c>
      <c r="M26" s="181">
        <v>973.38782608695601</v>
      </c>
      <c r="N26" s="181">
        <v>938</v>
      </c>
      <c r="O26" s="181">
        <v>432.375</v>
      </c>
      <c r="P26" s="180">
        <v>58.125</v>
      </c>
      <c r="Q26" s="181">
        <v>2</v>
      </c>
      <c r="R26" s="181">
        <v>15</v>
      </c>
      <c r="S26" s="180">
        <v>178.5</v>
      </c>
      <c r="T26" s="180">
        <v>72.25</v>
      </c>
      <c r="U26" s="180">
        <v>41.75</v>
      </c>
      <c r="V26" s="180">
        <v>950.375</v>
      </c>
      <c r="W26" s="181">
        <v>158.375</v>
      </c>
      <c r="X26" s="181">
        <v>326.375</v>
      </c>
      <c r="Y26" s="181">
        <v>206.125</v>
      </c>
      <c r="Z26" s="181">
        <v>213.25</v>
      </c>
      <c r="AA26" s="181" t="e">
        <v>#VALUE!</v>
      </c>
      <c r="AB26" s="181" t="e">
        <v>#VALUE!</v>
      </c>
      <c r="AC26" s="181" t="e">
        <v>#VALUE!</v>
      </c>
      <c r="AD26" s="181">
        <v>11.125</v>
      </c>
      <c r="AE26" s="181">
        <v>35.125</v>
      </c>
      <c r="AF26" s="180">
        <v>1443.2628260869601</v>
      </c>
      <c r="AG26" s="181">
        <v>821</v>
      </c>
      <c r="AH26" s="181">
        <v>4.875</v>
      </c>
      <c r="AI26" s="181">
        <v>299.75</v>
      </c>
      <c r="AJ26" s="181">
        <v>36.5</v>
      </c>
      <c r="AK26" s="181">
        <v>107.625</v>
      </c>
      <c r="AL26" s="181">
        <v>50</v>
      </c>
      <c r="AM26" s="181">
        <v>123.51282608695701</v>
      </c>
      <c r="AN26" s="180">
        <v>31.125</v>
      </c>
      <c r="AO26" s="180">
        <v>107.625</v>
      </c>
      <c r="AP26" s="181">
        <v>47.25</v>
      </c>
      <c r="AQ26" s="181">
        <v>0</v>
      </c>
      <c r="AR26" s="181">
        <v>39.125</v>
      </c>
      <c r="AS26" s="181">
        <v>21.25</v>
      </c>
      <c r="AT26" s="180">
        <v>89.875</v>
      </c>
      <c r="AU26" s="180">
        <v>0.25</v>
      </c>
      <c r="AV26" s="180">
        <v>56.875</v>
      </c>
      <c r="AW26" s="181">
        <v>21.5</v>
      </c>
      <c r="AX26" s="181">
        <v>35.375</v>
      </c>
      <c r="AY26" s="180">
        <v>1.625</v>
      </c>
      <c r="AZ26" s="180">
        <v>15.875</v>
      </c>
      <c r="BA26" s="180">
        <v>0</v>
      </c>
      <c r="BB26" s="180">
        <v>1</v>
      </c>
      <c r="BC26" s="180">
        <v>2</v>
      </c>
      <c r="BD26" s="180">
        <v>217.875</v>
      </c>
      <c r="BE26" s="180">
        <v>0</v>
      </c>
      <c r="BF26" s="180" t="e">
        <v>#VALUE!</v>
      </c>
      <c r="BG26" s="180">
        <v>97.375</v>
      </c>
      <c r="BH26" s="180" t="e">
        <v>#VALUE!</v>
      </c>
      <c r="BI26" s="182">
        <v>624.71288006250006</v>
      </c>
      <c r="BJ26" s="183" t="e">
        <v>#VALUE!</v>
      </c>
      <c r="BK26" s="183">
        <v>27.5</v>
      </c>
      <c r="BL26" s="183">
        <v>338.96288006250001</v>
      </c>
      <c r="BM26" s="183">
        <v>0</v>
      </c>
      <c r="BN26" s="183">
        <v>0</v>
      </c>
      <c r="BO26" s="183" t="e">
        <v>#VALUE!</v>
      </c>
      <c r="BP26" s="183">
        <v>41.25</v>
      </c>
      <c r="BQ26" s="184">
        <v>621</v>
      </c>
      <c r="BR26" s="184">
        <v>12</v>
      </c>
      <c r="BS26" s="184" t="e">
        <v>#VALUE!</v>
      </c>
      <c r="BT26" s="184" t="e">
        <v>#VALUE!</v>
      </c>
      <c r="BU26" s="184" t="e">
        <v>#VALUE!</v>
      </c>
      <c r="BV26" s="184">
        <v>421.75</v>
      </c>
      <c r="BW26" s="185">
        <v>345.5</v>
      </c>
      <c r="BX26" s="185" t="e">
        <v>#VALUE!</v>
      </c>
      <c r="BY26" s="185" t="e">
        <v>#VALUE!</v>
      </c>
      <c r="BZ26" s="185" t="e">
        <v>#VALUE!</v>
      </c>
      <c r="CA26" s="185" t="e">
        <v>#VALUE!</v>
      </c>
      <c r="CB26" s="185">
        <v>49.5</v>
      </c>
      <c r="CC26" s="186">
        <v>435.625</v>
      </c>
      <c r="CD26" s="187">
        <v>22017.524620473399</v>
      </c>
    </row>
    <row r="27" spans="1:82" x14ac:dyDescent="0.25">
      <c r="A27" s="179" t="s">
        <v>153</v>
      </c>
      <c r="B27" s="179" t="s">
        <v>404</v>
      </c>
      <c r="C27" s="179" t="s">
        <v>405</v>
      </c>
      <c r="D27" s="179" t="s">
        <v>124</v>
      </c>
      <c r="E27" s="180">
        <v>8599.2608771249998</v>
      </c>
      <c r="F27" s="181">
        <v>8443.7609683870196</v>
      </c>
      <c r="G27" s="181">
        <v>38.834506381381402</v>
      </c>
      <c r="H27" s="181">
        <v>116.665402356595</v>
      </c>
      <c r="I27" s="181">
        <v>605.24842105263201</v>
      </c>
      <c r="J27" s="181">
        <v>548.94132456320006</v>
      </c>
      <c r="K27" s="181">
        <v>603.375</v>
      </c>
      <c r="L27" s="181">
        <v>1272.72283602926</v>
      </c>
      <c r="M27" s="181">
        <v>2223.4946347739897</v>
      </c>
      <c r="N27" s="181">
        <v>1906.06646588782</v>
      </c>
      <c r="O27" s="181">
        <v>1439.4121948181</v>
      </c>
      <c r="P27" s="180">
        <v>777.125</v>
      </c>
      <c r="Q27" s="181">
        <v>24.875</v>
      </c>
      <c r="R27" s="181">
        <v>31.375</v>
      </c>
      <c r="S27" s="180">
        <v>195.5</v>
      </c>
      <c r="T27" s="180">
        <v>277.125</v>
      </c>
      <c r="U27" s="180">
        <v>445.71591842590499</v>
      </c>
      <c r="V27" s="180">
        <v>1906.375</v>
      </c>
      <c r="W27" s="181">
        <v>351.625</v>
      </c>
      <c r="X27" s="181">
        <v>209</v>
      </c>
      <c r="Y27" s="181">
        <v>249.875</v>
      </c>
      <c r="Z27" s="181">
        <v>314</v>
      </c>
      <c r="AA27" s="181" t="e">
        <v>#VALUE!</v>
      </c>
      <c r="AB27" s="181">
        <v>15.75</v>
      </c>
      <c r="AC27" s="181">
        <v>94.5</v>
      </c>
      <c r="AD27" s="181">
        <v>524.25</v>
      </c>
      <c r="AE27" s="181">
        <v>147.375</v>
      </c>
      <c r="AF27" s="180">
        <v>3327.9199586990899</v>
      </c>
      <c r="AG27" s="181">
        <v>865.75</v>
      </c>
      <c r="AH27" s="181">
        <v>34.875</v>
      </c>
      <c r="AI27" s="181">
        <v>879.5</v>
      </c>
      <c r="AJ27" s="181">
        <v>90.625</v>
      </c>
      <c r="AK27" s="181">
        <v>184.875</v>
      </c>
      <c r="AL27" s="181">
        <v>12.25</v>
      </c>
      <c r="AM27" s="181">
        <v>1260.0449586990901</v>
      </c>
      <c r="AN27" s="180">
        <v>170.25</v>
      </c>
      <c r="AO27" s="180">
        <v>254.25</v>
      </c>
      <c r="AP27" s="181">
        <v>158.875</v>
      </c>
      <c r="AQ27" s="181">
        <v>2.5</v>
      </c>
      <c r="AR27" s="181">
        <v>62.5</v>
      </c>
      <c r="AS27" s="181">
        <v>30.375</v>
      </c>
      <c r="AT27" s="180">
        <v>65.375</v>
      </c>
      <c r="AU27" s="180">
        <v>186.375</v>
      </c>
      <c r="AV27" s="180">
        <v>54.875</v>
      </c>
      <c r="AW27" s="181">
        <v>5.625</v>
      </c>
      <c r="AX27" s="181">
        <v>49.25</v>
      </c>
      <c r="AY27" s="180">
        <v>43</v>
      </c>
      <c r="AZ27" s="180">
        <v>92.625</v>
      </c>
      <c r="BA27" s="180">
        <v>36</v>
      </c>
      <c r="BB27" s="180">
        <v>2</v>
      </c>
      <c r="BC27" s="180">
        <v>5.5</v>
      </c>
      <c r="BD27" s="180">
        <v>348</v>
      </c>
      <c r="BE27" s="180">
        <v>15.375</v>
      </c>
      <c r="BF27" s="180" t="e">
        <v>#VALUE!</v>
      </c>
      <c r="BG27" s="180">
        <v>274.5</v>
      </c>
      <c r="BH27" s="180" t="e">
        <v>#VALUE!</v>
      </c>
      <c r="BI27" s="182">
        <v>2354.5657337187499</v>
      </c>
      <c r="BJ27" s="183">
        <v>847.625</v>
      </c>
      <c r="BK27" s="183">
        <v>71.125</v>
      </c>
      <c r="BL27" s="183">
        <v>1088.9407337187499</v>
      </c>
      <c r="BM27" s="183">
        <v>180</v>
      </c>
      <c r="BN27" s="183">
        <v>102.875</v>
      </c>
      <c r="BO27" s="183" t="e">
        <v>#VALUE!</v>
      </c>
      <c r="BP27" s="183">
        <v>64</v>
      </c>
      <c r="BQ27" s="184">
        <v>634.5</v>
      </c>
      <c r="BR27" s="184">
        <v>42.25</v>
      </c>
      <c r="BS27" s="184" t="e">
        <v>#VALUE!</v>
      </c>
      <c r="BT27" s="184" t="e">
        <v>#VALUE!</v>
      </c>
      <c r="BU27" s="184" t="e">
        <v>#VALUE!</v>
      </c>
      <c r="BV27" s="184">
        <v>164.375</v>
      </c>
      <c r="BW27" s="185" t="e">
        <v>#VALUE!</v>
      </c>
      <c r="BX27" s="185" t="e">
        <v>#VALUE!</v>
      </c>
      <c r="BY27" s="185" t="e">
        <v>#VALUE!</v>
      </c>
      <c r="BZ27" s="185" t="e">
        <v>#VALUE!</v>
      </c>
      <c r="CA27" s="185" t="e">
        <v>#VALUE!</v>
      </c>
      <c r="CB27" s="185">
        <v>151.375</v>
      </c>
      <c r="CC27" s="186">
        <v>1423.5</v>
      </c>
      <c r="CD27" s="187">
        <v>91108.2626867816</v>
      </c>
    </row>
    <row r="28" spans="1:82" x14ac:dyDescent="0.25">
      <c r="A28" s="179" t="s">
        <v>406</v>
      </c>
      <c r="B28" s="179" t="s">
        <v>407</v>
      </c>
      <c r="C28" s="179" t="s">
        <v>408</v>
      </c>
      <c r="D28" s="179" t="s">
        <v>116</v>
      </c>
      <c r="E28" s="180">
        <v>18691.986165980201</v>
      </c>
      <c r="F28" s="181">
        <v>15948.6611659802</v>
      </c>
      <c r="G28" s="181">
        <v>252.375</v>
      </c>
      <c r="H28" s="181">
        <v>2490.9499999999998</v>
      </c>
      <c r="I28" s="181">
        <v>880.625</v>
      </c>
      <c r="J28" s="181">
        <v>1053.875</v>
      </c>
      <c r="K28" s="181">
        <v>1166.75</v>
      </c>
      <c r="L28" s="181">
        <v>2514.9897617372499</v>
      </c>
      <c r="M28" s="181">
        <v>4431.6494541868597</v>
      </c>
      <c r="N28" s="181">
        <v>2107.1715317706003</v>
      </c>
      <c r="O28" s="181">
        <v>6536.9254182855302</v>
      </c>
      <c r="P28" s="180">
        <v>1792.125</v>
      </c>
      <c r="Q28" s="181">
        <v>16.25</v>
      </c>
      <c r="R28" s="181">
        <v>171.375</v>
      </c>
      <c r="S28" s="180">
        <v>577.75</v>
      </c>
      <c r="T28" s="180">
        <v>817.25</v>
      </c>
      <c r="U28" s="180">
        <v>2444.1083333333299</v>
      </c>
      <c r="V28" s="180">
        <v>2701.875</v>
      </c>
      <c r="W28" s="181">
        <v>289.5</v>
      </c>
      <c r="X28" s="181">
        <v>967.125</v>
      </c>
      <c r="Y28" s="181">
        <v>143.625</v>
      </c>
      <c r="Z28" s="181">
        <v>708.125</v>
      </c>
      <c r="AA28" s="181">
        <v>27.375</v>
      </c>
      <c r="AB28" s="181">
        <v>83</v>
      </c>
      <c r="AC28" s="181">
        <v>0</v>
      </c>
      <c r="AD28" s="181">
        <v>297</v>
      </c>
      <c r="AE28" s="181">
        <v>186.125</v>
      </c>
      <c r="AF28" s="180">
        <v>5686.6278326469101</v>
      </c>
      <c r="AG28" s="181">
        <v>2242.625</v>
      </c>
      <c r="AH28" s="181">
        <v>204.125</v>
      </c>
      <c r="AI28" s="181">
        <v>1558.125</v>
      </c>
      <c r="AJ28" s="181">
        <v>185.875</v>
      </c>
      <c r="AK28" s="181">
        <v>209.75</v>
      </c>
      <c r="AL28" s="181">
        <v>183.5</v>
      </c>
      <c r="AM28" s="181">
        <v>1102.6278326469101</v>
      </c>
      <c r="AN28" s="180">
        <v>129.5</v>
      </c>
      <c r="AO28" s="180">
        <v>939.75</v>
      </c>
      <c r="AP28" s="181">
        <v>313.75</v>
      </c>
      <c r="AQ28" s="181">
        <v>1.625</v>
      </c>
      <c r="AR28" s="181">
        <v>605</v>
      </c>
      <c r="AS28" s="181">
        <v>19.375</v>
      </c>
      <c r="AT28" s="180">
        <v>278</v>
      </c>
      <c r="AU28" s="180">
        <v>39.375</v>
      </c>
      <c r="AV28" s="180">
        <v>107.5</v>
      </c>
      <c r="AW28" s="181">
        <v>16.5</v>
      </c>
      <c r="AX28" s="181">
        <v>91</v>
      </c>
      <c r="AY28" s="180">
        <v>87.75</v>
      </c>
      <c r="AZ28" s="180">
        <v>192.75</v>
      </c>
      <c r="BA28" s="180">
        <v>95.375</v>
      </c>
      <c r="BB28" s="180">
        <v>2</v>
      </c>
      <c r="BC28" s="180">
        <v>0</v>
      </c>
      <c r="BD28" s="180">
        <v>1419.875</v>
      </c>
      <c r="BE28" s="180">
        <v>37.375</v>
      </c>
      <c r="BF28" s="180">
        <v>102.625</v>
      </c>
      <c r="BG28" s="180">
        <v>1060.75</v>
      </c>
      <c r="BH28" s="180" t="e">
        <v>#VALUE!</v>
      </c>
      <c r="BI28" s="182">
        <v>3284.5590975</v>
      </c>
      <c r="BJ28" s="183" t="e">
        <v>#VALUE!</v>
      </c>
      <c r="BK28" s="183">
        <v>77.875</v>
      </c>
      <c r="BL28" s="183">
        <v>2087.9340975</v>
      </c>
      <c r="BM28" s="183">
        <v>8.5</v>
      </c>
      <c r="BN28" s="183">
        <v>11.25</v>
      </c>
      <c r="BO28" s="183">
        <v>140.25</v>
      </c>
      <c r="BP28" s="183">
        <v>50.625</v>
      </c>
      <c r="BQ28" s="184">
        <v>1800.1988636363601</v>
      </c>
      <c r="BR28" s="184">
        <v>77.75</v>
      </c>
      <c r="BS28" s="184" t="e">
        <v>#VALUE!</v>
      </c>
      <c r="BT28" s="184" t="e">
        <v>#VALUE!</v>
      </c>
      <c r="BU28" s="184" t="e">
        <v>#VALUE!</v>
      </c>
      <c r="BV28" s="184">
        <v>1363.9488636363601</v>
      </c>
      <c r="BW28" s="185">
        <v>456.5</v>
      </c>
      <c r="BX28" s="185" t="e">
        <v>#VALUE!</v>
      </c>
      <c r="BY28" s="185" t="e">
        <v>#VALUE!</v>
      </c>
      <c r="BZ28" s="185">
        <v>433</v>
      </c>
      <c r="CA28" s="185" t="e">
        <v>#VALUE!</v>
      </c>
      <c r="CB28" s="185">
        <v>324</v>
      </c>
      <c r="CC28" s="186">
        <v>282.25</v>
      </c>
      <c r="CD28" s="187">
        <v>147611.06737804401</v>
      </c>
    </row>
    <row r="29" spans="1:82" x14ac:dyDescent="0.25">
      <c r="A29" s="179" t="s">
        <v>409</v>
      </c>
      <c r="B29" s="179" t="s">
        <v>410</v>
      </c>
      <c r="C29" s="179" t="s">
        <v>355</v>
      </c>
      <c r="D29" s="179" t="s">
        <v>55</v>
      </c>
      <c r="E29" s="180">
        <v>15367.338159091199</v>
      </c>
      <c r="F29" s="181">
        <v>15193.0223696175</v>
      </c>
      <c r="G29" s="181">
        <v>84</v>
      </c>
      <c r="H29" s="181">
        <v>90.315789473684205</v>
      </c>
      <c r="I29" s="181">
        <v>1169.625</v>
      </c>
      <c r="J29" s="181">
        <v>1050.875</v>
      </c>
      <c r="K29" s="181">
        <v>849.81330092872099</v>
      </c>
      <c r="L29" s="181">
        <v>2223.1662911973299</v>
      </c>
      <c r="M29" s="181">
        <v>4743.2201900810996</v>
      </c>
      <c r="N29" s="181">
        <v>3032.8883768840001</v>
      </c>
      <c r="O29" s="181">
        <v>2297.75</v>
      </c>
      <c r="P29" s="180">
        <v>1538.75</v>
      </c>
      <c r="Q29" s="181">
        <v>5</v>
      </c>
      <c r="R29" s="181">
        <v>139.75</v>
      </c>
      <c r="S29" s="180">
        <v>1522.25</v>
      </c>
      <c r="T29" s="180">
        <v>506.5</v>
      </c>
      <c r="U29" s="180">
        <v>506.53952798555599</v>
      </c>
      <c r="V29" s="180">
        <v>3260.375</v>
      </c>
      <c r="W29" s="181">
        <v>519.25</v>
      </c>
      <c r="X29" s="181">
        <v>406.125</v>
      </c>
      <c r="Y29" s="181">
        <v>197.875</v>
      </c>
      <c r="Z29" s="181">
        <v>906.75</v>
      </c>
      <c r="AA29" s="181">
        <v>40.375</v>
      </c>
      <c r="AB29" s="181">
        <v>309.75</v>
      </c>
      <c r="AC29" s="181">
        <v>259.875</v>
      </c>
      <c r="AD29" s="181">
        <v>338.5</v>
      </c>
      <c r="AE29" s="181">
        <v>281.875</v>
      </c>
      <c r="AF29" s="180">
        <v>4159.9236311056002</v>
      </c>
      <c r="AG29" s="181">
        <v>1389.5</v>
      </c>
      <c r="AH29" s="181">
        <v>47.5</v>
      </c>
      <c r="AI29" s="181">
        <v>1112.125</v>
      </c>
      <c r="AJ29" s="181">
        <v>299.875</v>
      </c>
      <c r="AK29" s="181">
        <v>255.125</v>
      </c>
      <c r="AL29" s="181">
        <v>203.75</v>
      </c>
      <c r="AM29" s="181">
        <v>852.048631105597</v>
      </c>
      <c r="AN29" s="180">
        <v>83.375</v>
      </c>
      <c r="AO29" s="180">
        <v>493</v>
      </c>
      <c r="AP29" s="181">
        <v>361.125</v>
      </c>
      <c r="AQ29" s="181">
        <v>9.5</v>
      </c>
      <c r="AR29" s="181">
        <v>71.5</v>
      </c>
      <c r="AS29" s="181">
        <v>50.875</v>
      </c>
      <c r="AT29" s="180">
        <v>191.75</v>
      </c>
      <c r="AU29" s="180">
        <v>124</v>
      </c>
      <c r="AV29" s="180">
        <v>83.875</v>
      </c>
      <c r="AW29" s="181">
        <v>24.75</v>
      </c>
      <c r="AX29" s="181">
        <v>59.125</v>
      </c>
      <c r="AY29" s="180">
        <v>42</v>
      </c>
      <c r="AZ29" s="180">
        <v>66</v>
      </c>
      <c r="BA29" s="180">
        <v>117.875</v>
      </c>
      <c r="BB29" s="180">
        <v>3</v>
      </c>
      <c r="BC29" s="180">
        <v>4</v>
      </c>
      <c r="BD29" s="180">
        <v>1775.875</v>
      </c>
      <c r="BE29" s="180">
        <v>16.875</v>
      </c>
      <c r="BF29" s="180">
        <v>187.75</v>
      </c>
      <c r="BG29" s="180">
        <v>530.625</v>
      </c>
      <c r="BH29" s="180" t="e">
        <v>#VALUE!</v>
      </c>
      <c r="BI29" s="182">
        <v>3175.8639497812501</v>
      </c>
      <c r="BJ29" s="183">
        <v>1198.875</v>
      </c>
      <c r="BK29" s="183">
        <v>405</v>
      </c>
      <c r="BL29" s="183">
        <v>1141.3639497812501</v>
      </c>
      <c r="BM29" s="183">
        <v>6</v>
      </c>
      <c r="BN29" s="183">
        <v>0.625</v>
      </c>
      <c r="BO29" s="183">
        <v>0</v>
      </c>
      <c r="BP29" s="183">
        <v>424</v>
      </c>
      <c r="BQ29" s="184">
        <v>2684.5</v>
      </c>
      <c r="BR29" s="184">
        <v>222.25</v>
      </c>
      <c r="BS29" s="184" t="e">
        <v>#VALUE!</v>
      </c>
      <c r="BT29" s="184" t="e">
        <v>#VALUE!</v>
      </c>
      <c r="BU29" s="184" t="e">
        <v>#VALUE!</v>
      </c>
      <c r="BV29" s="184">
        <v>2082.75</v>
      </c>
      <c r="BW29" s="185" t="e">
        <v>#VALUE!</v>
      </c>
      <c r="BX29" s="185">
        <v>613.25</v>
      </c>
      <c r="BY29" s="185">
        <v>262.375</v>
      </c>
      <c r="BZ29" s="185">
        <v>397</v>
      </c>
      <c r="CA29" s="185">
        <v>0</v>
      </c>
      <c r="CB29" s="185">
        <v>253.375</v>
      </c>
      <c r="CC29" s="186">
        <v>421.31361003861002</v>
      </c>
      <c r="CD29" s="187">
        <v>157195.08001641199</v>
      </c>
    </row>
    <row r="30" spans="1:82" x14ac:dyDescent="0.25">
      <c r="A30" s="179" t="s">
        <v>151</v>
      </c>
      <c r="B30" s="179" t="s">
        <v>411</v>
      </c>
      <c r="C30" s="179" t="s">
        <v>412</v>
      </c>
      <c r="D30" s="179" t="s">
        <v>123</v>
      </c>
      <c r="E30" s="180">
        <v>11284.897883748101</v>
      </c>
      <c r="F30" s="181">
        <v>10974.6706110209</v>
      </c>
      <c r="G30" s="181">
        <v>22.5</v>
      </c>
      <c r="H30" s="181">
        <v>287.72727272727298</v>
      </c>
      <c r="I30" s="181">
        <v>640.375</v>
      </c>
      <c r="J30" s="181">
        <v>562.755972222222</v>
      </c>
      <c r="K30" s="181">
        <v>685.02156146157199</v>
      </c>
      <c r="L30" s="181">
        <v>1472.7732683982699</v>
      </c>
      <c r="M30" s="181">
        <v>2615.92078825408</v>
      </c>
      <c r="N30" s="181">
        <v>2421.1534862324402</v>
      </c>
      <c r="O30" s="181">
        <v>2886.89780717955</v>
      </c>
      <c r="P30" s="180">
        <v>938.625</v>
      </c>
      <c r="Q30" s="181">
        <v>10.75</v>
      </c>
      <c r="R30" s="181">
        <v>99.125</v>
      </c>
      <c r="S30" s="180">
        <v>289.5</v>
      </c>
      <c r="T30" s="180">
        <v>558.5</v>
      </c>
      <c r="U30" s="180">
        <v>1128.5501157675601</v>
      </c>
      <c r="V30" s="180">
        <v>2685.5</v>
      </c>
      <c r="W30" s="181">
        <v>110.25</v>
      </c>
      <c r="X30" s="181">
        <v>656</v>
      </c>
      <c r="Y30" s="181">
        <v>472.5</v>
      </c>
      <c r="Z30" s="181">
        <v>933.625</v>
      </c>
      <c r="AA30" s="181">
        <v>33.125</v>
      </c>
      <c r="AB30" s="181">
        <v>4.5</v>
      </c>
      <c r="AC30" s="181">
        <v>27.375</v>
      </c>
      <c r="AD30" s="181">
        <v>296.375</v>
      </c>
      <c r="AE30" s="181">
        <v>151.75</v>
      </c>
      <c r="AF30" s="180">
        <v>3373.7227679805701</v>
      </c>
      <c r="AG30" s="181">
        <v>863.125</v>
      </c>
      <c r="AH30" s="181">
        <v>31.375</v>
      </c>
      <c r="AI30" s="181">
        <v>1703.25</v>
      </c>
      <c r="AJ30" s="181">
        <v>79.125</v>
      </c>
      <c r="AK30" s="181">
        <v>286</v>
      </c>
      <c r="AL30" s="181">
        <v>27</v>
      </c>
      <c r="AM30" s="181">
        <v>383.84776798057499</v>
      </c>
      <c r="AN30" s="180">
        <v>122.625</v>
      </c>
      <c r="AO30" s="180">
        <v>264.5</v>
      </c>
      <c r="AP30" s="181">
        <v>221.625</v>
      </c>
      <c r="AQ30" s="181">
        <v>5.75</v>
      </c>
      <c r="AR30" s="181">
        <v>22</v>
      </c>
      <c r="AS30" s="181">
        <v>15.125</v>
      </c>
      <c r="AT30" s="180">
        <v>35.375</v>
      </c>
      <c r="AU30" s="180">
        <v>8.75</v>
      </c>
      <c r="AV30" s="180">
        <v>14.875</v>
      </c>
      <c r="AW30" s="181">
        <v>0</v>
      </c>
      <c r="AX30" s="181">
        <v>14.875</v>
      </c>
      <c r="AY30" s="180">
        <v>26.25</v>
      </c>
      <c r="AZ30" s="180">
        <v>258.125</v>
      </c>
      <c r="BA30" s="180">
        <v>49.625</v>
      </c>
      <c r="BB30" s="180">
        <v>0</v>
      </c>
      <c r="BC30" s="180">
        <v>0</v>
      </c>
      <c r="BD30" s="180">
        <v>957.375</v>
      </c>
      <c r="BE30" s="180">
        <v>0</v>
      </c>
      <c r="BF30" s="180" t="e">
        <v>#VALUE!</v>
      </c>
      <c r="BG30" s="180">
        <v>435.375</v>
      </c>
      <c r="BH30" s="180" t="e">
        <v>#VALUE!</v>
      </c>
      <c r="BI30" s="182">
        <v>1830.61186540625</v>
      </c>
      <c r="BJ30" s="183" t="e">
        <v>#VALUE!</v>
      </c>
      <c r="BK30" s="183">
        <v>33.125</v>
      </c>
      <c r="BL30" s="183">
        <v>1025.48686540625</v>
      </c>
      <c r="BM30" s="183">
        <v>26.875</v>
      </c>
      <c r="BN30" s="183">
        <v>15.375</v>
      </c>
      <c r="BO30" s="183">
        <v>226.125</v>
      </c>
      <c r="BP30" s="183">
        <v>63.625</v>
      </c>
      <c r="BQ30" s="184">
        <v>586.875</v>
      </c>
      <c r="BR30" s="184">
        <v>82.875</v>
      </c>
      <c r="BS30" s="184" t="e">
        <v>#VALUE!</v>
      </c>
      <c r="BT30" s="184" t="e">
        <v>#VALUE!</v>
      </c>
      <c r="BU30" s="184">
        <v>0</v>
      </c>
      <c r="BV30" s="184">
        <v>190.875</v>
      </c>
      <c r="BW30" s="185" t="e">
        <v>#VALUE!</v>
      </c>
      <c r="BX30" s="185" t="e">
        <v>#VALUE!</v>
      </c>
      <c r="BY30" s="185" t="e">
        <v>#VALUE!</v>
      </c>
      <c r="BZ30" s="185" t="e">
        <v>#VALUE!</v>
      </c>
      <c r="CA30" s="185" t="e">
        <v>#VALUE!</v>
      </c>
      <c r="CB30" s="185">
        <v>95.75</v>
      </c>
      <c r="CC30" s="186">
        <v>768.125</v>
      </c>
      <c r="CD30" s="187">
        <v>131567.20072092902</v>
      </c>
    </row>
    <row r="31" spans="1:82" x14ac:dyDescent="0.25">
      <c r="A31" s="179" t="s">
        <v>158</v>
      </c>
      <c r="B31" s="179" t="s">
        <v>413</v>
      </c>
      <c r="C31" s="179" t="s">
        <v>392</v>
      </c>
      <c r="D31" s="179" t="s">
        <v>118</v>
      </c>
      <c r="E31" s="180">
        <v>7767.3082103339702</v>
      </c>
      <c r="F31" s="181">
        <v>7463.6311765486298</v>
      </c>
      <c r="G31" s="181">
        <v>136.69647822977902</v>
      </c>
      <c r="H31" s="181">
        <v>166.98055555555601</v>
      </c>
      <c r="I31" s="181">
        <v>529.5</v>
      </c>
      <c r="J31" s="181">
        <v>458</v>
      </c>
      <c r="K31" s="181">
        <v>464.5</v>
      </c>
      <c r="L31" s="181">
        <v>914.45270270270305</v>
      </c>
      <c r="M31" s="181">
        <v>2578.12908543413</v>
      </c>
      <c r="N31" s="181">
        <v>1471.93639838422</v>
      </c>
      <c r="O31" s="181">
        <v>1350.79002381291</v>
      </c>
      <c r="P31" s="180">
        <v>744.25</v>
      </c>
      <c r="Q31" s="181">
        <v>22.75</v>
      </c>
      <c r="R31" s="181">
        <v>6.125</v>
      </c>
      <c r="S31" s="180">
        <v>161.375</v>
      </c>
      <c r="T31" s="180">
        <v>424.75</v>
      </c>
      <c r="U31" s="180">
        <v>299.45782828282802</v>
      </c>
      <c r="V31" s="180">
        <v>1252.375</v>
      </c>
      <c r="W31" s="181">
        <v>209.625</v>
      </c>
      <c r="X31" s="181">
        <v>162.125</v>
      </c>
      <c r="Y31" s="181">
        <v>214.875</v>
      </c>
      <c r="Z31" s="181">
        <v>369.125</v>
      </c>
      <c r="AA31" s="181" t="e">
        <v>#VALUE!</v>
      </c>
      <c r="AB31" s="181">
        <v>0</v>
      </c>
      <c r="AC31" s="181">
        <v>30.875</v>
      </c>
      <c r="AD31" s="181">
        <v>145.75</v>
      </c>
      <c r="AE31" s="181">
        <v>120</v>
      </c>
      <c r="AF31" s="180">
        <v>3323.6003820511401</v>
      </c>
      <c r="AG31" s="181">
        <v>1004</v>
      </c>
      <c r="AH31" s="181">
        <v>6.875</v>
      </c>
      <c r="AI31" s="181">
        <v>531.5</v>
      </c>
      <c r="AJ31" s="181">
        <v>16.625</v>
      </c>
      <c r="AK31" s="181">
        <v>256</v>
      </c>
      <c r="AL31" s="181">
        <v>150.75</v>
      </c>
      <c r="AM31" s="181">
        <v>1357.8503820511401</v>
      </c>
      <c r="AN31" s="180">
        <v>61.25</v>
      </c>
      <c r="AO31" s="180">
        <v>203</v>
      </c>
      <c r="AP31" s="181">
        <v>156.5</v>
      </c>
      <c r="AQ31" s="181">
        <v>5.5</v>
      </c>
      <c r="AR31" s="181">
        <v>27.5</v>
      </c>
      <c r="AS31" s="181">
        <v>13.5</v>
      </c>
      <c r="AT31" s="180">
        <v>32.875</v>
      </c>
      <c r="AU31" s="180">
        <v>10.125</v>
      </c>
      <c r="AV31" s="180">
        <v>16.375</v>
      </c>
      <c r="AW31" s="181">
        <v>3.25</v>
      </c>
      <c r="AX31" s="181">
        <v>13.125</v>
      </c>
      <c r="AY31" s="180">
        <v>12.875</v>
      </c>
      <c r="AZ31" s="180">
        <v>22.875</v>
      </c>
      <c r="BA31" s="180">
        <v>71.75</v>
      </c>
      <c r="BB31" s="180">
        <v>1.5</v>
      </c>
      <c r="BC31" s="180">
        <v>0</v>
      </c>
      <c r="BD31" s="180">
        <v>587.5</v>
      </c>
      <c r="BE31" s="180">
        <v>0</v>
      </c>
      <c r="BF31" s="180">
        <v>42.375</v>
      </c>
      <c r="BG31" s="180">
        <v>320</v>
      </c>
      <c r="BH31" s="180" t="e">
        <v>#VALUE!</v>
      </c>
      <c r="BI31" s="182">
        <v>2584.4474141113901</v>
      </c>
      <c r="BJ31" s="183">
        <v>991.5</v>
      </c>
      <c r="BK31" s="183">
        <v>162.00094845513999</v>
      </c>
      <c r="BL31" s="183">
        <v>1386.69646565625</v>
      </c>
      <c r="BM31" s="183">
        <v>3.375</v>
      </c>
      <c r="BN31" s="183">
        <v>3.875</v>
      </c>
      <c r="BO31" s="183" t="e">
        <v>#VALUE!</v>
      </c>
      <c r="BP31" s="183">
        <v>37</v>
      </c>
      <c r="BQ31" s="184">
        <v>595.75</v>
      </c>
      <c r="BR31" s="184">
        <v>69.5</v>
      </c>
      <c r="BS31" s="184" t="e">
        <v>#VALUE!</v>
      </c>
      <c r="BT31" s="184" t="e">
        <v>#VALUE!</v>
      </c>
      <c r="BU31" s="184" t="e">
        <v>#VALUE!</v>
      </c>
      <c r="BV31" s="184">
        <v>180.5</v>
      </c>
      <c r="BW31" s="185">
        <v>0.125</v>
      </c>
      <c r="BX31" s="185" t="e">
        <v>#VALUE!</v>
      </c>
      <c r="BY31" s="185" t="e">
        <v>#VALUE!</v>
      </c>
      <c r="BZ31" s="185" t="e">
        <v>#VALUE!</v>
      </c>
      <c r="CA31" s="185" t="e">
        <v>#VALUE!</v>
      </c>
      <c r="CB31" s="185">
        <v>155.375</v>
      </c>
      <c r="CC31" s="186">
        <v>1493.75</v>
      </c>
      <c r="CD31" s="187">
        <v>101662.0535366391</v>
      </c>
    </row>
    <row r="32" spans="1:82" x14ac:dyDescent="0.25">
      <c r="A32" s="179" t="s">
        <v>414</v>
      </c>
      <c r="B32" s="179" t="s">
        <v>415</v>
      </c>
      <c r="C32" s="179" t="s">
        <v>117</v>
      </c>
      <c r="D32" s="179" t="s">
        <v>117</v>
      </c>
      <c r="E32" s="180">
        <v>25970.658585175399</v>
      </c>
      <c r="F32" s="181">
        <v>25915.385147675399</v>
      </c>
      <c r="G32" s="181">
        <v>1</v>
      </c>
      <c r="H32" s="181">
        <v>54.2734375</v>
      </c>
      <c r="I32" s="181">
        <v>1253.75</v>
      </c>
      <c r="J32" s="181">
        <v>1578.625</v>
      </c>
      <c r="K32" s="181">
        <v>1967.8103619528599</v>
      </c>
      <c r="L32" s="181">
        <v>3250.3931117901702</v>
      </c>
      <c r="M32" s="181">
        <v>7263.3233672189799</v>
      </c>
      <c r="N32" s="181">
        <v>6230.7598692133497</v>
      </c>
      <c r="O32" s="181">
        <v>4425.9968749999998</v>
      </c>
      <c r="P32" s="180">
        <v>4039.5</v>
      </c>
      <c r="Q32" s="181">
        <v>30.25</v>
      </c>
      <c r="R32" s="181">
        <v>273.25</v>
      </c>
      <c r="S32" s="180">
        <v>824.5</v>
      </c>
      <c r="T32" s="180">
        <v>798.5</v>
      </c>
      <c r="U32" s="180">
        <v>606.11588128306903</v>
      </c>
      <c r="V32" s="180">
        <v>4811.375</v>
      </c>
      <c r="W32" s="181">
        <v>1385</v>
      </c>
      <c r="X32" s="181">
        <v>792</v>
      </c>
      <c r="Y32" s="181">
        <v>573.75</v>
      </c>
      <c r="Z32" s="181">
        <v>1218.25</v>
      </c>
      <c r="AA32" s="181" t="e">
        <v>#VALUE!</v>
      </c>
      <c r="AB32" s="181">
        <v>229.25</v>
      </c>
      <c r="AC32" s="181">
        <v>40</v>
      </c>
      <c r="AD32" s="181">
        <v>310.125</v>
      </c>
      <c r="AE32" s="181">
        <v>263</v>
      </c>
      <c r="AF32" s="180">
        <v>8441.0427038923008</v>
      </c>
      <c r="AG32" s="181">
        <v>3800.5</v>
      </c>
      <c r="AH32" s="181">
        <v>127.75</v>
      </c>
      <c r="AI32" s="181">
        <v>2356.125</v>
      </c>
      <c r="AJ32" s="181">
        <v>543.125</v>
      </c>
      <c r="AK32" s="181">
        <v>163.875</v>
      </c>
      <c r="AL32" s="181">
        <v>267.25</v>
      </c>
      <c r="AM32" s="181">
        <v>1182.4177038923001</v>
      </c>
      <c r="AN32" s="180">
        <v>589.375</v>
      </c>
      <c r="AO32" s="180">
        <v>755.625</v>
      </c>
      <c r="AP32" s="181">
        <v>430.375</v>
      </c>
      <c r="AQ32" s="181">
        <v>7.25</v>
      </c>
      <c r="AR32" s="181">
        <v>212.25</v>
      </c>
      <c r="AS32" s="181">
        <v>105.75</v>
      </c>
      <c r="AT32" s="180">
        <v>511.5</v>
      </c>
      <c r="AU32" s="180">
        <v>67.625</v>
      </c>
      <c r="AV32" s="180">
        <v>111.5</v>
      </c>
      <c r="AW32" s="181">
        <v>27.875</v>
      </c>
      <c r="AX32" s="181">
        <v>83.625</v>
      </c>
      <c r="AY32" s="180">
        <v>62.625</v>
      </c>
      <c r="AZ32" s="180">
        <v>230.25</v>
      </c>
      <c r="BA32" s="180">
        <v>138.5</v>
      </c>
      <c r="BB32" s="180">
        <v>9.5</v>
      </c>
      <c r="BC32" s="180">
        <v>6.625</v>
      </c>
      <c r="BD32" s="180">
        <v>1699</v>
      </c>
      <c r="BE32" s="180">
        <v>142.75</v>
      </c>
      <c r="BF32" s="180">
        <v>117.125</v>
      </c>
      <c r="BG32" s="180">
        <v>1341.625</v>
      </c>
      <c r="BH32" s="180" t="e">
        <v>#VALUE!</v>
      </c>
      <c r="BI32" s="182">
        <v>8790.8083367480685</v>
      </c>
      <c r="BJ32" s="183" t="e">
        <v>#VALUE!</v>
      </c>
      <c r="BK32" s="183">
        <v>726.375</v>
      </c>
      <c r="BL32" s="183">
        <v>4888.5622699062496</v>
      </c>
      <c r="BM32" s="183">
        <v>85.25</v>
      </c>
      <c r="BN32" s="183">
        <v>103.625</v>
      </c>
      <c r="BO32" s="183">
        <v>0</v>
      </c>
      <c r="BP32" s="183">
        <v>591.99606684182402</v>
      </c>
      <c r="BQ32" s="184">
        <v>2527.125</v>
      </c>
      <c r="BR32" s="184">
        <v>162.5</v>
      </c>
      <c r="BS32" s="184" t="e">
        <v>#VALUE!</v>
      </c>
      <c r="BT32" s="184">
        <v>568.875</v>
      </c>
      <c r="BU32" s="184">
        <v>0</v>
      </c>
      <c r="BV32" s="184">
        <v>1450.125</v>
      </c>
      <c r="BW32" s="185" t="e">
        <v>#VALUE!</v>
      </c>
      <c r="BX32" s="185">
        <v>155.875</v>
      </c>
      <c r="BY32" s="185">
        <v>100.25</v>
      </c>
      <c r="BZ32" s="185">
        <v>71.625</v>
      </c>
      <c r="CA32" s="185">
        <v>63.125</v>
      </c>
      <c r="CB32" s="185">
        <v>408</v>
      </c>
      <c r="CC32" s="186">
        <v>1735.5</v>
      </c>
      <c r="CD32" s="187">
        <v>230677.82795709401</v>
      </c>
    </row>
    <row r="33" spans="1:82" x14ac:dyDescent="0.25">
      <c r="A33" s="179" t="s">
        <v>416</v>
      </c>
      <c r="B33" s="179" t="s">
        <v>417</v>
      </c>
      <c r="C33" s="179" t="s">
        <v>375</v>
      </c>
      <c r="D33" s="179" t="s">
        <v>125</v>
      </c>
      <c r="E33" s="180">
        <v>18353.432194123401</v>
      </c>
      <c r="F33" s="181">
        <v>18281.182194123401</v>
      </c>
      <c r="G33" s="181">
        <v>53.5</v>
      </c>
      <c r="H33" s="181">
        <v>18.75</v>
      </c>
      <c r="I33" s="181">
        <v>1368</v>
      </c>
      <c r="J33" s="181">
        <v>1047.125</v>
      </c>
      <c r="K33" s="181">
        <v>1132.75</v>
      </c>
      <c r="L33" s="181">
        <v>2344.5880298572501</v>
      </c>
      <c r="M33" s="181">
        <v>4260.0883343362102</v>
      </c>
      <c r="N33" s="181">
        <v>3981.1308299299499</v>
      </c>
      <c r="O33" s="181">
        <v>4219.75</v>
      </c>
      <c r="P33" s="180">
        <v>1617</v>
      </c>
      <c r="Q33" s="181">
        <v>20.25</v>
      </c>
      <c r="R33" s="181">
        <v>91.125</v>
      </c>
      <c r="S33" s="180">
        <v>1106.375</v>
      </c>
      <c r="T33" s="180">
        <v>637.75</v>
      </c>
      <c r="U33" s="180">
        <v>281.08141753678899</v>
      </c>
      <c r="V33" s="180">
        <v>3701.25</v>
      </c>
      <c r="W33" s="181">
        <v>920.5</v>
      </c>
      <c r="X33" s="181">
        <v>699.25</v>
      </c>
      <c r="Y33" s="181">
        <v>344.375</v>
      </c>
      <c r="Z33" s="181">
        <v>582.25</v>
      </c>
      <c r="AA33" s="181">
        <v>0</v>
      </c>
      <c r="AB33" s="181">
        <v>125.125</v>
      </c>
      <c r="AC33" s="181">
        <v>11.875</v>
      </c>
      <c r="AD33" s="181">
        <v>730.875</v>
      </c>
      <c r="AE33" s="181">
        <v>287</v>
      </c>
      <c r="AF33" s="180">
        <v>6789.8507765866198</v>
      </c>
      <c r="AG33" s="181">
        <v>3440.625</v>
      </c>
      <c r="AH33" s="181">
        <v>341</v>
      </c>
      <c r="AI33" s="181">
        <v>1229.125</v>
      </c>
      <c r="AJ33" s="181">
        <v>503.875</v>
      </c>
      <c r="AK33" s="181">
        <v>184.375</v>
      </c>
      <c r="AL33" s="181">
        <v>42.25</v>
      </c>
      <c r="AM33" s="181">
        <v>1048.60077658662</v>
      </c>
      <c r="AN33" s="180">
        <v>147.75</v>
      </c>
      <c r="AO33" s="180">
        <v>786.375</v>
      </c>
      <c r="AP33" s="181">
        <v>662.375</v>
      </c>
      <c r="AQ33" s="181">
        <v>14.875</v>
      </c>
      <c r="AR33" s="181">
        <v>64.5</v>
      </c>
      <c r="AS33" s="181">
        <v>44.625</v>
      </c>
      <c r="AT33" s="180">
        <v>172</v>
      </c>
      <c r="AU33" s="180">
        <v>33.25</v>
      </c>
      <c r="AV33" s="180">
        <v>124.875</v>
      </c>
      <c r="AW33" s="181">
        <v>30.875</v>
      </c>
      <c r="AX33" s="181">
        <v>94</v>
      </c>
      <c r="AY33" s="180">
        <v>42</v>
      </c>
      <c r="AZ33" s="180">
        <v>171.625</v>
      </c>
      <c r="BA33" s="180">
        <v>80.125</v>
      </c>
      <c r="BB33" s="180">
        <v>1.875</v>
      </c>
      <c r="BC33" s="180">
        <v>2</v>
      </c>
      <c r="BD33" s="180">
        <v>1970.625</v>
      </c>
      <c r="BE33" s="180">
        <v>46</v>
      </c>
      <c r="BF33" s="180">
        <v>71.125</v>
      </c>
      <c r="BG33" s="180">
        <v>368</v>
      </c>
      <c r="BH33" s="180" t="e">
        <v>#VALUE!</v>
      </c>
      <c r="BI33" s="182">
        <v>3454.6106085937499</v>
      </c>
      <c r="BJ33" s="183">
        <v>1141.875</v>
      </c>
      <c r="BK33" s="183">
        <v>134.25</v>
      </c>
      <c r="BL33" s="183">
        <v>2017.2356085937499</v>
      </c>
      <c r="BM33" s="183">
        <v>23.75</v>
      </c>
      <c r="BN33" s="183">
        <v>10.875</v>
      </c>
      <c r="BO33" s="183" t="e">
        <v>#VALUE!</v>
      </c>
      <c r="BP33" s="183">
        <v>126.625</v>
      </c>
      <c r="BQ33" s="184">
        <v>1262.5</v>
      </c>
      <c r="BR33" s="184">
        <v>106.5</v>
      </c>
      <c r="BS33" s="184" t="e">
        <v>#VALUE!</v>
      </c>
      <c r="BT33" s="184">
        <v>91.625</v>
      </c>
      <c r="BU33" s="184">
        <v>12.75</v>
      </c>
      <c r="BV33" s="184">
        <v>790.625</v>
      </c>
      <c r="BW33" s="185">
        <v>0.625</v>
      </c>
      <c r="BX33" s="185">
        <v>16.75</v>
      </c>
      <c r="BY33" s="185" t="e">
        <v>#VALUE!</v>
      </c>
      <c r="BZ33" s="185">
        <v>116.75</v>
      </c>
      <c r="CA33" s="185" t="e">
        <v>#VALUE!</v>
      </c>
      <c r="CB33" s="185">
        <v>362.875</v>
      </c>
      <c r="CC33" s="186">
        <v>479</v>
      </c>
      <c r="CD33" s="187">
        <v>157077.37621127401</v>
      </c>
    </row>
    <row r="34" spans="1:82" x14ac:dyDescent="0.25">
      <c r="A34" s="179" t="s">
        <v>418</v>
      </c>
      <c r="B34" s="179" t="s">
        <v>419</v>
      </c>
      <c r="C34" s="179" t="s">
        <v>371</v>
      </c>
      <c r="D34" s="179" t="s">
        <v>125</v>
      </c>
      <c r="E34" s="180">
        <v>35452.859949087702</v>
      </c>
      <c r="F34" s="181">
        <v>34867.321787555098</v>
      </c>
      <c r="G34" s="181">
        <v>28.625</v>
      </c>
      <c r="H34" s="181">
        <v>556.91316153264199</v>
      </c>
      <c r="I34" s="181">
        <v>2346.125</v>
      </c>
      <c r="J34" s="181">
        <v>2166.875</v>
      </c>
      <c r="K34" s="181">
        <v>2468.9934210526299</v>
      </c>
      <c r="L34" s="181">
        <v>4053.4717153679699</v>
      </c>
      <c r="M34" s="181">
        <v>7536.4022973780902</v>
      </c>
      <c r="N34" s="181">
        <v>7593.36751528902</v>
      </c>
      <c r="O34" s="181">
        <v>9287.625</v>
      </c>
      <c r="P34" s="180">
        <v>4060.125</v>
      </c>
      <c r="Q34" s="181">
        <v>33.625</v>
      </c>
      <c r="R34" s="181">
        <v>295.125</v>
      </c>
      <c r="S34" s="180">
        <v>1922.375</v>
      </c>
      <c r="T34" s="180">
        <v>1540.5</v>
      </c>
      <c r="U34" s="180">
        <v>1078.88659926788</v>
      </c>
      <c r="V34" s="180">
        <v>7987.75</v>
      </c>
      <c r="W34" s="181">
        <v>1580.375</v>
      </c>
      <c r="X34" s="181">
        <v>2522.375</v>
      </c>
      <c r="Y34" s="181">
        <v>674.125</v>
      </c>
      <c r="Z34" s="181">
        <v>1472.25</v>
      </c>
      <c r="AA34" s="181">
        <v>53.75</v>
      </c>
      <c r="AB34" s="181">
        <v>357</v>
      </c>
      <c r="AC34" s="181">
        <v>247.125</v>
      </c>
      <c r="AD34" s="181">
        <v>633.25</v>
      </c>
      <c r="AE34" s="181">
        <v>447.5</v>
      </c>
      <c r="AF34" s="180">
        <v>8771.7233498198202</v>
      </c>
      <c r="AG34" s="181">
        <v>3289.5</v>
      </c>
      <c r="AH34" s="181">
        <v>56.75</v>
      </c>
      <c r="AI34" s="181">
        <v>1722.125</v>
      </c>
      <c r="AJ34" s="181">
        <v>1440</v>
      </c>
      <c r="AK34" s="181">
        <v>108.625</v>
      </c>
      <c r="AL34" s="181">
        <v>137.25</v>
      </c>
      <c r="AM34" s="181">
        <v>2017.47334981982</v>
      </c>
      <c r="AN34" s="180">
        <v>950.5</v>
      </c>
      <c r="AO34" s="180">
        <v>1857.125</v>
      </c>
      <c r="AP34" s="181">
        <v>1417.75</v>
      </c>
      <c r="AQ34" s="181">
        <v>42.125</v>
      </c>
      <c r="AR34" s="181">
        <v>267</v>
      </c>
      <c r="AS34" s="181">
        <v>130.25</v>
      </c>
      <c r="AT34" s="180">
        <v>170.625</v>
      </c>
      <c r="AU34" s="180">
        <v>43.25</v>
      </c>
      <c r="AV34" s="180">
        <v>35.125</v>
      </c>
      <c r="AW34" s="181">
        <v>14.375</v>
      </c>
      <c r="AX34" s="181">
        <v>20.75</v>
      </c>
      <c r="AY34" s="180">
        <v>97.25</v>
      </c>
      <c r="AZ34" s="180">
        <v>120.375</v>
      </c>
      <c r="BA34" s="180">
        <v>166</v>
      </c>
      <c r="BB34" s="180">
        <v>1.625</v>
      </c>
      <c r="BC34" s="180">
        <v>0</v>
      </c>
      <c r="BD34" s="180">
        <v>5169.375</v>
      </c>
      <c r="BE34" s="180">
        <v>117.875</v>
      </c>
      <c r="BF34" s="180">
        <v>23.375</v>
      </c>
      <c r="BG34" s="180">
        <v>1148.875</v>
      </c>
      <c r="BH34" s="180" t="e">
        <v>#VALUE!</v>
      </c>
      <c r="BI34" s="182">
        <v>4690.7167059282801</v>
      </c>
      <c r="BJ34" s="183">
        <v>589.625</v>
      </c>
      <c r="BK34" s="183">
        <v>388.375</v>
      </c>
      <c r="BL34" s="183">
        <v>2892.6083250000001</v>
      </c>
      <c r="BM34" s="183">
        <v>27.5</v>
      </c>
      <c r="BN34" s="183">
        <v>12.75</v>
      </c>
      <c r="BO34" s="183">
        <v>3</v>
      </c>
      <c r="BP34" s="183">
        <v>776.85838092828203</v>
      </c>
      <c r="BQ34" s="184">
        <v>2664.875</v>
      </c>
      <c r="BR34" s="184">
        <v>539.125</v>
      </c>
      <c r="BS34" s="184" t="e">
        <v>#VALUE!</v>
      </c>
      <c r="BT34" s="184" t="e">
        <v>#VALUE!</v>
      </c>
      <c r="BU34" s="184">
        <v>0</v>
      </c>
      <c r="BV34" s="184">
        <v>1583.5</v>
      </c>
      <c r="BW34" s="185">
        <v>37.875</v>
      </c>
      <c r="BX34" s="185" t="e">
        <v>#VALUE!</v>
      </c>
      <c r="BY34" s="185" t="e">
        <v>#VALUE!</v>
      </c>
      <c r="BZ34" s="185">
        <v>4.375</v>
      </c>
      <c r="CA34" s="185" t="e">
        <v>#VALUE!</v>
      </c>
      <c r="CB34" s="185">
        <v>866.625</v>
      </c>
      <c r="CC34" s="186">
        <v>664.375</v>
      </c>
      <c r="CD34" s="187">
        <v>419541.05275422003</v>
      </c>
    </row>
    <row r="35" spans="1:82" x14ac:dyDescent="0.25">
      <c r="A35" s="179" t="s">
        <v>156</v>
      </c>
      <c r="B35" s="179" t="s">
        <v>420</v>
      </c>
      <c r="C35" s="179" t="s">
        <v>371</v>
      </c>
      <c r="D35" s="179" t="s">
        <v>125</v>
      </c>
      <c r="E35" s="180">
        <v>4822.8546874119302</v>
      </c>
      <c r="F35" s="181">
        <v>4679.6867526293199</v>
      </c>
      <c r="G35" s="181">
        <v>0</v>
      </c>
      <c r="H35" s="181">
        <v>143.167934782609</v>
      </c>
      <c r="I35" s="181">
        <v>377.25</v>
      </c>
      <c r="J35" s="181">
        <v>424.875</v>
      </c>
      <c r="K35" s="181">
        <v>324</v>
      </c>
      <c r="L35" s="181">
        <v>732.120454545455</v>
      </c>
      <c r="M35" s="181">
        <v>1261.9570589534301</v>
      </c>
      <c r="N35" s="181">
        <v>981.77717391304395</v>
      </c>
      <c r="O35" s="181">
        <v>720.875</v>
      </c>
      <c r="P35" s="180">
        <v>378.375</v>
      </c>
      <c r="Q35" s="181">
        <v>5.375</v>
      </c>
      <c r="R35" s="181">
        <v>72.25</v>
      </c>
      <c r="S35" s="180">
        <v>116.875</v>
      </c>
      <c r="T35" s="180">
        <v>110.625</v>
      </c>
      <c r="U35" s="180">
        <v>176.042934782609</v>
      </c>
      <c r="V35" s="180">
        <v>1388.375</v>
      </c>
      <c r="W35" s="181">
        <v>265.125</v>
      </c>
      <c r="X35" s="181">
        <v>333.375</v>
      </c>
      <c r="Y35" s="181">
        <v>116.5</v>
      </c>
      <c r="Z35" s="181">
        <v>410.5</v>
      </c>
      <c r="AA35" s="181">
        <v>6</v>
      </c>
      <c r="AB35" s="181">
        <v>49.375</v>
      </c>
      <c r="AC35" s="181">
        <v>60.25</v>
      </c>
      <c r="AD35" s="181">
        <v>91.125</v>
      </c>
      <c r="AE35" s="181">
        <v>56.125</v>
      </c>
      <c r="AF35" s="180">
        <v>1428.9367526293199</v>
      </c>
      <c r="AG35" s="181">
        <v>625.625</v>
      </c>
      <c r="AH35" s="181">
        <v>7.75</v>
      </c>
      <c r="AI35" s="181">
        <v>197.625</v>
      </c>
      <c r="AJ35" s="181">
        <v>51.75</v>
      </c>
      <c r="AK35" s="181">
        <v>45.875</v>
      </c>
      <c r="AL35" s="181">
        <v>8.625</v>
      </c>
      <c r="AM35" s="181">
        <v>491.68675262931902</v>
      </c>
      <c r="AN35" s="180">
        <v>19.375</v>
      </c>
      <c r="AO35" s="180">
        <v>203.75</v>
      </c>
      <c r="AP35" s="181">
        <v>141.5</v>
      </c>
      <c r="AQ35" s="181">
        <v>2.25</v>
      </c>
      <c r="AR35" s="181">
        <v>13.375</v>
      </c>
      <c r="AS35" s="181">
        <v>46.625</v>
      </c>
      <c r="AT35" s="180">
        <v>22</v>
      </c>
      <c r="AU35" s="180">
        <v>5.125</v>
      </c>
      <c r="AV35" s="180">
        <v>48.5</v>
      </c>
      <c r="AW35" s="181">
        <v>2.875</v>
      </c>
      <c r="AX35" s="181">
        <v>45.625</v>
      </c>
      <c r="AY35" s="180">
        <v>0</v>
      </c>
      <c r="AZ35" s="180">
        <v>87</v>
      </c>
      <c r="BA35" s="180">
        <v>28.75</v>
      </c>
      <c r="BB35" s="180">
        <v>1</v>
      </c>
      <c r="BC35" s="180">
        <v>0</v>
      </c>
      <c r="BD35" s="180">
        <v>483.75</v>
      </c>
      <c r="BE35" s="180">
        <v>3.625</v>
      </c>
      <c r="BF35" s="180">
        <v>26.375</v>
      </c>
      <c r="BG35" s="180">
        <v>85.875</v>
      </c>
      <c r="BH35" s="180" t="e">
        <v>#VALUE!</v>
      </c>
      <c r="BI35" s="182">
        <v>1727.77116534375</v>
      </c>
      <c r="BJ35" s="183" t="e">
        <v>#VALUE!</v>
      </c>
      <c r="BK35" s="183">
        <v>130.125</v>
      </c>
      <c r="BL35" s="183">
        <v>547.39616534375</v>
      </c>
      <c r="BM35" s="183" t="e">
        <v>#VALUE!</v>
      </c>
      <c r="BN35" s="183">
        <v>0</v>
      </c>
      <c r="BO35" s="183" t="e">
        <v>#VALUE!</v>
      </c>
      <c r="BP35" s="183">
        <v>32.625</v>
      </c>
      <c r="BQ35" s="184">
        <v>380</v>
      </c>
      <c r="BR35" s="184">
        <v>15.25</v>
      </c>
      <c r="BS35" s="184" t="e">
        <v>#VALUE!</v>
      </c>
      <c r="BT35" s="184" t="e">
        <v>#VALUE!</v>
      </c>
      <c r="BU35" s="184" t="e">
        <v>#VALUE!</v>
      </c>
      <c r="BV35" s="184">
        <v>45.25</v>
      </c>
      <c r="BW35" s="185" t="e">
        <v>#VALUE!</v>
      </c>
      <c r="BX35" s="185" t="e">
        <v>#VALUE!</v>
      </c>
      <c r="BY35" s="185" t="e">
        <v>#VALUE!</v>
      </c>
      <c r="BZ35" s="185" t="e">
        <v>#VALUE!</v>
      </c>
      <c r="CA35" s="185" t="e">
        <v>#VALUE!</v>
      </c>
      <c r="CB35" s="185">
        <v>45.25</v>
      </c>
      <c r="CC35" s="186">
        <v>43.25</v>
      </c>
      <c r="CD35" s="187">
        <v>43033.586899369999</v>
      </c>
    </row>
    <row r="36" spans="1:82" x14ac:dyDescent="0.25">
      <c r="A36" s="179" t="s">
        <v>421</v>
      </c>
      <c r="B36" s="179" t="s">
        <v>422</v>
      </c>
      <c r="C36" s="179" t="s">
        <v>405</v>
      </c>
      <c r="D36" s="179" t="s">
        <v>124</v>
      </c>
      <c r="E36" s="180">
        <v>39879.467249223802</v>
      </c>
      <c r="F36" s="181">
        <v>39408.932249223901</v>
      </c>
      <c r="G36" s="181">
        <v>277.125</v>
      </c>
      <c r="H36" s="181">
        <v>193.41</v>
      </c>
      <c r="I36" s="181">
        <v>2550.1324496337002</v>
      </c>
      <c r="J36" s="181">
        <v>2132.32747252747</v>
      </c>
      <c r="K36" s="181">
        <v>2376.3496887567399</v>
      </c>
      <c r="L36" s="181">
        <v>4786.03806787944</v>
      </c>
      <c r="M36" s="181">
        <v>8876.2565287167708</v>
      </c>
      <c r="N36" s="181">
        <v>9627.7177985063609</v>
      </c>
      <c r="O36" s="181">
        <v>9530.6452432033693</v>
      </c>
      <c r="P36" s="180">
        <v>4328.75</v>
      </c>
      <c r="Q36" s="181">
        <v>193.125</v>
      </c>
      <c r="R36" s="181">
        <v>378.875</v>
      </c>
      <c r="S36" s="180">
        <v>2935.875</v>
      </c>
      <c r="T36" s="180">
        <v>2293.875</v>
      </c>
      <c r="U36" s="180">
        <v>1132.84545711955</v>
      </c>
      <c r="V36" s="180">
        <v>7431.25</v>
      </c>
      <c r="W36" s="181">
        <v>1549.625</v>
      </c>
      <c r="X36" s="181">
        <v>1921.375</v>
      </c>
      <c r="Y36" s="181">
        <v>638.875</v>
      </c>
      <c r="Z36" s="181">
        <v>887.125</v>
      </c>
      <c r="AA36" s="181">
        <v>0</v>
      </c>
      <c r="AB36" s="181">
        <v>399.75</v>
      </c>
      <c r="AC36" s="181">
        <v>116.75</v>
      </c>
      <c r="AD36" s="181">
        <v>1536.875</v>
      </c>
      <c r="AE36" s="181">
        <v>380.875</v>
      </c>
      <c r="AF36" s="180">
        <v>13130.371792104301</v>
      </c>
      <c r="AG36" s="181">
        <v>3435.5</v>
      </c>
      <c r="AH36" s="181">
        <v>441.5</v>
      </c>
      <c r="AI36" s="181">
        <v>2864.625</v>
      </c>
      <c r="AJ36" s="181">
        <v>1181.875</v>
      </c>
      <c r="AK36" s="181">
        <v>394.125</v>
      </c>
      <c r="AL36" s="181">
        <v>199</v>
      </c>
      <c r="AM36" s="181">
        <v>4613.7467921043099</v>
      </c>
      <c r="AN36" s="180">
        <v>631.75</v>
      </c>
      <c r="AO36" s="180">
        <v>1611.5</v>
      </c>
      <c r="AP36" s="181">
        <v>1299.25</v>
      </c>
      <c r="AQ36" s="181">
        <v>45.625</v>
      </c>
      <c r="AR36" s="181">
        <v>153.75</v>
      </c>
      <c r="AS36" s="181">
        <v>112.875</v>
      </c>
      <c r="AT36" s="180">
        <v>335.875</v>
      </c>
      <c r="AU36" s="180">
        <v>208.75</v>
      </c>
      <c r="AV36" s="180">
        <v>171.75</v>
      </c>
      <c r="AW36" s="181">
        <v>27.375</v>
      </c>
      <c r="AX36" s="181">
        <v>144.375</v>
      </c>
      <c r="AY36" s="180">
        <v>97.5</v>
      </c>
      <c r="AZ36" s="180">
        <v>380.875</v>
      </c>
      <c r="BA36" s="180">
        <v>154.875</v>
      </c>
      <c r="BB36" s="180">
        <v>6.125</v>
      </c>
      <c r="BC36" s="180">
        <v>9</v>
      </c>
      <c r="BD36" s="180">
        <v>3080</v>
      </c>
      <c r="BE36" s="180">
        <v>262.375</v>
      </c>
      <c r="BF36" s="180">
        <v>98.75</v>
      </c>
      <c r="BG36" s="180">
        <v>1231.375</v>
      </c>
      <c r="BH36" s="180" t="e">
        <v>#VALUE!</v>
      </c>
      <c r="BI36" s="182">
        <v>6639.0820665985602</v>
      </c>
      <c r="BJ36" s="183">
        <v>1147.25</v>
      </c>
      <c r="BK36" s="183">
        <v>193.56730769230799</v>
      </c>
      <c r="BL36" s="183">
        <v>4301.2647589062499</v>
      </c>
      <c r="BM36" s="183">
        <v>1</v>
      </c>
      <c r="BN36" s="183">
        <v>31.625</v>
      </c>
      <c r="BO36" s="183">
        <v>112.25</v>
      </c>
      <c r="BP36" s="183">
        <v>852.125</v>
      </c>
      <c r="BQ36" s="184">
        <v>4399.125</v>
      </c>
      <c r="BR36" s="184">
        <v>413</v>
      </c>
      <c r="BS36" s="184" t="e">
        <v>#VALUE!</v>
      </c>
      <c r="BT36" s="184" t="e">
        <v>#VALUE!</v>
      </c>
      <c r="BU36" s="184">
        <v>717</v>
      </c>
      <c r="BV36" s="184">
        <v>2502.25</v>
      </c>
      <c r="BW36" s="185">
        <v>629.875</v>
      </c>
      <c r="BX36" s="185">
        <v>92.625</v>
      </c>
      <c r="BY36" s="185" t="e">
        <v>#VALUE!</v>
      </c>
      <c r="BZ36" s="185">
        <v>82.5</v>
      </c>
      <c r="CA36" s="185">
        <v>0</v>
      </c>
      <c r="CB36" s="185">
        <v>1371</v>
      </c>
      <c r="CC36" s="186">
        <v>1581.5</v>
      </c>
      <c r="CD36" s="187">
        <v>450070.74380236602</v>
      </c>
    </row>
    <row r="37" spans="1:82" x14ac:dyDescent="0.25">
      <c r="A37" s="179" t="s">
        <v>423</v>
      </c>
      <c r="B37" s="179" t="s">
        <v>424</v>
      </c>
      <c r="C37" s="179" t="s">
        <v>375</v>
      </c>
      <c r="D37" s="179" t="s">
        <v>125</v>
      </c>
      <c r="E37" s="180">
        <v>28872.715707887099</v>
      </c>
      <c r="F37" s="181">
        <v>28065.863880053599</v>
      </c>
      <c r="G37" s="181">
        <v>364.56936030098001</v>
      </c>
      <c r="H37" s="181">
        <v>442.28246753246799</v>
      </c>
      <c r="I37" s="181">
        <v>2328.625</v>
      </c>
      <c r="J37" s="181">
        <v>1849.875</v>
      </c>
      <c r="K37" s="181">
        <v>1780.0892857142901</v>
      </c>
      <c r="L37" s="181">
        <v>3119.2046726190501</v>
      </c>
      <c r="M37" s="181">
        <v>5815.9148232215002</v>
      </c>
      <c r="N37" s="181">
        <v>6097.4383618040902</v>
      </c>
      <c r="O37" s="181">
        <v>7881.5685645281301</v>
      </c>
      <c r="P37" s="180">
        <v>2694.375</v>
      </c>
      <c r="Q37" s="181">
        <v>52.75</v>
      </c>
      <c r="R37" s="181">
        <v>213.375</v>
      </c>
      <c r="S37" s="180">
        <v>1266.5</v>
      </c>
      <c r="T37" s="180">
        <v>1403.75</v>
      </c>
      <c r="U37" s="180">
        <v>778.10191197691199</v>
      </c>
      <c r="V37" s="180">
        <v>5251.25</v>
      </c>
      <c r="W37" s="181">
        <v>824.125</v>
      </c>
      <c r="X37" s="181">
        <v>916</v>
      </c>
      <c r="Y37" s="181">
        <v>820.375</v>
      </c>
      <c r="Z37" s="181">
        <v>1114.625</v>
      </c>
      <c r="AA37" s="181">
        <v>31.375</v>
      </c>
      <c r="AB37" s="181">
        <v>259.75</v>
      </c>
      <c r="AC37" s="181">
        <v>145.125</v>
      </c>
      <c r="AD37" s="181">
        <v>610.375</v>
      </c>
      <c r="AE37" s="181">
        <v>529.5</v>
      </c>
      <c r="AF37" s="180">
        <v>10638.73879591014</v>
      </c>
      <c r="AG37" s="181">
        <v>6007.375</v>
      </c>
      <c r="AH37" s="181">
        <v>169.5</v>
      </c>
      <c r="AI37" s="181">
        <v>1672</v>
      </c>
      <c r="AJ37" s="181">
        <v>624.875</v>
      </c>
      <c r="AK37" s="181">
        <v>187.5</v>
      </c>
      <c r="AL37" s="181">
        <v>164.125</v>
      </c>
      <c r="AM37" s="181">
        <v>1813.36379591014</v>
      </c>
      <c r="AN37" s="180">
        <v>151.125</v>
      </c>
      <c r="AO37" s="180">
        <v>1794.125</v>
      </c>
      <c r="AP37" s="181">
        <v>1428</v>
      </c>
      <c r="AQ37" s="181">
        <v>37.75</v>
      </c>
      <c r="AR37" s="181">
        <v>254.5</v>
      </c>
      <c r="AS37" s="181">
        <v>73.875</v>
      </c>
      <c r="AT37" s="180">
        <v>328.875</v>
      </c>
      <c r="AU37" s="180">
        <v>43.375</v>
      </c>
      <c r="AV37" s="180">
        <v>83</v>
      </c>
      <c r="AW37" s="181">
        <v>8.75</v>
      </c>
      <c r="AX37" s="181">
        <v>74.25</v>
      </c>
      <c r="AY37" s="180">
        <v>58.25</v>
      </c>
      <c r="AZ37" s="180">
        <v>110</v>
      </c>
      <c r="BA37" s="180">
        <v>176</v>
      </c>
      <c r="BB37" s="180">
        <v>2</v>
      </c>
      <c r="BC37" s="180">
        <v>4.75</v>
      </c>
      <c r="BD37" s="180">
        <v>3134.75</v>
      </c>
      <c r="BE37" s="180">
        <v>51.625</v>
      </c>
      <c r="BF37" s="180">
        <v>18.875</v>
      </c>
      <c r="BG37" s="180">
        <v>765.125</v>
      </c>
      <c r="BH37" s="180" t="e">
        <v>#VALUE!</v>
      </c>
      <c r="BI37" s="182">
        <v>5937.1782274687503</v>
      </c>
      <c r="BJ37" s="183">
        <v>1411.375</v>
      </c>
      <c r="BK37" s="183">
        <v>143.875</v>
      </c>
      <c r="BL37" s="183">
        <v>3053.5532274687498</v>
      </c>
      <c r="BM37" s="183">
        <v>64.375</v>
      </c>
      <c r="BN37" s="183">
        <v>13.625</v>
      </c>
      <c r="BO37" s="183">
        <v>1.75</v>
      </c>
      <c r="BP37" s="183">
        <v>1248.625</v>
      </c>
      <c r="BQ37" s="184">
        <v>4482.375</v>
      </c>
      <c r="BR37" s="184">
        <v>563</v>
      </c>
      <c r="BS37" s="184" t="e">
        <v>#VALUE!</v>
      </c>
      <c r="BT37" s="184">
        <v>478</v>
      </c>
      <c r="BU37" s="184">
        <v>433.375</v>
      </c>
      <c r="BV37" s="184">
        <v>2706.5</v>
      </c>
      <c r="BW37" s="185">
        <v>829.125</v>
      </c>
      <c r="BX37" s="185" t="e">
        <v>#VALUE!</v>
      </c>
      <c r="BY37" s="185" t="e">
        <v>#VALUE!</v>
      </c>
      <c r="BZ37" s="185">
        <v>482.125</v>
      </c>
      <c r="CA37" s="185">
        <v>215.875</v>
      </c>
      <c r="CB37" s="185">
        <v>710</v>
      </c>
      <c r="CC37" s="186">
        <v>184</v>
      </c>
      <c r="CD37" s="187">
        <v>266066.15756134299</v>
      </c>
    </row>
    <row r="38" spans="1:82" x14ac:dyDescent="0.25">
      <c r="A38" s="179" t="s">
        <v>425</v>
      </c>
      <c r="B38" s="179" t="s">
        <v>426</v>
      </c>
      <c r="C38" s="179" t="s">
        <v>117</v>
      </c>
      <c r="D38" s="179" t="s">
        <v>117</v>
      </c>
      <c r="E38" s="180">
        <v>32430.459481874699</v>
      </c>
      <c r="F38" s="181">
        <v>31987.090390871599</v>
      </c>
      <c r="G38" s="181">
        <v>22.625</v>
      </c>
      <c r="H38" s="181">
        <v>420.74409100315</v>
      </c>
      <c r="I38" s="181">
        <v>1861.375</v>
      </c>
      <c r="J38" s="181">
        <v>2045.7395833333301</v>
      </c>
      <c r="K38" s="181">
        <v>2300.7650995930599</v>
      </c>
      <c r="L38" s="181">
        <v>3721.1714285714302</v>
      </c>
      <c r="M38" s="181">
        <v>8904.5737187886207</v>
      </c>
      <c r="N38" s="181">
        <v>7284.8346515882904</v>
      </c>
      <c r="O38" s="181">
        <v>6312</v>
      </c>
      <c r="P38" s="180">
        <v>5608.375</v>
      </c>
      <c r="Q38" s="181">
        <v>42.75</v>
      </c>
      <c r="R38" s="181">
        <v>329.875</v>
      </c>
      <c r="S38" s="180">
        <v>1455</v>
      </c>
      <c r="T38" s="180">
        <v>1595.875</v>
      </c>
      <c r="U38" s="180">
        <v>1057.5753739921402</v>
      </c>
      <c r="V38" s="180">
        <v>5936.375</v>
      </c>
      <c r="W38" s="181">
        <v>1825.125</v>
      </c>
      <c r="X38" s="181">
        <v>982</v>
      </c>
      <c r="Y38" s="181">
        <v>639</v>
      </c>
      <c r="Z38" s="181">
        <v>709</v>
      </c>
      <c r="AA38" s="181" t="e">
        <v>#VALUE!</v>
      </c>
      <c r="AB38" s="181">
        <v>776</v>
      </c>
      <c r="AC38" s="181">
        <v>253.375</v>
      </c>
      <c r="AD38" s="181">
        <v>309.75</v>
      </c>
      <c r="AE38" s="181">
        <v>442.125</v>
      </c>
      <c r="AF38" s="180">
        <v>8697.2591078826008</v>
      </c>
      <c r="AG38" s="181">
        <v>2826</v>
      </c>
      <c r="AH38" s="181">
        <v>85.25</v>
      </c>
      <c r="AI38" s="181">
        <v>2547.5</v>
      </c>
      <c r="AJ38" s="181">
        <v>435.625</v>
      </c>
      <c r="AK38" s="181">
        <v>456.625</v>
      </c>
      <c r="AL38" s="181">
        <v>303.125</v>
      </c>
      <c r="AM38" s="181">
        <v>2043.1341078825999</v>
      </c>
      <c r="AN38" s="180">
        <v>330.875</v>
      </c>
      <c r="AO38" s="180">
        <v>1157.375</v>
      </c>
      <c r="AP38" s="181">
        <v>747.125</v>
      </c>
      <c r="AQ38" s="181">
        <v>23.125</v>
      </c>
      <c r="AR38" s="181">
        <v>285.125</v>
      </c>
      <c r="AS38" s="181">
        <v>102</v>
      </c>
      <c r="AT38" s="180">
        <v>313.625</v>
      </c>
      <c r="AU38" s="180">
        <v>45.25</v>
      </c>
      <c r="AV38" s="180">
        <v>124.625</v>
      </c>
      <c r="AW38" s="181">
        <v>8</v>
      </c>
      <c r="AX38" s="181">
        <v>116.625</v>
      </c>
      <c r="AY38" s="180">
        <v>221.25</v>
      </c>
      <c r="AZ38" s="180">
        <v>190.25</v>
      </c>
      <c r="BA38" s="180">
        <v>274.5</v>
      </c>
      <c r="BB38" s="180">
        <v>189.625</v>
      </c>
      <c r="BC38" s="180">
        <v>4.625</v>
      </c>
      <c r="BD38" s="180">
        <v>2995.125</v>
      </c>
      <c r="BE38" s="180">
        <v>108.625</v>
      </c>
      <c r="BF38" s="180">
        <v>29</v>
      </c>
      <c r="BG38" s="180">
        <v>1470.75</v>
      </c>
      <c r="BH38" s="180" t="e">
        <v>#VALUE!</v>
      </c>
      <c r="BI38" s="182">
        <v>7635.2700770624997</v>
      </c>
      <c r="BJ38" s="183">
        <v>2295.25</v>
      </c>
      <c r="BK38" s="183">
        <v>446.625</v>
      </c>
      <c r="BL38" s="183">
        <v>4210.3950770624997</v>
      </c>
      <c r="BM38" s="183">
        <v>107.875</v>
      </c>
      <c r="BN38" s="183">
        <v>96</v>
      </c>
      <c r="BO38" s="183">
        <v>4.625</v>
      </c>
      <c r="BP38" s="183">
        <v>474.5</v>
      </c>
      <c r="BQ38" s="184">
        <v>2812.25</v>
      </c>
      <c r="BR38" s="184">
        <v>359.125</v>
      </c>
      <c r="BS38" s="184" t="e">
        <v>#VALUE!</v>
      </c>
      <c r="BT38" s="184" t="e">
        <v>#VALUE!</v>
      </c>
      <c r="BU38" s="184">
        <v>0</v>
      </c>
      <c r="BV38" s="184">
        <v>1654</v>
      </c>
      <c r="BW38" s="185">
        <v>482.5</v>
      </c>
      <c r="BX38" s="185">
        <v>0</v>
      </c>
      <c r="BY38" s="185" t="e">
        <v>#VALUE!</v>
      </c>
      <c r="BZ38" s="185">
        <v>51.875</v>
      </c>
      <c r="CA38" s="185" t="e">
        <v>#VALUE!</v>
      </c>
      <c r="CB38" s="185">
        <v>847</v>
      </c>
      <c r="CC38" s="186">
        <v>1252</v>
      </c>
      <c r="CD38" s="187">
        <v>305057.05049735901</v>
      </c>
    </row>
    <row r="39" spans="1:82" x14ac:dyDescent="0.25">
      <c r="A39" s="179" t="s">
        <v>427</v>
      </c>
      <c r="B39" s="179" t="s">
        <v>428</v>
      </c>
      <c r="C39" s="179" t="s">
        <v>392</v>
      </c>
      <c r="D39" s="179" t="s">
        <v>118</v>
      </c>
      <c r="E39" s="180">
        <v>7159.0726493433704</v>
      </c>
      <c r="F39" s="181">
        <v>6822.5923999407496</v>
      </c>
      <c r="G39" s="181">
        <v>158.75</v>
      </c>
      <c r="H39" s="181">
        <v>177.730249402628</v>
      </c>
      <c r="I39" s="181">
        <v>420.5</v>
      </c>
      <c r="J39" s="181">
        <v>485.125</v>
      </c>
      <c r="K39" s="181">
        <v>625.75</v>
      </c>
      <c r="L39" s="181">
        <v>1223</v>
      </c>
      <c r="M39" s="181">
        <v>1930.58701217353</v>
      </c>
      <c r="N39" s="181">
        <v>1151.86063716985</v>
      </c>
      <c r="O39" s="181">
        <v>1322.25</v>
      </c>
      <c r="P39" s="180">
        <v>387.125</v>
      </c>
      <c r="Q39" s="181">
        <v>7.875</v>
      </c>
      <c r="R39" s="181">
        <v>36.875</v>
      </c>
      <c r="S39" s="180">
        <v>118.625</v>
      </c>
      <c r="T39" s="180">
        <v>208.25</v>
      </c>
      <c r="U39" s="180">
        <v>781.37213657247605</v>
      </c>
      <c r="V39" s="180">
        <v>1620.125</v>
      </c>
      <c r="W39" s="181">
        <v>386.25</v>
      </c>
      <c r="X39" s="181">
        <v>347.625</v>
      </c>
      <c r="Y39" s="181">
        <v>259.25</v>
      </c>
      <c r="Z39" s="181">
        <v>142.375</v>
      </c>
      <c r="AA39" s="181" t="e">
        <v>#VALUE!</v>
      </c>
      <c r="AB39" s="181">
        <v>144.25</v>
      </c>
      <c r="AC39" s="181">
        <v>92.5</v>
      </c>
      <c r="AD39" s="181">
        <v>111.625</v>
      </c>
      <c r="AE39" s="181">
        <v>136.25</v>
      </c>
      <c r="AF39" s="180">
        <v>2159.4505127708999</v>
      </c>
      <c r="AG39" s="181">
        <v>1278.125</v>
      </c>
      <c r="AH39" s="181">
        <v>9.5</v>
      </c>
      <c r="AI39" s="181">
        <v>488.5</v>
      </c>
      <c r="AJ39" s="181">
        <v>32.875</v>
      </c>
      <c r="AK39" s="181">
        <v>180.375</v>
      </c>
      <c r="AL39" s="181">
        <v>23.625</v>
      </c>
      <c r="AM39" s="181">
        <v>146.450512770898</v>
      </c>
      <c r="AN39" s="180">
        <v>71</v>
      </c>
      <c r="AO39" s="180">
        <v>132.25</v>
      </c>
      <c r="AP39" s="181">
        <v>120.375</v>
      </c>
      <c r="AQ39" s="181">
        <v>2.125</v>
      </c>
      <c r="AR39" s="181">
        <v>3.875</v>
      </c>
      <c r="AS39" s="181">
        <v>5.875</v>
      </c>
      <c r="AT39" s="180">
        <v>15.875</v>
      </c>
      <c r="AU39" s="180">
        <v>72.375</v>
      </c>
      <c r="AV39" s="180">
        <v>41.25</v>
      </c>
      <c r="AW39" s="181">
        <v>4.5</v>
      </c>
      <c r="AX39" s="181">
        <v>36.75</v>
      </c>
      <c r="AY39" s="180">
        <v>9.75</v>
      </c>
      <c r="AZ39" s="180">
        <v>22.5</v>
      </c>
      <c r="BA39" s="180">
        <v>21.25</v>
      </c>
      <c r="BB39" s="180">
        <v>1</v>
      </c>
      <c r="BC39" s="180">
        <v>0</v>
      </c>
      <c r="BD39" s="180">
        <v>1069.125</v>
      </c>
      <c r="BE39" s="180" t="e">
        <v>#VALUE!</v>
      </c>
      <c r="BF39" s="180" t="e">
        <v>#VALUE!</v>
      </c>
      <c r="BG39" s="180">
        <v>241.5</v>
      </c>
      <c r="BH39" s="180" t="e">
        <v>#VALUE!</v>
      </c>
      <c r="BI39" s="182">
        <v>1097.37636396875</v>
      </c>
      <c r="BJ39" s="183" t="e">
        <v>#VALUE!</v>
      </c>
      <c r="BK39" s="183">
        <v>75</v>
      </c>
      <c r="BL39" s="183">
        <v>644.62636396874996</v>
      </c>
      <c r="BM39" s="183">
        <v>76.625</v>
      </c>
      <c r="BN39" s="183">
        <v>34.375</v>
      </c>
      <c r="BO39" s="183" t="e">
        <v>#VALUE!</v>
      </c>
      <c r="BP39" s="183">
        <v>36.875</v>
      </c>
      <c r="BQ39" s="184">
        <v>404.625</v>
      </c>
      <c r="BR39" s="184">
        <v>69.5</v>
      </c>
      <c r="BS39" s="184" t="e">
        <v>#VALUE!</v>
      </c>
      <c r="BT39" s="184" t="e">
        <v>#VALUE!</v>
      </c>
      <c r="BU39" s="184" t="e">
        <v>#VALUE!</v>
      </c>
      <c r="BV39" s="184">
        <v>125.625</v>
      </c>
      <c r="BW39" s="185" t="e">
        <v>#VALUE!</v>
      </c>
      <c r="BX39" s="185" t="e">
        <v>#VALUE!</v>
      </c>
      <c r="BY39" s="185" t="e">
        <v>#VALUE!</v>
      </c>
      <c r="BZ39" s="185" t="e">
        <v>#VALUE!</v>
      </c>
      <c r="CA39" s="185" t="e">
        <v>#VALUE!</v>
      </c>
      <c r="CB39" s="185">
        <v>66</v>
      </c>
      <c r="CC39" s="186" t="e">
        <v>#VALUE!</v>
      </c>
      <c r="CD39" s="187">
        <v>55536.246093150199</v>
      </c>
    </row>
    <row r="40" spans="1:82" x14ac:dyDescent="0.25">
      <c r="A40" s="179" t="s">
        <v>429</v>
      </c>
      <c r="B40" s="179" t="s">
        <v>430</v>
      </c>
      <c r="C40" s="179" t="s">
        <v>392</v>
      </c>
      <c r="D40" s="179" t="s">
        <v>118</v>
      </c>
      <c r="E40" s="180">
        <v>16577.783928305202</v>
      </c>
      <c r="F40" s="181">
        <v>15422.079285804501</v>
      </c>
      <c r="G40" s="181">
        <v>116.55207535121301</v>
      </c>
      <c r="H40" s="181">
        <v>1039.1525671494501</v>
      </c>
      <c r="I40" s="181">
        <v>1031.75</v>
      </c>
      <c r="J40" s="181">
        <v>1074</v>
      </c>
      <c r="K40" s="181">
        <v>1189.125</v>
      </c>
      <c r="L40" s="181">
        <v>2021.29864130435</v>
      </c>
      <c r="M40" s="181">
        <v>3842.0042758665099</v>
      </c>
      <c r="N40" s="181">
        <v>3377.7032559878799</v>
      </c>
      <c r="O40" s="181">
        <v>4041.9027551464201</v>
      </c>
      <c r="P40" s="180">
        <v>2132.875</v>
      </c>
      <c r="Q40" s="181">
        <v>20.25</v>
      </c>
      <c r="R40" s="181">
        <v>278.25</v>
      </c>
      <c r="S40" s="180">
        <v>744.125</v>
      </c>
      <c r="T40" s="180">
        <v>611</v>
      </c>
      <c r="U40" s="180">
        <v>1283.52683392416</v>
      </c>
      <c r="V40" s="180">
        <v>2904.125</v>
      </c>
      <c r="W40" s="181">
        <v>142.125</v>
      </c>
      <c r="X40" s="181">
        <v>758.875</v>
      </c>
      <c r="Y40" s="181">
        <v>339</v>
      </c>
      <c r="Z40" s="181">
        <v>509.625</v>
      </c>
      <c r="AA40" s="181">
        <v>0</v>
      </c>
      <c r="AB40" s="181">
        <v>219.625</v>
      </c>
      <c r="AC40" s="181">
        <v>83</v>
      </c>
      <c r="AD40" s="181">
        <v>472.875</v>
      </c>
      <c r="AE40" s="181">
        <v>379</v>
      </c>
      <c r="AF40" s="180">
        <v>5342.8820943809997</v>
      </c>
      <c r="AG40" s="181">
        <v>2373.75</v>
      </c>
      <c r="AH40" s="181">
        <v>168.875</v>
      </c>
      <c r="AI40" s="181">
        <v>1205.875</v>
      </c>
      <c r="AJ40" s="181">
        <v>249.5</v>
      </c>
      <c r="AK40" s="181">
        <v>219</v>
      </c>
      <c r="AL40" s="181">
        <v>145.25</v>
      </c>
      <c r="AM40" s="181">
        <v>980.63209438099398</v>
      </c>
      <c r="AN40" s="180">
        <v>142.5</v>
      </c>
      <c r="AO40" s="180">
        <v>552.5</v>
      </c>
      <c r="AP40" s="181">
        <v>425.625</v>
      </c>
      <c r="AQ40" s="181">
        <v>7.875</v>
      </c>
      <c r="AR40" s="181">
        <v>54.375</v>
      </c>
      <c r="AS40" s="181">
        <v>64.625</v>
      </c>
      <c r="AT40" s="180">
        <v>157.25</v>
      </c>
      <c r="AU40" s="180">
        <v>129.25</v>
      </c>
      <c r="AV40" s="180">
        <v>38.375</v>
      </c>
      <c r="AW40" s="181">
        <v>5.875</v>
      </c>
      <c r="AX40" s="181">
        <v>32.5</v>
      </c>
      <c r="AY40" s="180">
        <v>25</v>
      </c>
      <c r="AZ40" s="180">
        <v>259.5</v>
      </c>
      <c r="BA40" s="180">
        <v>51.5</v>
      </c>
      <c r="BB40" s="180">
        <v>0</v>
      </c>
      <c r="BC40" s="180">
        <v>0</v>
      </c>
      <c r="BD40" s="180">
        <v>1433.375</v>
      </c>
      <c r="BE40" s="180">
        <v>23.75</v>
      </c>
      <c r="BF40" s="180">
        <v>197.375</v>
      </c>
      <c r="BG40" s="180">
        <v>518.375</v>
      </c>
      <c r="BH40" s="180" t="e">
        <v>#VALUE!</v>
      </c>
      <c r="BI40" s="182">
        <v>3907.7358538437497</v>
      </c>
      <c r="BJ40" s="183" t="e">
        <v>#VALUE!</v>
      </c>
      <c r="BK40" s="183">
        <v>88.5</v>
      </c>
      <c r="BL40" s="183">
        <v>2161.9858538437497</v>
      </c>
      <c r="BM40" s="183">
        <v>96.75</v>
      </c>
      <c r="BN40" s="183">
        <v>50.25</v>
      </c>
      <c r="BO40" s="183">
        <v>289.375</v>
      </c>
      <c r="BP40" s="183">
        <v>560</v>
      </c>
      <c r="BQ40" s="184">
        <v>2392.625</v>
      </c>
      <c r="BR40" s="184">
        <v>407.625</v>
      </c>
      <c r="BS40" s="184" t="e">
        <v>#VALUE!</v>
      </c>
      <c r="BT40" s="184" t="e">
        <v>#VALUE!</v>
      </c>
      <c r="BU40" s="184" t="e">
        <v>#VALUE!</v>
      </c>
      <c r="BV40" s="184">
        <v>1617.625</v>
      </c>
      <c r="BW40" s="185">
        <v>150.125</v>
      </c>
      <c r="BX40" s="185" t="e">
        <v>#VALUE!</v>
      </c>
      <c r="BY40" s="185" t="e">
        <v>#VALUE!</v>
      </c>
      <c r="BZ40" s="185">
        <v>160.625</v>
      </c>
      <c r="CA40" s="185">
        <v>95.875</v>
      </c>
      <c r="CB40" s="185">
        <v>633.875</v>
      </c>
      <c r="CC40" s="186">
        <v>965.5</v>
      </c>
      <c r="CD40" s="187">
        <v>166163.203300692</v>
      </c>
    </row>
    <row r="41" spans="1:82" x14ac:dyDescent="0.25">
      <c r="A41" s="179" t="s">
        <v>431</v>
      </c>
      <c r="B41" s="179" t="s">
        <v>432</v>
      </c>
      <c r="C41" s="179" t="s">
        <v>355</v>
      </c>
      <c r="D41" s="179" t="s">
        <v>55</v>
      </c>
      <c r="E41" s="180">
        <v>29625.8760796192</v>
      </c>
      <c r="F41" s="181">
        <v>29318.153980110601</v>
      </c>
      <c r="G41" s="181">
        <v>207.625</v>
      </c>
      <c r="H41" s="181">
        <v>100.097099508632</v>
      </c>
      <c r="I41" s="181">
        <v>2124.125</v>
      </c>
      <c r="J41" s="181">
        <v>1808.875</v>
      </c>
      <c r="K41" s="181">
        <v>2286.9798245614002</v>
      </c>
      <c r="L41" s="181">
        <v>4499.08998327674</v>
      </c>
      <c r="M41" s="181">
        <v>8174.4556215354296</v>
      </c>
      <c r="N41" s="181">
        <v>4902.9004280032505</v>
      </c>
      <c r="O41" s="181">
        <v>5829.4502222423798</v>
      </c>
      <c r="P41" s="180">
        <v>3265.75</v>
      </c>
      <c r="Q41" s="181">
        <v>44.125</v>
      </c>
      <c r="R41" s="181">
        <v>342.375</v>
      </c>
      <c r="S41" s="180">
        <v>1677.375</v>
      </c>
      <c r="T41" s="180">
        <v>1365.875</v>
      </c>
      <c r="U41" s="180">
        <v>1224.97334155357</v>
      </c>
      <c r="V41" s="180">
        <v>4899.25</v>
      </c>
      <c r="W41" s="181">
        <v>808.125</v>
      </c>
      <c r="X41" s="181">
        <v>1177.75</v>
      </c>
      <c r="Y41" s="181">
        <v>174.125</v>
      </c>
      <c r="Z41" s="181">
        <v>1126.875</v>
      </c>
      <c r="AA41" s="181">
        <v>19.125</v>
      </c>
      <c r="AB41" s="181">
        <v>299.125</v>
      </c>
      <c r="AC41" s="181">
        <v>215.75</v>
      </c>
      <c r="AD41" s="181">
        <v>598.875</v>
      </c>
      <c r="AE41" s="181">
        <v>479.5</v>
      </c>
      <c r="AF41" s="180">
        <v>9828.7777380656407</v>
      </c>
      <c r="AG41" s="181">
        <v>4042.625</v>
      </c>
      <c r="AH41" s="181">
        <v>128.625</v>
      </c>
      <c r="AI41" s="181">
        <v>2678.5</v>
      </c>
      <c r="AJ41" s="181">
        <v>516.125</v>
      </c>
      <c r="AK41" s="181">
        <v>321.875</v>
      </c>
      <c r="AL41" s="181">
        <v>347.625</v>
      </c>
      <c r="AM41" s="181">
        <v>1793.4027380656401</v>
      </c>
      <c r="AN41" s="180">
        <v>481.25</v>
      </c>
      <c r="AO41" s="180">
        <v>1107</v>
      </c>
      <c r="AP41" s="181">
        <v>862</v>
      </c>
      <c r="AQ41" s="181">
        <v>10.625</v>
      </c>
      <c r="AR41" s="181">
        <v>145.25</v>
      </c>
      <c r="AS41" s="181">
        <v>89.125</v>
      </c>
      <c r="AT41" s="180">
        <v>382.875</v>
      </c>
      <c r="AU41" s="180">
        <v>77.375</v>
      </c>
      <c r="AV41" s="180">
        <v>117.25</v>
      </c>
      <c r="AW41" s="181">
        <v>27</v>
      </c>
      <c r="AX41" s="181">
        <v>90.25</v>
      </c>
      <c r="AY41" s="180">
        <v>51</v>
      </c>
      <c r="AZ41" s="180">
        <v>177.75</v>
      </c>
      <c r="BA41" s="180">
        <v>214.5</v>
      </c>
      <c r="BB41" s="180">
        <v>4.125</v>
      </c>
      <c r="BC41" s="180">
        <v>8.125</v>
      </c>
      <c r="BD41" s="180">
        <v>3674.125</v>
      </c>
      <c r="BE41" s="180">
        <v>110.5</v>
      </c>
      <c r="BF41" s="180">
        <v>91.125</v>
      </c>
      <c r="BG41" s="180">
        <v>733.625</v>
      </c>
      <c r="BH41" s="180" t="e">
        <v>#VALUE!</v>
      </c>
      <c r="BI41" s="182">
        <v>5943.6835304062497</v>
      </c>
      <c r="BJ41" s="183">
        <v>815.75</v>
      </c>
      <c r="BK41" s="183">
        <v>465.5</v>
      </c>
      <c r="BL41" s="183">
        <v>3383.5585304062497</v>
      </c>
      <c r="BM41" s="183">
        <v>41.5</v>
      </c>
      <c r="BN41" s="183">
        <v>21.875</v>
      </c>
      <c r="BO41" s="183">
        <v>34.625</v>
      </c>
      <c r="BP41" s="183">
        <v>1180.875</v>
      </c>
      <c r="BQ41" s="184">
        <v>3846.25</v>
      </c>
      <c r="BR41" s="184">
        <v>353</v>
      </c>
      <c r="BS41" s="184" t="e">
        <v>#VALUE!</v>
      </c>
      <c r="BT41" s="184" t="e">
        <v>#VALUE!</v>
      </c>
      <c r="BU41" s="184">
        <v>0</v>
      </c>
      <c r="BV41" s="184">
        <v>3209.5</v>
      </c>
      <c r="BW41" s="185">
        <v>1157.625</v>
      </c>
      <c r="BX41" s="185" t="e">
        <v>#VALUE!</v>
      </c>
      <c r="BY41" s="185">
        <v>0</v>
      </c>
      <c r="BZ41" s="185">
        <v>343.125</v>
      </c>
      <c r="CA41" s="185">
        <v>6.875</v>
      </c>
      <c r="CB41" s="185">
        <v>694.25</v>
      </c>
      <c r="CC41" s="186">
        <v>1617</v>
      </c>
      <c r="CD41" s="187">
        <v>340228.20784778899</v>
      </c>
    </row>
    <row r="42" spans="1:82" x14ac:dyDescent="0.25">
      <c r="A42" s="179" t="s">
        <v>433</v>
      </c>
      <c r="B42" s="179" t="s">
        <v>434</v>
      </c>
      <c r="C42" s="179" t="s">
        <v>408</v>
      </c>
      <c r="D42" s="179" t="s">
        <v>116</v>
      </c>
      <c r="E42" s="180">
        <v>7025.9554173505303</v>
      </c>
      <c r="F42" s="181">
        <v>6938.0042892214196</v>
      </c>
      <c r="G42" s="181">
        <v>58.907649868247702</v>
      </c>
      <c r="H42" s="181">
        <v>29.043478260869598</v>
      </c>
      <c r="I42" s="181">
        <v>414.25</v>
      </c>
      <c r="J42" s="181">
        <v>374.75</v>
      </c>
      <c r="K42" s="181">
        <v>409</v>
      </c>
      <c r="L42" s="181">
        <v>1116.21668832979</v>
      </c>
      <c r="M42" s="181">
        <v>2102.16372902075</v>
      </c>
      <c r="N42" s="181">
        <v>1424.95</v>
      </c>
      <c r="O42" s="181">
        <v>1184.625</v>
      </c>
      <c r="P42" s="180">
        <v>659.875</v>
      </c>
      <c r="Q42" s="181">
        <v>7.5</v>
      </c>
      <c r="R42" s="181">
        <v>28.375</v>
      </c>
      <c r="S42" s="180">
        <v>202.25</v>
      </c>
      <c r="T42" s="180">
        <v>170.25</v>
      </c>
      <c r="U42" s="180">
        <v>283.11847826087001</v>
      </c>
      <c r="V42" s="180">
        <v>1366.375</v>
      </c>
      <c r="W42" s="181">
        <v>266.125</v>
      </c>
      <c r="X42" s="181">
        <v>200</v>
      </c>
      <c r="Y42" s="181">
        <v>168</v>
      </c>
      <c r="Z42" s="181">
        <v>380.375</v>
      </c>
      <c r="AA42" s="181">
        <v>85.375</v>
      </c>
      <c r="AB42" s="181">
        <v>4.875</v>
      </c>
      <c r="AC42" s="181">
        <v>29.875</v>
      </c>
      <c r="AD42" s="181">
        <v>194</v>
      </c>
      <c r="AE42" s="181">
        <v>37.75</v>
      </c>
      <c r="AF42" s="180">
        <v>2379.7119390896601</v>
      </c>
      <c r="AG42" s="181">
        <v>1240.25</v>
      </c>
      <c r="AH42" s="181">
        <v>8.125</v>
      </c>
      <c r="AI42" s="181">
        <v>649</v>
      </c>
      <c r="AJ42" s="181">
        <v>55.625</v>
      </c>
      <c r="AK42" s="181">
        <v>42.125</v>
      </c>
      <c r="AL42" s="181">
        <v>120.875</v>
      </c>
      <c r="AM42" s="181">
        <v>263.71193908966501</v>
      </c>
      <c r="AN42" s="180">
        <v>15.875</v>
      </c>
      <c r="AO42" s="180">
        <v>193.375</v>
      </c>
      <c r="AP42" s="181">
        <v>135.875</v>
      </c>
      <c r="AQ42" s="181">
        <v>0</v>
      </c>
      <c r="AR42" s="181">
        <v>48.375</v>
      </c>
      <c r="AS42" s="181">
        <v>9.125</v>
      </c>
      <c r="AT42" s="180">
        <v>303.375</v>
      </c>
      <c r="AU42" s="180">
        <v>8.875</v>
      </c>
      <c r="AV42" s="180">
        <v>51.5</v>
      </c>
      <c r="AW42" s="181">
        <v>8.375</v>
      </c>
      <c r="AX42" s="181">
        <v>43.125</v>
      </c>
      <c r="AY42" s="180">
        <v>34</v>
      </c>
      <c r="AZ42" s="180">
        <v>23.25</v>
      </c>
      <c r="BA42" s="180">
        <v>30.75</v>
      </c>
      <c r="BB42" s="180">
        <v>1.25</v>
      </c>
      <c r="BC42" s="180">
        <v>2.75</v>
      </c>
      <c r="BD42" s="180">
        <v>806.625</v>
      </c>
      <c r="BE42" s="180">
        <v>55.875</v>
      </c>
      <c r="BF42" s="180">
        <v>35.625</v>
      </c>
      <c r="BG42" s="180">
        <v>274.625</v>
      </c>
      <c r="BH42" s="180" t="e">
        <v>#VALUE!</v>
      </c>
      <c r="BI42" s="182">
        <v>1591.27115</v>
      </c>
      <c r="BJ42" s="183">
        <v>447.375</v>
      </c>
      <c r="BK42" s="183">
        <v>148.5</v>
      </c>
      <c r="BL42" s="183">
        <v>943.14615000000003</v>
      </c>
      <c r="BM42" s="183">
        <v>0</v>
      </c>
      <c r="BN42" s="183">
        <v>32.75</v>
      </c>
      <c r="BO42" s="183" t="e">
        <v>#VALUE!</v>
      </c>
      <c r="BP42" s="183">
        <v>19.5</v>
      </c>
      <c r="BQ42" s="184">
        <v>436.875</v>
      </c>
      <c r="BR42" s="184">
        <v>40.125</v>
      </c>
      <c r="BS42" s="184" t="e">
        <v>#VALUE!</v>
      </c>
      <c r="BT42" s="184" t="e">
        <v>#VALUE!</v>
      </c>
      <c r="BU42" s="184" t="e">
        <v>#VALUE!</v>
      </c>
      <c r="BV42" s="184">
        <v>349.5</v>
      </c>
      <c r="BW42" s="185">
        <v>0</v>
      </c>
      <c r="BX42" s="185" t="e">
        <v>#VALUE!</v>
      </c>
      <c r="BY42" s="185" t="e">
        <v>#VALUE!</v>
      </c>
      <c r="BZ42" s="185">
        <v>27</v>
      </c>
      <c r="CA42" s="185">
        <v>55.875</v>
      </c>
      <c r="CB42" s="185">
        <v>102.75</v>
      </c>
      <c r="CC42" s="186">
        <v>245</v>
      </c>
      <c r="CD42" s="187">
        <v>63021.6846102774</v>
      </c>
    </row>
    <row r="43" spans="1:82" x14ac:dyDescent="0.25">
      <c r="A43" s="179" t="s">
        <v>435</v>
      </c>
      <c r="B43" s="179" t="s">
        <v>436</v>
      </c>
      <c r="C43" s="179" t="s">
        <v>405</v>
      </c>
      <c r="D43" s="179" t="s">
        <v>124</v>
      </c>
      <c r="E43" s="180">
        <v>6974.2353426826603</v>
      </c>
      <c r="F43" s="181">
        <v>6863.9638373063199</v>
      </c>
      <c r="G43" s="181">
        <v>62.854838709677402</v>
      </c>
      <c r="H43" s="181">
        <v>47.4166666666667</v>
      </c>
      <c r="I43" s="181">
        <v>651.375</v>
      </c>
      <c r="J43" s="181">
        <v>537.5</v>
      </c>
      <c r="K43" s="181">
        <v>507</v>
      </c>
      <c r="L43" s="181">
        <v>1001.568753181578</v>
      </c>
      <c r="M43" s="181">
        <v>2005.9000187515701</v>
      </c>
      <c r="N43" s="181">
        <v>1027.375</v>
      </c>
      <c r="O43" s="181">
        <v>1243.51657074951</v>
      </c>
      <c r="P43" s="180">
        <v>660.5</v>
      </c>
      <c r="Q43" s="181">
        <v>27.75</v>
      </c>
      <c r="R43" s="181">
        <v>79.375</v>
      </c>
      <c r="S43" s="180">
        <v>598.625</v>
      </c>
      <c r="T43" s="180">
        <v>514.125</v>
      </c>
      <c r="U43" s="180">
        <v>536.53382349772392</v>
      </c>
      <c r="V43" s="180">
        <v>1390.625</v>
      </c>
      <c r="W43" s="181">
        <v>233.125</v>
      </c>
      <c r="X43" s="181">
        <v>156</v>
      </c>
      <c r="Y43" s="181">
        <v>74.75</v>
      </c>
      <c r="Z43" s="181">
        <v>454.125</v>
      </c>
      <c r="AA43" s="181">
        <v>55</v>
      </c>
      <c r="AB43" s="181">
        <v>2</v>
      </c>
      <c r="AC43" s="181">
        <v>194.125</v>
      </c>
      <c r="AD43" s="181">
        <v>109.125</v>
      </c>
      <c r="AE43" s="181">
        <v>112.375</v>
      </c>
      <c r="AF43" s="180">
        <v>1981.07651918494</v>
      </c>
      <c r="AG43" s="181">
        <v>534.25</v>
      </c>
      <c r="AH43" s="181">
        <v>20.125</v>
      </c>
      <c r="AI43" s="181">
        <v>734.625</v>
      </c>
      <c r="AJ43" s="181">
        <v>21.75</v>
      </c>
      <c r="AK43" s="181">
        <v>70.25</v>
      </c>
      <c r="AL43" s="181">
        <v>158.125</v>
      </c>
      <c r="AM43" s="181">
        <v>441.95151918494003</v>
      </c>
      <c r="AN43" s="180">
        <v>105.625</v>
      </c>
      <c r="AO43" s="180">
        <v>180.75</v>
      </c>
      <c r="AP43" s="181">
        <v>143</v>
      </c>
      <c r="AQ43" s="181">
        <v>0.25</v>
      </c>
      <c r="AR43" s="181">
        <v>20</v>
      </c>
      <c r="AS43" s="181">
        <v>17.5</v>
      </c>
      <c r="AT43" s="180">
        <v>148.375</v>
      </c>
      <c r="AU43" s="180">
        <v>7.25</v>
      </c>
      <c r="AV43" s="180">
        <v>65.5</v>
      </c>
      <c r="AW43" s="181">
        <v>4.875</v>
      </c>
      <c r="AX43" s="181">
        <v>60.625</v>
      </c>
      <c r="AY43" s="180">
        <v>17.125</v>
      </c>
      <c r="AZ43" s="180">
        <v>156</v>
      </c>
      <c r="BA43" s="180">
        <v>37.875</v>
      </c>
      <c r="BB43" s="180">
        <v>4</v>
      </c>
      <c r="BC43" s="180">
        <v>2</v>
      </c>
      <c r="BD43" s="180">
        <v>345.5</v>
      </c>
      <c r="BE43" s="180">
        <v>11.625</v>
      </c>
      <c r="BF43" s="180">
        <v>19</v>
      </c>
      <c r="BG43" s="180">
        <v>139.625</v>
      </c>
      <c r="BH43" s="180" t="e">
        <v>#VALUE!</v>
      </c>
      <c r="BI43" s="182">
        <v>3112.1897681874998</v>
      </c>
      <c r="BJ43" s="183">
        <v>1007</v>
      </c>
      <c r="BK43" s="183">
        <v>295.5</v>
      </c>
      <c r="BL43" s="183">
        <v>1077.3147681875</v>
      </c>
      <c r="BM43" s="183" t="e">
        <v>#VALUE!</v>
      </c>
      <c r="BN43" s="183">
        <v>25.75</v>
      </c>
      <c r="BO43" s="183">
        <v>329.125</v>
      </c>
      <c r="BP43" s="183">
        <v>377.5</v>
      </c>
      <c r="BQ43" s="184">
        <v>498.375</v>
      </c>
      <c r="BR43" s="184">
        <v>42.75</v>
      </c>
      <c r="BS43" s="184" t="e">
        <v>#VALUE!</v>
      </c>
      <c r="BT43" s="184" t="e">
        <v>#VALUE!</v>
      </c>
      <c r="BU43" s="184">
        <v>3</v>
      </c>
      <c r="BV43" s="184">
        <v>168.875</v>
      </c>
      <c r="BW43" s="185" t="e">
        <v>#VALUE!</v>
      </c>
      <c r="BX43" s="185" t="e">
        <v>#VALUE!</v>
      </c>
      <c r="BY43" s="185" t="e">
        <v>#VALUE!</v>
      </c>
      <c r="BZ43" s="185" t="e">
        <v>#VALUE!</v>
      </c>
      <c r="CA43" s="185" t="e">
        <v>#VALUE!</v>
      </c>
      <c r="CB43" s="185">
        <v>98.625</v>
      </c>
      <c r="CC43" s="186">
        <v>126.375</v>
      </c>
      <c r="CD43" s="187">
        <v>93718.572877041996</v>
      </c>
    </row>
    <row r="44" spans="1:82" x14ac:dyDescent="0.25">
      <c r="A44" s="179" t="s">
        <v>437</v>
      </c>
      <c r="B44" s="179" t="s">
        <v>438</v>
      </c>
      <c r="C44" s="179" t="s">
        <v>392</v>
      </c>
      <c r="D44" s="179" t="s">
        <v>118</v>
      </c>
      <c r="E44" s="180">
        <v>8194.8424394350513</v>
      </c>
      <c r="F44" s="181">
        <v>7955.5924394350504</v>
      </c>
      <c r="G44" s="181">
        <v>73.125</v>
      </c>
      <c r="H44" s="181">
        <v>166.125</v>
      </c>
      <c r="I44" s="181">
        <v>557.375</v>
      </c>
      <c r="J44" s="181">
        <v>532.125</v>
      </c>
      <c r="K44" s="181">
        <v>547.375</v>
      </c>
      <c r="L44" s="181">
        <v>905.65620948924004</v>
      </c>
      <c r="M44" s="181">
        <v>1898.3683994457399</v>
      </c>
      <c r="N44" s="181">
        <v>1522.1928305000699</v>
      </c>
      <c r="O44" s="181">
        <v>2231.75</v>
      </c>
      <c r="P44" s="180">
        <v>798.875</v>
      </c>
      <c r="Q44" s="181">
        <v>63.875</v>
      </c>
      <c r="R44" s="181">
        <v>57.125</v>
      </c>
      <c r="S44" s="180">
        <v>139.875</v>
      </c>
      <c r="T44" s="180">
        <v>566.375</v>
      </c>
      <c r="U44" s="180">
        <v>215.625</v>
      </c>
      <c r="V44" s="180">
        <v>1290.875</v>
      </c>
      <c r="W44" s="181">
        <v>157</v>
      </c>
      <c r="X44" s="181">
        <v>145</v>
      </c>
      <c r="Y44" s="181">
        <v>275.375</v>
      </c>
      <c r="Z44" s="181">
        <v>195</v>
      </c>
      <c r="AA44" s="181">
        <v>13</v>
      </c>
      <c r="AB44" s="181">
        <v>50.625</v>
      </c>
      <c r="AC44" s="181">
        <v>137.625</v>
      </c>
      <c r="AD44" s="181">
        <v>232.375</v>
      </c>
      <c r="AE44" s="181">
        <v>84.875</v>
      </c>
      <c r="AF44" s="180">
        <v>3390.21743943505</v>
      </c>
      <c r="AG44" s="181">
        <v>1673.875</v>
      </c>
      <c r="AH44" s="181">
        <v>68</v>
      </c>
      <c r="AI44" s="181">
        <v>1054.75</v>
      </c>
      <c r="AJ44" s="181">
        <v>18.5</v>
      </c>
      <c r="AK44" s="181">
        <v>60.625</v>
      </c>
      <c r="AL44" s="181">
        <v>29</v>
      </c>
      <c r="AM44" s="181">
        <v>485.46743943504998</v>
      </c>
      <c r="AN44" s="180">
        <v>36.75</v>
      </c>
      <c r="AO44" s="180">
        <v>184</v>
      </c>
      <c r="AP44" s="181">
        <v>138.625</v>
      </c>
      <c r="AQ44" s="181">
        <v>4.375</v>
      </c>
      <c r="AR44" s="181">
        <v>34</v>
      </c>
      <c r="AS44" s="181">
        <v>7</v>
      </c>
      <c r="AT44" s="180">
        <v>114.5</v>
      </c>
      <c r="AU44" s="180">
        <v>40.5</v>
      </c>
      <c r="AV44" s="180">
        <v>61.125</v>
      </c>
      <c r="AW44" s="181">
        <v>2.75</v>
      </c>
      <c r="AX44" s="181">
        <v>58.375</v>
      </c>
      <c r="AY44" s="180">
        <v>34.5</v>
      </c>
      <c r="AZ44" s="180">
        <v>42.625</v>
      </c>
      <c r="BA44" s="180">
        <v>15.875</v>
      </c>
      <c r="BB44" s="180">
        <v>0</v>
      </c>
      <c r="BC44" s="180" t="e">
        <v>#VALUE!</v>
      </c>
      <c r="BD44" s="180">
        <v>646</v>
      </c>
      <c r="BE44" s="180">
        <v>17.375</v>
      </c>
      <c r="BF44" s="180">
        <v>87.25</v>
      </c>
      <c r="BG44" s="180">
        <v>255.375</v>
      </c>
      <c r="BH44" s="180" t="e">
        <v>#VALUE!</v>
      </c>
      <c r="BI44" s="182">
        <v>1709.62057065625</v>
      </c>
      <c r="BJ44" s="183" t="e">
        <v>#VALUE!</v>
      </c>
      <c r="BK44" s="183">
        <v>85.75</v>
      </c>
      <c r="BL44" s="183">
        <v>937.12057065624992</v>
      </c>
      <c r="BM44" s="183">
        <v>54.125</v>
      </c>
      <c r="BN44" s="183">
        <v>0</v>
      </c>
      <c r="BO44" s="183">
        <v>21.125</v>
      </c>
      <c r="BP44" s="183">
        <v>120.375</v>
      </c>
      <c r="BQ44" s="184">
        <v>810.125</v>
      </c>
      <c r="BR44" s="184">
        <v>39.125</v>
      </c>
      <c r="BS44" s="184" t="e">
        <v>#VALUE!</v>
      </c>
      <c r="BT44" s="184" t="e">
        <v>#VALUE!</v>
      </c>
      <c r="BU44" s="184" t="e">
        <v>#VALUE!</v>
      </c>
      <c r="BV44" s="184">
        <v>471.75</v>
      </c>
      <c r="BW44" s="185">
        <v>151.625</v>
      </c>
      <c r="BX44" s="185" t="e">
        <v>#VALUE!</v>
      </c>
      <c r="BY44" s="185" t="e">
        <v>#VALUE!</v>
      </c>
      <c r="BZ44" s="185">
        <v>81.875</v>
      </c>
      <c r="CA44" s="185">
        <v>0</v>
      </c>
      <c r="CB44" s="185">
        <v>113.625</v>
      </c>
      <c r="CC44" s="186">
        <v>184.875</v>
      </c>
      <c r="CD44" s="187">
        <v>88515.658618278801</v>
      </c>
    </row>
    <row r="45" spans="1:82" x14ac:dyDescent="0.25">
      <c r="A45" s="179" t="s">
        <v>439</v>
      </c>
      <c r="B45" s="179" t="s">
        <v>440</v>
      </c>
      <c r="C45" s="179" t="s">
        <v>355</v>
      </c>
      <c r="D45" s="179" t="s">
        <v>55</v>
      </c>
      <c r="E45" s="180">
        <v>23945.944507309199</v>
      </c>
      <c r="F45" s="181">
        <v>23790.996231447101</v>
      </c>
      <c r="G45" s="181">
        <v>48.875</v>
      </c>
      <c r="H45" s="181">
        <v>106.073275862069</v>
      </c>
      <c r="I45" s="181">
        <v>1230</v>
      </c>
      <c r="J45" s="181">
        <v>1424.3089996158101</v>
      </c>
      <c r="K45" s="181">
        <v>1602.1832280937499</v>
      </c>
      <c r="L45" s="181">
        <v>3183.0816363725098</v>
      </c>
      <c r="M45" s="181">
        <v>6566.8031795387797</v>
      </c>
      <c r="N45" s="181">
        <v>4897.2538273246901</v>
      </c>
      <c r="O45" s="181">
        <v>5042.3136363636404</v>
      </c>
      <c r="P45" s="180">
        <v>3110.375</v>
      </c>
      <c r="Q45" s="181">
        <v>10.75</v>
      </c>
      <c r="R45" s="181">
        <v>285</v>
      </c>
      <c r="S45" s="180">
        <v>1159.75</v>
      </c>
      <c r="T45" s="180">
        <v>767.875</v>
      </c>
      <c r="U45" s="180">
        <v>1359.9729293888099</v>
      </c>
      <c r="V45" s="180">
        <v>4247.125</v>
      </c>
      <c r="W45" s="181">
        <v>1240</v>
      </c>
      <c r="X45" s="181">
        <v>552.75</v>
      </c>
      <c r="Y45" s="181">
        <v>496.125</v>
      </c>
      <c r="Z45" s="181">
        <v>639.625</v>
      </c>
      <c r="AA45" s="181">
        <v>36.75</v>
      </c>
      <c r="AB45" s="181">
        <v>206</v>
      </c>
      <c r="AC45" s="181">
        <v>68.875</v>
      </c>
      <c r="AD45" s="181">
        <v>744.375</v>
      </c>
      <c r="AE45" s="181">
        <v>262.625</v>
      </c>
      <c r="AF45" s="180">
        <v>9239.3465779203598</v>
      </c>
      <c r="AG45" s="181">
        <v>3033.25</v>
      </c>
      <c r="AH45" s="181">
        <v>667.875</v>
      </c>
      <c r="AI45" s="181">
        <v>2093.875</v>
      </c>
      <c r="AJ45" s="181">
        <v>871.875</v>
      </c>
      <c r="AK45" s="181">
        <v>661.875</v>
      </c>
      <c r="AL45" s="181">
        <v>7.75</v>
      </c>
      <c r="AM45" s="181">
        <v>1902.84657792036</v>
      </c>
      <c r="AN45" s="180">
        <v>369.5</v>
      </c>
      <c r="AO45" s="180">
        <v>551.25</v>
      </c>
      <c r="AP45" s="181">
        <v>384</v>
      </c>
      <c r="AQ45" s="181">
        <v>4.25</v>
      </c>
      <c r="AR45" s="181">
        <v>107.625</v>
      </c>
      <c r="AS45" s="181">
        <v>55.375</v>
      </c>
      <c r="AT45" s="180">
        <v>209.25</v>
      </c>
      <c r="AU45" s="180">
        <v>114.5</v>
      </c>
      <c r="AV45" s="180">
        <v>47.125</v>
      </c>
      <c r="AW45" s="181">
        <v>19.125</v>
      </c>
      <c r="AX45" s="181">
        <v>28</v>
      </c>
      <c r="AY45" s="180">
        <v>13.25</v>
      </c>
      <c r="AZ45" s="180">
        <v>32.875</v>
      </c>
      <c r="BA45" s="180">
        <v>118.75</v>
      </c>
      <c r="BB45" s="180">
        <v>0</v>
      </c>
      <c r="BC45" s="180">
        <v>1</v>
      </c>
      <c r="BD45" s="180">
        <v>1847.375</v>
      </c>
      <c r="BE45" s="180">
        <v>73.625</v>
      </c>
      <c r="BF45" s="180">
        <v>64.25</v>
      </c>
      <c r="BG45" s="180">
        <v>488.875</v>
      </c>
      <c r="BH45" s="180" t="e">
        <v>#VALUE!</v>
      </c>
      <c r="BI45" s="182">
        <v>3216.2636648362404</v>
      </c>
      <c r="BJ45" s="183">
        <v>803.875</v>
      </c>
      <c r="BK45" s="183">
        <v>150.375</v>
      </c>
      <c r="BL45" s="183">
        <v>1972.0533041875001</v>
      </c>
      <c r="BM45" s="183">
        <v>19.625</v>
      </c>
      <c r="BN45" s="183">
        <v>18</v>
      </c>
      <c r="BO45" s="183">
        <v>1.125</v>
      </c>
      <c r="BP45" s="183">
        <v>251.21036064874099</v>
      </c>
      <c r="BQ45" s="184">
        <v>2842.25</v>
      </c>
      <c r="BR45" s="184">
        <v>317.125</v>
      </c>
      <c r="BS45" s="184" t="e">
        <v>#VALUE!</v>
      </c>
      <c r="BT45" s="184" t="e">
        <v>#VALUE!</v>
      </c>
      <c r="BU45" s="184" t="e">
        <v>#VALUE!</v>
      </c>
      <c r="BV45" s="184">
        <v>2240</v>
      </c>
      <c r="BW45" s="185">
        <v>580</v>
      </c>
      <c r="BX45" s="185">
        <v>3.125</v>
      </c>
      <c r="BY45" s="185" t="e">
        <v>#VALUE!</v>
      </c>
      <c r="BZ45" s="185">
        <v>202</v>
      </c>
      <c r="CA45" s="185">
        <v>131.625</v>
      </c>
      <c r="CB45" s="185">
        <v>652.375</v>
      </c>
      <c r="CC45" s="186">
        <v>243.147586354618</v>
      </c>
      <c r="CD45" s="187">
        <v>197847.727227889</v>
      </c>
    </row>
    <row r="46" spans="1:82" x14ac:dyDescent="0.25">
      <c r="A46" s="179" t="s">
        <v>441</v>
      </c>
      <c r="B46" s="179" t="s">
        <v>442</v>
      </c>
      <c r="C46" s="179" t="s">
        <v>359</v>
      </c>
      <c r="D46" s="179" t="s">
        <v>55</v>
      </c>
      <c r="E46" s="180">
        <v>9066.0983249118199</v>
      </c>
      <c r="F46" s="181">
        <v>8982.7233249118308</v>
      </c>
      <c r="G46" s="181">
        <v>60.375</v>
      </c>
      <c r="H46" s="181">
        <v>23</v>
      </c>
      <c r="I46" s="181">
        <v>473.25</v>
      </c>
      <c r="J46" s="181">
        <v>534.97727272727298</v>
      </c>
      <c r="K46" s="181">
        <v>640.42763157894694</v>
      </c>
      <c r="L46" s="181">
        <v>1222.2694149348599</v>
      </c>
      <c r="M46" s="181">
        <v>2381.2131616834899</v>
      </c>
      <c r="N46" s="181">
        <v>2069.39627858635</v>
      </c>
      <c r="O46" s="181">
        <v>1744.5645654008999</v>
      </c>
      <c r="P46" s="180">
        <v>928.75</v>
      </c>
      <c r="Q46" s="181">
        <v>5.5</v>
      </c>
      <c r="R46" s="181">
        <v>98</v>
      </c>
      <c r="S46" s="180">
        <v>1318.125</v>
      </c>
      <c r="T46" s="180">
        <v>263.125</v>
      </c>
      <c r="U46" s="180">
        <v>215.153773361101</v>
      </c>
      <c r="V46" s="180">
        <v>2296.375</v>
      </c>
      <c r="W46" s="181">
        <v>748.375</v>
      </c>
      <c r="X46" s="181">
        <v>322.875</v>
      </c>
      <c r="Y46" s="181">
        <v>377.5</v>
      </c>
      <c r="Z46" s="181">
        <v>340.5</v>
      </c>
      <c r="AA46" s="181">
        <v>0</v>
      </c>
      <c r="AB46" s="181">
        <v>169.25</v>
      </c>
      <c r="AC46" s="181" t="e">
        <v>#VALUE!</v>
      </c>
      <c r="AD46" s="181">
        <v>257.125</v>
      </c>
      <c r="AE46" s="181">
        <v>80.75</v>
      </c>
      <c r="AF46" s="180">
        <v>2550.94455155072</v>
      </c>
      <c r="AG46" s="181">
        <v>993</v>
      </c>
      <c r="AH46" s="181">
        <v>25.75</v>
      </c>
      <c r="AI46" s="181">
        <v>528.375</v>
      </c>
      <c r="AJ46" s="181">
        <v>159.5</v>
      </c>
      <c r="AK46" s="181">
        <v>154.75</v>
      </c>
      <c r="AL46" s="181">
        <v>5.5</v>
      </c>
      <c r="AM46" s="181">
        <v>684.06955155072296</v>
      </c>
      <c r="AN46" s="180">
        <v>95</v>
      </c>
      <c r="AO46" s="180">
        <v>108.25</v>
      </c>
      <c r="AP46" s="181">
        <v>74.5</v>
      </c>
      <c r="AQ46" s="181">
        <v>2.625</v>
      </c>
      <c r="AR46" s="181">
        <v>18.375</v>
      </c>
      <c r="AS46" s="181">
        <v>12.75</v>
      </c>
      <c r="AT46" s="180">
        <v>323.875</v>
      </c>
      <c r="AU46" s="180">
        <v>39.375</v>
      </c>
      <c r="AV46" s="180">
        <v>48.5</v>
      </c>
      <c r="AW46" s="181">
        <v>2.25</v>
      </c>
      <c r="AX46" s="181">
        <v>46.25</v>
      </c>
      <c r="AY46" s="180">
        <v>3</v>
      </c>
      <c r="AZ46" s="180">
        <v>45.625</v>
      </c>
      <c r="BA46" s="180">
        <v>37</v>
      </c>
      <c r="BB46" s="180">
        <v>0</v>
      </c>
      <c r="BC46" s="180">
        <v>0</v>
      </c>
      <c r="BD46" s="180">
        <v>455.125</v>
      </c>
      <c r="BE46" s="180">
        <v>3.75</v>
      </c>
      <c r="BF46" s="180" t="e">
        <v>#VALUE!</v>
      </c>
      <c r="BG46" s="180">
        <v>132.625</v>
      </c>
      <c r="BH46" s="180" t="e">
        <v>#VALUE!</v>
      </c>
      <c r="BI46" s="182">
        <v>1002.81674528125</v>
      </c>
      <c r="BJ46" s="183" t="e">
        <v>#VALUE!</v>
      </c>
      <c r="BK46" s="183">
        <v>40.25</v>
      </c>
      <c r="BL46" s="183">
        <v>690.81674528124995</v>
      </c>
      <c r="BM46" s="183" t="e">
        <v>#VALUE!</v>
      </c>
      <c r="BN46" s="183">
        <v>22.625</v>
      </c>
      <c r="BO46" s="183" t="e">
        <v>#VALUE!</v>
      </c>
      <c r="BP46" s="183">
        <v>61.875</v>
      </c>
      <c r="BQ46" s="184">
        <v>319.875</v>
      </c>
      <c r="BR46" s="184">
        <v>28.25</v>
      </c>
      <c r="BS46" s="184" t="e">
        <v>#VALUE!</v>
      </c>
      <c r="BT46" s="184" t="e">
        <v>#VALUE!</v>
      </c>
      <c r="BU46" s="184" t="e">
        <v>#VALUE!</v>
      </c>
      <c r="BV46" s="184">
        <v>128.375</v>
      </c>
      <c r="BW46" s="185" t="e">
        <v>#VALUE!</v>
      </c>
      <c r="BX46" s="185">
        <v>29.75</v>
      </c>
      <c r="BY46" s="185" t="e">
        <v>#VALUE!</v>
      </c>
      <c r="BZ46" s="185">
        <v>0</v>
      </c>
      <c r="CA46" s="185" t="e">
        <v>#VALUE!</v>
      </c>
      <c r="CB46" s="185">
        <v>87.25</v>
      </c>
      <c r="CC46" s="186">
        <v>56.4076086956522</v>
      </c>
      <c r="CD46" s="187">
        <v>50683.151520664796</v>
      </c>
    </row>
    <row r="47" spans="1:82" x14ac:dyDescent="0.25">
      <c r="A47" s="179" t="s">
        <v>155</v>
      </c>
      <c r="B47" s="179" t="s">
        <v>443</v>
      </c>
      <c r="C47" s="179" t="s">
        <v>126</v>
      </c>
      <c r="D47" s="179" t="s">
        <v>126</v>
      </c>
      <c r="E47" s="180">
        <v>43013.745204549399</v>
      </c>
      <c r="F47" s="181">
        <v>42150.624489017297</v>
      </c>
      <c r="G47" s="181">
        <v>125.53055037313401</v>
      </c>
      <c r="H47" s="181">
        <v>737.59016515893495</v>
      </c>
      <c r="I47" s="181">
        <v>2732.625</v>
      </c>
      <c r="J47" s="181">
        <v>2551.625</v>
      </c>
      <c r="K47" s="181">
        <v>3101.25</v>
      </c>
      <c r="L47" s="181">
        <v>5624.8776193428002</v>
      </c>
      <c r="M47" s="181">
        <v>10421.605465056051</v>
      </c>
      <c r="N47" s="181">
        <v>8896.7941015689703</v>
      </c>
      <c r="O47" s="181">
        <v>9684.9680185815996</v>
      </c>
      <c r="P47" s="180">
        <v>6752.375</v>
      </c>
      <c r="Q47" s="181">
        <v>46.625</v>
      </c>
      <c r="R47" s="181">
        <v>370.875</v>
      </c>
      <c r="S47" s="180">
        <v>2022.5</v>
      </c>
      <c r="T47" s="180">
        <v>1908</v>
      </c>
      <c r="U47" s="180">
        <v>1372.70856240735</v>
      </c>
      <c r="V47" s="180">
        <v>10217.875</v>
      </c>
      <c r="W47" s="181">
        <v>4400.25</v>
      </c>
      <c r="X47" s="181">
        <v>1571.75</v>
      </c>
      <c r="Y47" s="181">
        <v>214.5</v>
      </c>
      <c r="Z47" s="181">
        <v>1812.5</v>
      </c>
      <c r="AA47" s="181">
        <v>9.875</v>
      </c>
      <c r="AB47" s="181">
        <v>512.875</v>
      </c>
      <c r="AC47" s="181">
        <v>80.5</v>
      </c>
      <c r="AD47" s="181">
        <v>1105.375</v>
      </c>
      <c r="AE47" s="181">
        <v>510.25</v>
      </c>
      <c r="AF47" s="180">
        <v>10409.5366421421</v>
      </c>
      <c r="AG47" s="181">
        <v>3441</v>
      </c>
      <c r="AH47" s="181">
        <v>202.5</v>
      </c>
      <c r="AI47" s="181">
        <v>2605.625</v>
      </c>
      <c r="AJ47" s="181">
        <v>1064.625</v>
      </c>
      <c r="AK47" s="181">
        <v>250.375</v>
      </c>
      <c r="AL47" s="181">
        <v>124.125</v>
      </c>
      <c r="AM47" s="181">
        <v>2721.2866421420599</v>
      </c>
      <c r="AN47" s="180">
        <v>1954.75</v>
      </c>
      <c r="AO47" s="180">
        <v>1375.75</v>
      </c>
      <c r="AP47" s="181">
        <v>993.375</v>
      </c>
      <c r="AQ47" s="181">
        <v>52.625</v>
      </c>
      <c r="AR47" s="181">
        <v>244.375</v>
      </c>
      <c r="AS47" s="181">
        <v>85.375</v>
      </c>
      <c r="AT47" s="180">
        <v>510.5</v>
      </c>
      <c r="AU47" s="180">
        <v>523.5</v>
      </c>
      <c r="AV47" s="180">
        <v>64.875</v>
      </c>
      <c r="AW47" s="181">
        <v>1.125</v>
      </c>
      <c r="AX47" s="181">
        <v>63.75</v>
      </c>
      <c r="AY47" s="180">
        <v>109</v>
      </c>
      <c r="AZ47" s="180">
        <v>411.625</v>
      </c>
      <c r="BA47" s="180">
        <v>210</v>
      </c>
      <c r="BB47" s="180">
        <v>5.625</v>
      </c>
      <c r="BC47" s="180">
        <v>12.5</v>
      </c>
      <c r="BD47" s="180">
        <v>3416.75</v>
      </c>
      <c r="BE47" s="180">
        <v>91.375</v>
      </c>
      <c r="BF47" s="180" t="e">
        <v>#VALUE!</v>
      </c>
      <c r="BG47" s="180">
        <v>1287.625</v>
      </c>
      <c r="BH47" s="180" t="e">
        <v>#VALUE!</v>
      </c>
      <c r="BI47" s="182">
        <v>10653.844274252719</v>
      </c>
      <c r="BJ47" s="183" t="e">
        <v>#VALUE!</v>
      </c>
      <c r="BK47" s="183">
        <v>949</v>
      </c>
      <c r="BL47" s="183">
        <v>4727.4692742527204</v>
      </c>
      <c r="BM47" s="183">
        <v>27</v>
      </c>
      <c r="BN47" s="183">
        <v>218.75</v>
      </c>
      <c r="BO47" s="183">
        <v>1226.375</v>
      </c>
      <c r="BP47" s="183">
        <v>1851.5</v>
      </c>
      <c r="BQ47" s="184">
        <v>2971.25</v>
      </c>
      <c r="BR47" s="184">
        <v>386.625</v>
      </c>
      <c r="BS47" s="184" t="e">
        <v>#VALUE!</v>
      </c>
      <c r="BT47" s="184" t="e">
        <v>#VALUE!</v>
      </c>
      <c r="BU47" s="184">
        <v>106</v>
      </c>
      <c r="BV47" s="184">
        <v>1891</v>
      </c>
      <c r="BW47" s="185">
        <v>0</v>
      </c>
      <c r="BX47" s="185">
        <v>79.375</v>
      </c>
      <c r="BY47" s="185">
        <v>0</v>
      </c>
      <c r="BZ47" s="185">
        <v>608.625</v>
      </c>
      <c r="CA47" s="185">
        <v>368</v>
      </c>
      <c r="CB47" s="185">
        <v>729.75</v>
      </c>
      <c r="CC47" s="186">
        <v>623.83138138138099</v>
      </c>
      <c r="CD47" s="187">
        <v>418360.290513099</v>
      </c>
    </row>
    <row r="48" spans="1:82" x14ac:dyDescent="0.25">
      <c r="A48" s="179" t="s">
        <v>444</v>
      </c>
      <c r="B48" s="179" t="s">
        <v>445</v>
      </c>
      <c r="C48" s="179" t="s">
        <v>392</v>
      </c>
      <c r="D48" s="179" t="s">
        <v>118</v>
      </c>
      <c r="E48" s="180">
        <v>16776.901075458598</v>
      </c>
      <c r="F48" s="181">
        <v>16669.651075458598</v>
      </c>
      <c r="G48" s="181">
        <v>67.5</v>
      </c>
      <c r="H48" s="181">
        <v>39.75</v>
      </c>
      <c r="I48" s="181">
        <v>1031</v>
      </c>
      <c r="J48" s="181">
        <v>1101.4967948717899</v>
      </c>
      <c r="K48" s="181">
        <v>1042</v>
      </c>
      <c r="L48" s="181">
        <v>1914.84617248577</v>
      </c>
      <c r="M48" s="181">
        <v>3797.3649445248402</v>
      </c>
      <c r="N48" s="181">
        <v>4220.1008385593195</v>
      </c>
      <c r="O48" s="181">
        <v>3670.0923250168398</v>
      </c>
      <c r="P48" s="180">
        <v>1807.75</v>
      </c>
      <c r="Q48" s="181">
        <v>32.25</v>
      </c>
      <c r="R48" s="181">
        <v>150.625</v>
      </c>
      <c r="S48" s="180">
        <v>908</v>
      </c>
      <c r="T48" s="180">
        <v>941.625</v>
      </c>
      <c r="U48" s="180">
        <v>532.70514651365602</v>
      </c>
      <c r="V48" s="180">
        <v>2828.5</v>
      </c>
      <c r="W48" s="181">
        <v>332.125</v>
      </c>
      <c r="X48" s="181">
        <v>782.25</v>
      </c>
      <c r="Y48" s="181">
        <v>299.625</v>
      </c>
      <c r="Z48" s="181">
        <v>942</v>
      </c>
      <c r="AA48" s="181">
        <v>29.625</v>
      </c>
      <c r="AB48" s="181">
        <v>170.875</v>
      </c>
      <c r="AC48" s="181">
        <v>42.25</v>
      </c>
      <c r="AD48" s="181">
        <v>111.875</v>
      </c>
      <c r="AE48" s="181">
        <v>117.875</v>
      </c>
      <c r="AF48" s="180">
        <v>5527.0709289448996</v>
      </c>
      <c r="AG48" s="181">
        <v>2108.5</v>
      </c>
      <c r="AH48" s="181">
        <v>31.625</v>
      </c>
      <c r="AI48" s="181">
        <v>1524.375</v>
      </c>
      <c r="AJ48" s="181">
        <v>53.25</v>
      </c>
      <c r="AK48" s="181">
        <v>206.625</v>
      </c>
      <c r="AL48" s="181">
        <v>57</v>
      </c>
      <c r="AM48" s="181">
        <v>1545.6959289449101</v>
      </c>
      <c r="AN48" s="180">
        <v>32</v>
      </c>
      <c r="AO48" s="180">
        <v>527.375</v>
      </c>
      <c r="AP48" s="181">
        <v>375.5</v>
      </c>
      <c r="AQ48" s="181">
        <v>5.625</v>
      </c>
      <c r="AR48" s="181">
        <v>117.5</v>
      </c>
      <c r="AS48" s="181">
        <v>28.75</v>
      </c>
      <c r="AT48" s="180">
        <v>151.125</v>
      </c>
      <c r="AU48" s="180">
        <v>50.125</v>
      </c>
      <c r="AV48" s="180">
        <v>55.375</v>
      </c>
      <c r="AW48" s="181">
        <v>16.25</v>
      </c>
      <c r="AX48" s="181">
        <v>39.125</v>
      </c>
      <c r="AY48" s="180">
        <v>34</v>
      </c>
      <c r="AZ48" s="180">
        <v>82.875</v>
      </c>
      <c r="BA48" s="180">
        <v>44.75</v>
      </c>
      <c r="BB48" s="180">
        <v>1.75</v>
      </c>
      <c r="BC48" s="180">
        <v>1</v>
      </c>
      <c r="BD48" s="180">
        <v>1300.25</v>
      </c>
      <c r="BE48" s="180">
        <v>32.125</v>
      </c>
      <c r="BF48" s="180" t="e">
        <v>#VALUE!</v>
      </c>
      <c r="BG48" s="180">
        <v>1493.5</v>
      </c>
      <c r="BH48" s="180" t="e">
        <v>#VALUE!</v>
      </c>
      <c r="BI48" s="182">
        <v>4015.59500653125</v>
      </c>
      <c r="BJ48" s="183">
        <v>1114.875</v>
      </c>
      <c r="BK48" s="183">
        <v>339.375</v>
      </c>
      <c r="BL48" s="183">
        <v>2202.34500653125</v>
      </c>
      <c r="BM48" s="183">
        <v>6.125</v>
      </c>
      <c r="BN48" s="183">
        <v>11.625</v>
      </c>
      <c r="BO48" s="183" t="e">
        <v>#VALUE!</v>
      </c>
      <c r="BP48" s="183">
        <v>341.25</v>
      </c>
      <c r="BQ48" s="184">
        <v>2506.75</v>
      </c>
      <c r="BR48" s="184">
        <v>489.375</v>
      </c>
      <c r="BS48" s="184">
        <v>176</v>
      </c>
      <c r="BT48" s="184" t="e">
        <v>#VALUE!</v>
      </c>
      <c r="BU48" s="184">
        <v>0</v>
      </c>
      <c r="BV48" s="184">
        <v>1292.25</v>
      </c>
      <c r="BW48" s="185">
        <v>84.375</v>
      </c>
      <c r="BX48" s="185" t="e">
        <v>#VALUE!</v>
      </c>
      <c r="BY48" s="185" t="e">
        <v>#VALUE!</v>
      </c>
      <c r="BZ48" s="185">
        <v>93.875</v>
      </c>
      <c r="CA48" s="185">
        <v>50.875</v>
      </c>
      <c r="CB48" s="185">
        <v>882.375</v>
      </c>
      <c r="CC48" s="186">
        <v>375.125</v>
      </c>
      <c r="CD48" s="187">
        <v>192411.12593469801</v>
      </c>
    </row>
    <row r="49" spans="1:82" x14ac:dyDescent="0.25">
      <c r="A49" s="179" t="s">
        <v>446</v>
      </c>
      <c r="B49" s="179" t="s">
        <v>447</v>
      </c>
      <c r="C49" s="179" t="s">
        <v>371</v>
      </c>
      <c r="D49" s="179" t="s">
        <v>125</v>
      </c>
      <c r="E49" s="180">
        <v>5113.4477166177803</v>
      </c>
      <c r="F49" s="181">
        <v>4829.6386919120296</v>
      </c>
      <c r="G49" s="181">
        <v>0</v>
      </c>
      <c r="H49" s="181">
        <v>283.80902470574898</v>
      </c>
      <c r="I49" s="181">
        <v>316.125</v>
      </c>
      <c r="J49" s="181">
        <v>304.625</v>
      </c>
      <c r="K49" s="181">
        <v>371.01725399837397</v>
      </c>
      <c r="L49" s="181">
        <v>635.65878378378397</v>
      </c>
      <c r="M49" s="181">
        <v>1505.6255564898399</v>
      </c>
      <c r="N49" s="181">
        <v>843.39612234578999</v>
      </c>
      <c r="O49" s="181">
        <v>1137</v>
      </c>
      <c r="P49" s="180">
        <v>280.25</v>
      </c>
      <c r="Q49" s="181">
        <v>7</v>
      </c>
      <c r="R49" s="181">
        <v>49.375</v>
      </c>
      <c r="S49" s="180">
        <v>1080.875</v>
      </c>
      <c r="T49" s="180">
        <v>118.625</v>
      </c>
      <c r="U49" s="180">
        <v>265.23871220574898</v>
      </c>
      <c r="V49" s="180">
        <v>1007.375</v>
      </c>
      <c r="W49" s="181">
        <v>240.875</v>
      </c>
      <c r="X49" s="181">
        <v>241.75</v>
      </c>
      <c r="Y49" s="181">
        <v>0</v>
      </c>
      <c r="Z49" s="181">
        <v>368.125</v>
      </c>
      <c r="AA49" s="181">
        <v>5.125</v>
      </c>
      <c r="AB49" s="181">
        <v>41.875</v>
      </c>
      <c r="AC49" s="181" t="e">
        <v>#VALUE!</v>
      </c>
      <c r="AD49" s="181">
        <v>87.75</v>
      </c>
      <c r="AE49" s="181">
        <v>21.875</v>
      </c>
      <c r="AF49" s="180">
        <v>1351.45900441203</v>
      </c>
      <c r="AG49" s="181">
        <v>626</v>
      </c>
      <c r="AH49" s="181">
        <v>6.25</v>
      </c>
      <c r="AI49" s="181">
        <v>45.625</v>
      </c>
      <c r="AJ49" s="181">
        <v>227.125</v>
      </c>
      <c r="AK49" s="181">
        <v>67.625</v>
      </c>
      <c r="AL49" s="181">
        <v>3.625</v>
      </c>
      <c r="AM49" s="181">
        <v>375.20900441203401</v>
      </c>
      <c r="AN49" s="180">
        <v>23.875</v>
      </c>
      <c r="AO49" s="180">
        <v>175</v>
      </c>
      <c r="AP49" s="181">
        <v>151.5</v>
      </c>
      <c r="AQ49" s="181">
        <v>0.75</v>
      </c>
      <c r="AR49" s="181">
        <v>10</v>
      </c>
      <c r="AS49" s="181">
        <v>12.75</v>
      </c>
      <c r="AT49" s="180">
        <v>58.5</v>
      </c>
      <c r="AU49" s="180">
        <v>9.625</v>
      </c>
      <c r="AV49" s="180">
        <v>33.125</v>
      </c>
      <c r="AW49" s="181">
        <v>2.25</v>
      </c>
      <c r="AX49" s="181">
        <v>30.875</v>
      </c>
      <c r="AY49" s="180">
        <v>7.125</v>
      </c>
      <c r="AZ49" s="180">
        <v>97.75</v>
      </c>
      <c r="BA49" s="180">
        <v>12.5</v>
      </c>
      <c r="BB49" s="180">
        <v>1</v>
      </c>
      <c r="BC49" s="180" t="e">
        <v>#VALUE!</v>
      </c>
      <c r="BD49" s="180">
        <v>342.25</v>
      </c>
      <c r="BE49" s="180">
        <v>0</v>
      </c>
      <c r="BF49" s="180" t="e">
        <v>#VALUE!</v>
      </c>
      <c r="BG49" s="180">
        <v>114.75</v>
      </c>
      <c r="BH49" s="180" t="e">
        <v>#VALUE!</v>
      </c>
      <c r="BI49" s="182">
        <v>1417.3684250312499</v>
      </c>
      <c r="BJ49" s="183">
        <v>673.375</v>
      </c>
      <c r="BK49" s="183">
        <v>0</v>
      </c>
      <c r="BL49" s="183">
        <v>727.7434250312499</v>
      </c>
      <c r="BM49" s="183">
        <v>1</v>
      </c>
      <c r="BN49" s="183">
        <v>0</v>
      </c>
      <c r="BO49" s="183" t="e">
        <v>#VALUE!</v>
      </c>
      <c r="BP49" s="183">
        <v>15.25</v>
      </c>
      <c r="BQ49" s="184">
        <v>496</v>
      </c>
      <c r="BR49" s="184">
        <v>21.625</v>
      </c>
      <c r="BS49" s="184" t="e">
        <v>#VALUE!</v>
      </c>
      <c r="BT49" s="184" t="e">
        <v>#VALUE!</v>
      </c>
      <c r="BU49" s="184" t="e">
        <v>#VALUE!</v>
      </c>
      <c r="BV49" s="184">
        <v>262.875</v>
      </c>
      <c r="BW49" s="185">
        <v>196.75</v>
      </c>
      <c r="BX49" s="185" t="e">
        <v>#VALUE!</v>
      </c>
      <c r="BY49" s="185" t="e">
        <v>#VALUE!</v>
      </c>
      <c r="BZ49" s="185" t="e">
        <v>#VALUE!</v>
      </c>
      <c r="CA49" s="185" t="e">
        <v>#VALUE!</v>
      </c>
      <c r="CB49" s="185">
        <v>50.375</v>
      </c>
      <c r="CC49" s="186">
        <v>77.625</v>
      </c>
      <c r="CD49" s="187">
        <v>39611.589938491597</v>
      </c>
    </row>
    <row r="50" spans="1:82" x14ac:dyDescent="0.25">
      <c r="A50" s="179" t="s">
        <v>448</v>
      </c>
      <c r="B50" s="179" t="s">
        <v>449</v>
      </c>
      <c r="C50" s="179" t="s">
        <v>405</v>
      </c>
      <c r="D50" s="179" t="s">
        <v>124</v>
      </c>
      <c r="E50" s="180">
        <v>10186.32253700106</v>
      </c>
      <c r="F50" s="181">
        <v>10138.33830542551</v>
      </c>
      <c r="G50" s="181">
        <v>4</v>
      </c>
      <c r="H50" s="181">
        <v>43.9842315755523</v>
      </c>
      <c r="I50" s="181">
        <v>536.625</v>
      </c>
      <c r="J50" s="181">
        <v>555.25</v>
      </c>
      <c r="K50" s="181">
        <v>503.75</v>
      </c>
      <c r="L50" s="181">
        <v>1465.4253623188399</v>
      </c>
      <c r="M50" s="181">
        <v>4105.4754892242099</v>
      </c>
      <c r="N50" s="181">
        <v>1810.17168545801</v>
      </c>
      <c r="O50" s="181">
        <v>1209.625</v>
      </c>
      <c r="P50" s="180">
        <v>850.375</v>
      </c>
      <c r="Q50" s="181">
        <v>4.25</v>
      </c>
      <c r="R50" s="181">
        <v>71.375</v>
      </c>
      <c r="S50" s="180">
        <v>446.125</v>
      </c>
      <c r="T50" s="180">
        <v>288.75</v>
      </c>
      <c r="U50" s="180">
        <v>549.49984004116095</v>
      </c>
      <c r="V50" s="180">
        <v>1994.5</v>
      </c>
      <c r="W50" s="181">
        <v>63.75</v>
      </c>
      <c r="X50" s="181">
        <v>334.625</v>
      </c>
      <c r="Y50" s="181">
        <v>201.125</v>
      </c>
      <c r="Z50" s="181">
        <v>728.125</v>
      </c>
      <c r="AA50" s="181">
        <v>0</v>
      </c>
      <c r="AB50" s="181">
        <v>74.375</v>
      </c>
      <c r="AC50" s="181" t="e">
        <v>#VALUE!</v>
      </c>
      <c r="AD50" s="181">
        <v>431.75</v>
      </c>
      <c r="AE50" s="181">
        <v>147.625</v>
      </c>
      <c r="AF50" s="180">
        <v>4452.4476969599</v>
      </c>
      <c r="AG50" s="181">
        <v>2595.625</v>
      </c>
      <c r="AH50" s="181">
        <v>54.875</v>
      </c>
      <c r="AI50" s="181">
        <v>574.625</v>
      </c>
      <c r="AJ50" s="181">
        <v>212.125</v>
      </c>
      <c r="AK50" s="181">
        <v>153.375</v>
      </c>
      <c r="AL50" s="181">
        <v>20.625</v>
      </c>
      <c r="AM50" s="181">
        <v>841.19769695989805</v>
      </c>
      <c r="AN50" s="180">
        <v>164</v>
      </c>
      <c r="AO50" s="180">
        <v>209</v>
      </c>
      <c r="AP50" s="181">
        <v>127.5</v>
      </c>
      <c r="AQ50" s="181">
        <v>1.375</v>
      </c>
      <c r="AR50" s="181">
        <v>18.5</v>
      </c>
      <c r="AS50" s="181">
        <v>61.625</v>
      </c>
      <c r="AT50" s="180">
        <v>47</v>
      </c>
      <c r="AU50" s="180">
        <v>21.25</v>
      </c>
      <c r="AV50" s="180">
        <v>33</v>
      </c>
      <c r="AW50" s="181">
        <v>10.25</v>
      </c>
      <c r="AX50" s="181">
        <v>22.75</v>
      </c>
      <c r="AY50" s="180">
        <v>29.5</v>
      </c>
      <c r="AZ50" s="180">
        <v>67.625</v>
      </c>
      <c r="BA50" s="180">
        <v>36.375</v>
      </c>
      <c r="BB50" s="180">
        <v>1</v>
      </c>
      <c r="BC50" s="180">
        <v>2.875</v>
      </c>
      <c r="BD50" s="180">
        <v>402.875</v>
      </c>
      <c r="BE50" s="180">
        <v>35.875</v>
      </c>
      <c r="BF50" s="180">
        <v>35.75</v>
      </c>
      <c r="BG50" s="180">
        <v>204.125</v>
      </c>
      <c r="BH50" s="180" t="e">
        <v>#VALUE!</v>
      </c>
      <c r="BI50" s="182">
        <v>2502.734919</v>
      </c>
      <c r="BJ50" s="183">
        <v>1262.125</v>
      </c>
      <c r="BK50" s="183">
        <v>69.375</v>
      </c>
      <c r="BL50" s="183">
        <v>998.60991899999999</v>
      </c>
      <c r="BM50" s="183" t="e">
        <v>#VALUE!</v>
      </c>
      <c r="BN50" s="183">
        <v>12.625</v>
      </c>
      <c r="BO50" s="183" t="e">
        <v>#VALUE!</v>
      </c>
      <c r="BP50" s="183">
        <v>159.125</v>
      </c>
      <c r="BQ50" s="184">
        <v>825.25</v>
      </c>
      <c r="BR50" s="184">
        <v>291.625</v>
      </c>
      <c r="BS50" s="184" t="e">
        <v>#VALUE!</v>
      </c>
      <c r="BT50" s="184" t="e">
        <v>#VALUE!</v>
      </c>
      <c r="BU50" s="184" t="e">
        <v>#VALUE!</v>
      </c>
      <c r="BV50" s="184">
        <v>217.5</v>
      </c>
      <c r="BW50" s="185" t="e">
        <v>#VALUE!</v>
      </c>
      <c r="BX50" s="185" t="e">
        <v>#VALUE!</v>
      </c>
      <c r="BY50" s="185" t="e">
        <v>#VALUE!</v>
      </c>
      <c r="BZ50" s="185" t="e">
        <v>#VALUE!</v>
      </c>
      <c r="CA50" s="185">
        <v>7.75</v>
      </c>
      <c r="CB50" s="185">
        <v>133.625</v>
      </c>
      <c r="CC50" s="186">
        <v>85.625</v>
      </c>
      <c r="CD50" s="187">
        <v>85166.0872423127</v>
      </c>
    </row>
    <row r="51" spans="1:82" x14ac:dyDescent="0.25">
      <c r="A51" s="179" t="s">
        <v>450</v>
      </c>
      <c r="B51" s="179" t="s">
        <v>451</v>
      </c>
      <c r="C51" s="179" t="s">
        <v>375</v>
      </c>
      <c r="D51" s="179" t="s">
        <v>125</v>
      </c>
      <c r="E51" s="180">
        <v>6443.7058823529396</v>
      </c>
      <c r="F51" s="181">
        <v>6417.2058823529396</v>
      </c>
      <c r="G51" s="181">
        <v>26.5</v>
      </c>
      <c r="H51" s="181" t="e">
        <v>#VALUE!</v>
      </c>
      <c r="I51" s="181">
        <v>265.625</v>
      </c>
      <c r="J51" s="181">
        <v>262</v>
      </c>
      <c r="K51" s="181">
        <v>279.25</v>
      </c>
      <c r="L51" s="181">
        <v>508</v>
      </c>
      <c r="M51" s="181">
        <v>1298.0808823529401</v>
      </c>
      <c r="N51" s="181">
        <v>1978.375</v>
      </c>
      <c r="O51" s="181">
        <v>1852.375</v>
      </c>
      <c r="P51" s="180">
        <v>322.125</v>
      </c>
      <c r="Q51" s="181">
        <v>0.5</v>
      </c>
      <c r="R51" s="181">
        <v>3.5</v>
      </c>
      <c r="S51" s="180">
        <v>756.125</v>
      </c>
      <c r="T51" s="180">
        <v>98.625</v>
      </c>
      <c r="U51" s="180">
        <v>29.125</v>
      </c>
      <c r="V51" s="180">
        <v>2549.5</v>
      </c>
      <c r="W51" s="181">
        <v>302.625</v>
      </c>
      <c r="X51" s="181">
        <v>381.5</v>
      </c>
      <c r="Y51" s="181">
        <v>593.25</v>
      </c>
      <c r="Z51" s="181">
        <v>793</v>
      </c>
      <c r="AA51" s="181">
        <v>46.5</v>
      </c>
      <c r="AB51" s="181">
        <v>168.25</v>
      </c>
      <c r="AC51" s="181" t="e">
        <v>#VALUE!</v>
      </c>
      <c r="AD51" s="181">
        <v>71.75</v>
      </c>
      <c r="AE51" s="181">
        <v>192.625</v>
      </c>
      <c r="AF51" s="180">
        <v>1240.7058823529401</v>
      </c>
      <c r="AG51" s="181">
        <v>440.625</v>
      </c>
      <c r="AH51" s="181">
        <v>0</v>
      </c>
      <c r="AI51" s="181">
        <v>353.875</v>
      </c>
      <c r="AJ51" s="181">
        <v>74.5</v>
      </c>
      <c r="AK51" s="181" t="e">
        <v>#VALUE!</v>
      </c>
      <c r="AL51" s="181" t="e">
        <v>#VALUE!</v>
      </c>
      <c r="AM51" s="181">
        <v>371.70588235294099</v>
      </c>
      <c r="AN51" s="180">
        <v>2.75</v>
      </c>
      <c r="AO51" s="180">
        <v>79.875</v>
      </c>
      <c r="AP51" s="181">
        <v>52.25</v>
      </c>
      <c r="AQ51" s="181">
        <v>1</v>
      </c>
      <c r="AR51" s="181">
        <v>10.5</v>
      </c>
      <c r="AS51" s="181">
        <v>16.125</v>
      </c>
      <c r="AT51" s="180">
        <v>51.75</v>
      </c>
      <c r="AU51" s="180">
        <v>2</v>
      </c>
      <c r="AV51" s="180">
        <v>61</v>
      </c>
      <c r="AW51" s="181">
        <v>5.5</v>
      </c>
      <c r="AX51" s="181">
        <v>55.5</v>
      </c>
      <c r="AY51" s="180">
        <v>6.125</v>
      </c>
      <c r="AZ51" s="180">
        <v>8.625</v>
      </c>
      <c r="BA51" s="180">
        <v>19.25</v>
      </c>
      <c r="BB51" s="180" t="e">
        <v>#VALUE!</v>
      </c>
      <c r="BC51" s="180">
        <v>2</v>
      </c>
      <c r="BD51" s="180">
        <v>761</v>
      </c>
      <c r="BE51" s="180" t="e">
        <v>#VALUE!</v>
      </c>
      <c r="BF51" s="180">
        <v>36.375</v>
      </c>
      <c r="BG51" s="180">
        <v>339.625</v>
      </c>
      <c r="BH51" s="180" t="e">
        <v>#VALUE!</v>
      </c>
      <c r="BI51" s="182">
        <v>623.60961249999991</v>
      </c>
      <c r="BJ51" s="183" t="e">
        <v>#VALUE!</v>
      </c>
      <c r="BK51" s="183">
        <v>17.875</v>
      </c>
      <c r="BL51" s="183">
        <v>494.60961249999997</v>
      </c>
      <c r="BM51" s="183" t="e">
        <v>#VALUE!</v>
      </c>
      <c r="BN51" s="183">
        <v>0</v>
      </c>
      <c r="BO51" s="183">
        <v>9</v>
      </c>
      <c r="BP51" s="183">
        <v>5.75</v>
      </c>
      <c r="BQ51" s="184">
        <v>217.125</v>
      </c>
      <c r="BR51" s="184">
        <v>25.375</v>
      </c>
      <c r="BS51" s="184" t="e">
        <v>#VALUE!</v>
      </c>
      <c r="BT51" s="184" t="e">
        <v>#VALUE!</v>
      </c>
      <c r="BU51" s="184" t="e">
        <v>#VALUE!</v>
      </c>
      <c r="BV51" s="184">
        <v>96.625</v>
      </c>
      <c r="BW51" s="185">
        <v>79.5</v>
      </c>
      <c r="BX51" s="185" t="e">
        <v>#VALUE!</v>
      </c>
      <c r="BY51" s="185" t="e">
        <v>#VALUE!</v>
      </c>
      <c r="BZ51" s="185" t="e">
        <v>#VALUE!</v>
      </c>
      <c r="CA51" s="185" t="e">
        <v>#VALUE!</v>
      </c>
      <c r="CB51" s="185">
        <v>17.125</v>
      </c>
      <c r="CC51" s="186" t="e">
        <v>#VALUE!</v>
      </c>
      <c r="CD51" s="187">
        <v>18830.8308823109</v>
      </c>
    </row>
    <row r="52" spans="1:82" x14ac:dyDescent="0.25">
      <c r="A52" s="179" t="s">
        <v>452</v>
      </c>
      <c r="B52" s="179" t="s">
        <v>453</v>
      </c>
      <c r="C52" s="179" t="s">
        <v>126</v>
      </c>
      <c r="D52" s="179" t="s">
        <v>126</v>
      </c>
      <c r="E52" s="180">
        <v>29116.209844236699</v>
      </c>
      <c r="F52" s="181">
        <v>28879.431186082202</v>
      </c>
      <c r="G52" s="181">
        <v>135.83772136953959</v>
      </c>
      <c r="H52" s="181">
        <v>100.940936784897</v>
      </c>
      <c r="I52" s="181">
        <v>1546.3908695652201</v>
      </c>
      <c r="J52" s="181">
        <v>1937.8464144551101</v>
      </c>
      <c r="K52" s="181">
        <v>2086.73442864867</v>
      </c>
      <c r="L52" s="181">
        <v>3291.6736608709898</v>
      </c>
      <c r="M52" s="181">
        <v>8169.2587122342102</v>
      </c>
      <c r="N52" s="181">
        <v>6276.6057584624896</v>
      </c>
      <c r="O52" s="181">
        <v>5807.7</v>
      </c>
      <c r="P52" s="180">
        <v>5299.625</v>
      </c>
      <c r="Q52" s="181">
        <v>24.125</v>
      </c>
      <c r="R52" s="181">
        <v>242.625</v>
      </c>
      <c r="S52" s="180">
        <v>1612.875</v>
      </c>
      <c r="T52" s="180">
        <v>1144.875</v>
      </c>
      <c r="U52" s="180">
        <v>696.31647224252197</v>
      </c>
      <c r="V52" s="180">
        <v>5970</v>
      </c>
      <c r="W52" s="181">
        <v>2412.25</v>
      </c>
      <c r="X52" s="181">
        <v>1074.75</v>
      </c>
      <c r="Y52" s="181">
        <v>420.5</v>
      </c>
      <c r="Z52" s="181">
        <v>684.25</v>
      </c>
      <c r="AA52" s="181">
        <v>19.5</v>
      </c>
      <c r="AB52" s="181">
        <v>147.5</v>
      </c>
      <c r="AC52" s="181">
        <v>14.125</v>
      </c>
      <c r="AD52" s="181">
        <v>858.875</v>
      </c>
      <c r="AE52" s="181">
        <v>338.25</v>
      </c>
      <c r="AF52" s="180">
        <v>8148.7683719941597</v>
      </c>
      <c r="AG52" s="181">
        <v>2444.125</v>
      </c>
      <c r="AH52" s="181">
        <v>151.5</v>
      </c>
      <c r="AI52" s="181">
        <v>2037.625</v>
      </c>
      <c r="AJ52" s="181">
        <v>576</v>
      </c>
      <c r="AK52" s="181">
        <v>272.5</v>
      </c>
      <c r="AL52" s="181">
        <v>11</v>
      </c>
      <c r="AM52" s="181">
        <v>2656.0183719941701</v>
      </c>
      <c r="AN52" s="180">
        <v>404.625</v>
      </c>
      <c r="AO52" s="180">
        <v>741</v>
      </c>
      <c r="AP52" s="181">
        <v>484.75</v>
      </c>
      <c r="AQ52" s="181">
        <v>8</v>
      </c>
      <c r="AR52" s="181">
        <v>212.875</v>
      </c>
      <c r="AS52" s="181">
        <v>35.375</v>
      </c>
      <c r="AT52" s="180">
        <v>240</v>
      </c>
      <c r="AU52" s="180">
        <v>290.625</v>
      </c>
      <c r="AV52" s="180">
        <v>79.125</v>
      </c>
      <c r="AW52" s="181">
        <v>8.25</v>
      </c>
      <c r="AX52" s="181">
        <v>70.875</v>
      </c>
      <c r="AY52" s="180">
        <v>28.625</v>
      </c>
      <c r="AZ52" s="180">
        <v>394.75</v>
      </c>
      <c r="BA52" s="180">
        <v>185.125</v>
      </c>
      <c r="BB52" s="180">
        <v>1.875</v>
      </c>
      <c r="BC52" s="180">
        <v>0.625</v>
      </c>
      <c r="BD52" s="180">
        <v>2253.75</v>
      </c>
      <c r="BE52" s="180">
        <v>42.125</v>
      </c>
      <c r="BF52" s="180" t="e">
        <v>#VALUE!</v>
      </c>
      <c r="BG52" s="180">
        <v>1125.875</v>
      </c>
      <c r="BH52" s="180" t="e">
        <v>#VALUE!</v>
      </c>
      <c r="BI52" s="182">
        <v>6469.5211039687501</v>
      </c>
      <c r="BJ52" s="183" t="e">
        <v>#VALUE!</v>
      </c>
      <c r="BK52" s="183">
        <v>501.625</v>
      </c>
      <c r="BL52" s="183">
        <v>2414.7711039687501</v>
      </c>
      <c r="BM52" s="183">
        <v>49.75</v>
      </c>
      <c r="BN52" s="183">
        <v>137.75</v>
      </c>
      <c r="BO52" s="183">
        <v>205.875</v>
      </c>
      <c r="BP52" s="183">
        <v>588.25</v>
      </c>
      <c r="BQ52" s="184">
        <v>2836.25</v>
      </c>
      <c r="BR52" s="184">
        <v>129.375</v>
      </c>
      <c r="BS52" s="184" t="e">
        <v>#VALUE!</v>
      </c>
      <c r="BT52" s="184" t="e">
        <v>#VALUE!</v>
      </c>
      <c r="BU52" s="184">
        <v>0</v>
      </c>
      <c r="BV52" s="184">
        <v>2049.375</v>
      </c>
      <c r="BW52" s="185">
        <v>112.75</v>
      </c>
      <c r="BX52" s="185" t="e">
        <v>#VALUE!</v>
      </c>
      <c r="BY52" s="185">
        <v>65.5</v>
      </c>
      <c r="BZ52" s="185">
        <v>276.5</v>
      </c>
      <c r="CA52" s="185">
        <v>10.625</v>
      </c>
      <c r="CB52" s="185">
        <v>507.875</v>
      </c>
      <c r="CC52" s="186">
        <v>333.375</v>
      </c>
      <c r="CD52" s="187">
        <v>236445.15323098199</v>
      </c>
    </row>
    <row r="53" spans="1:82" x14ac:dyDescent="0.25">
      <c r="A53" s="179" t="s">
        <v>454</v>
      </c>
      <c r="B53" s="179" t="s">
        <v>455</v>
      </c>
      <c r="C53" s="179" t="s">
        <v>382</v>
      </c>
      <c r="D53" s="179" t="s">
        <v>123</v>
      </c>
      <c r="E53" s="180">
        <v>13613.297105867799</v>
      </c>
      <c r="F53" s="181">
        <v>13613.297105867799</v>
      </c>
      <c r="G53" s="181">
        <v>0</v>
      </c>
      <c r="H53" s="181" t="e">
        <v>#VALUE!</v>
      </c>
      <c r="I53" s="181">
        <v>718.75</v>
      </c>
      <c r="J53" s="181">
        <v>719</v>
      </c>
      <c r="K53" s="181">
        <v>808</v>
      </c>
      <c r="L53" s="181">
        <v>1803.6892904701799</v>
      </c>
      <c r="M53" s="181">
        <v>2590.4826576576602</v>
      </c>
      <c r="N53" s="181">
        <v>2126.8769741667602</v>
      </c>
      <c r="O53" s="181">
        <v>4846.4981835731796</v>
      </c>
      <c r="P53" s="180">
        <v>1208.125</v>
      </c>
      <c r="Q53" s="181">
        <v>26.125</v>
      </c>
      <c r="R53" s="181">
        <v>73.25</v>
      </c>
      <c r="S53" s="180">
        <v>814.125</v>
      </c>
      <c r="T53" s="180">
        <v>703.125</v>
      </c>
      <c r="U53" s="180">
        <v>406.74818357318401</v>
      </c>
      <c r="V53" s="180">
        <v>2890.75</v>
      </c>
      <c r="W53" s="181">
        <v>338.875</v>
      </c>
      <c r="X53" s="181">
        <v>1228.875</v>
      </c>
      <c r="Y53" s="181">
        <v>101.25</v>
      </c>
      <c r="Z53" s="181">
        <v>633.375</v>
      </c>
      <c r="AA53" s="181">
        <v>8.5</v>
      </c>
      <c r="AB53" s="181">
        <v>102</v>
      </c>
      <c r="AC53" s="181">
        <v>59.5</v>
      </c>
      <c r="AD53" s="181">
        <v>301.375</v>
      </c>
      <c r="AE53" s="181">
        <v>117</v>
      </c>
      <c r="AF53" s="180">
        <v>4359.9239222945998</v>
      </c>
      <c r="AG53" s="181">
        <v>2086.625</v>
      </c>
      <c r="AH53" s="181">
        <v>25.25</v>
      </c>
      <c r="AI53" s="181">
        <v>1103.625</v>
      </c>
      <c r="AJ53" s="181">
        <v>198.25</v>
      </c>
      <c r="AK53" s="181">
        <v>154.125</v>
      </c>
      <c r="AL53" s="181">
        <v>23.625</v>
      </c>
      <c r="AM53" s="181">
        <v>768.42392229460199</v>
      </c>
      <c r="AN53" s="180">
        <v>67.25</v>
      </c>
      <c r="AO53" s="180">
        <v>228.125</v>
      </c>
      <c r="AP53" s="181">
        <v>105.5</v>
      </c>
      <c r="AQ53" s="181">
        <v>4.5</v>
      </c>
      <c r="AR53" s="181">
        <v>95.5</v>
      </c>
      <c r="AS53" s="181">
        <v>22.625</v>
      </c>
      <c r="AT53" s="180">
        <v>264.125</v>
      </c>
      <c r="AU53" s="180">
        <v>53.75</v>
      </c>
      <c r="AV53" s="180">
        <v>109.875</v>
      </c>
      <c r="AW53" s="181">
        <v>60.125</v>
      </c>
      <c r="AX53" s="181">
        <v>49.75</v>
      </c>
      <c r="AY53" s="180">
        <v>222.125</v>
      </c>
      <c r="AZ53" s="180">
        <v>23.375</v>
      </c>
      <c r="BA53" s="180">
        <v>133.75</v>
      </c>
      <c r="BB53" s="180">
        <v>1</v>
      </c>
      <c r="BC53" s="180">
        <v>2</v>
      </c>
      <c r="BD53" s="180">
        <v>1235.875</v>
      </c>
      <c r="BE53" s="180">
        <v>4</v>
      </c>
      <c r="BF53" s="180">
        <v>74.125</v>
      </c>
      <c r="BG53" s="180">
        <v>319.75</v>
      </c>
      <c r="BH53" s="180" t="e">
        <v>#VALUE!</v>
      </c>
      <c r="BI53" s="182">
        <v>4522.8214809999999</v>
      </c>
      <c r="BJ53" s="183">
        <v>1601.5</v>
      </c>
      <c r="BK53" s="183">
        <v>1026.25</v>
      </c>
      <c r="BL53" s="183">
        <v>1616.0714809999999</v>
      </c>
      <c r="BM53" s="183">
        <v>32.625</v>
      </c>
      <c r="BN53" s="183">
        <v>1</v>
      </c>
      <c r="BO53" s="183">
        <v>22.375</v>
      </c>
      <c r="BP53" s="183">
        <v>223</v>
      </c>
      <c r="BQ53" s="184">
        <v>639</v>
      </c>
      <c r="BR53" s="184">
        <v>43.5</v>
      </c>
      <c r="BS53" s="184" t="e">
        <v>#VALUE!</v>
      </c>
      <c r="BT53" s="184" t="e">
        <v>#VALUE!</v>
      </c>
      <c r="BU53" s="184" t="e">
        <v>#VALUE!</v>
      </c>
      <c r="BV53" s="184">
        <v>153.875</v>
      </c>
      <c r="BW53" s="185">
        <v>0</v>
      </c>
      <c r="BX53" s="185" t="e">
        <v>#VALUE!</v>
      </c>
      <c r="BY53" s="185" t="e">
        <v>#VALUE!</v>
      </c>
      <c r="BZ53" s="185" t="e">
        <v>#VALUE!</v>
      </c>
      <c r="CA53" s="185" t="e">
        <v>#VALUE!</v>
      </c>
      <c r="CB53" s="185">
        <v>107.625</v>
      </c>
      <c r="CC53" s="186">
        <v>1358.625</v>
      </c>
      <c r="CD53" s="187">
        <v>123030.617785275</v>
      </c>
    </row>
    <row r="54" spans="1:82" x14ac:dyDescent="0.25">
      <c r="A54" s="179" t="s">
        <v>456</v>
      </c>
      <c r="B54" s="179" t="s">
        <v>457</v>
      </c>
      <c r="C54" s="179" t="s">
        <v>368</v>
      </c>
      <c r="D54" s="179" t="s">
        <v>120</v>
      </c>
      <c r="E54" s="180">
        <v>15863.465277741099</v>
      </c>
      <c r="F54" s="181">
        <v>15838.215277741099</v>
      </c>
      <c r="G54" s="181">
        <v>19.375</v>
      </c>
      <c r="H54" s="181">
        <v>5.875</v>
      </c>
      <c r="I54" s="181">
        <v>707.125</v>
      </c>
      <c r="J54" s="181">
        <v>783.74045138888903</v>
      </c>
      <c r="K54" s="181">
        <v>1147</v>
      </c>
      <c r="L54" s="181">
        <v>1948.84890343404</v>
      </c>
      <c r="M54" s="181">
        <v>4821.8301194100504</v>
      </c>
      <c r="N54" s="181">
        <v>3209.88508922241</v>
      </c>
      <c r="O54" s="181">
        <v>3245.0357142857101</v>
      </c>
      <c r="P54" s="180">
        <v>2081.875</v>
      </c>
      <c r="Q54" s="181">
        <v>10.375</v>
      </c>
      <c r="R54" s="181">
        <v>31.25</v>
      </c>
      <c r="S54" s="180">
        <v>1199.75</v>
      </c>
      <c r="T54" s="180">
        <v>517.75</v>
      </c>
      <c r="U54" s="180">
        <v>427.16071428571399</v>
      </c>
      <c r="V54" s="180">
        <v>2377.5</v>
      </c>
      <c r="W54" s="181">
        <v>289.375</v>
      </c>
      <c r="X54" s="181">
        <v>568</v>
      </c>
      <c r="Y54" s="181">
        <v>315.125</v>
      </c>
      <c r="Z54" s="181">
        <v>329.875</v>
      </c>
      <c r="AA54" s="181">
        <v>31.5</v>
      </c>
      <c r="AB54" s="181">
        <v>134</v>
      </c>
      <c r="AC54" s="181">
        <v>88.375</v>
      </c>
      <c r="AD54" s="181">
        <v>440.375</v>
      </c>
      <c r="AE54" s="181">
        <v>180.875</v>
      </c>
      <c r="AF54" s="180">
        <v>6150.0545634553901</v>
      </c>
      <c r="AG54" s="181">
        <v>1628.125</v>
      </c>
      <c r="AH54" s="181">
        <v>28.625</v>
      </c>
      <c r="AI54" s="181">
        <v>1334.625</v>
      </c>
      <c r="AJ54" s="181">
        <v>493.5</v>
      </c>
      <c r="AK54" s="181">
        <v>221.5</v>
      </c>
      <c r="AL54" s="181">
        <v>30.125</v>
      </c>
      <c r="AM54" s="181">
        <v>2413.5545634553901</v>
      </c>
      <c r="AN54" s="180">
        <v>66.875</v>
      </c>
      <c r="AO54" s="180">
        <v>521.25</v>
      </c>
      <c r="AP54" s="181">
        <v>397</v>
      </c>
      <c r="AQ54" s="181">
        <v>1.125</v>
      </c>
      <c r="AR54" s="181">
        <v>87.125</v>
      </c>
      <c r="AS54" s="181">
        <v>36</v>
      </c>
      <c r="AT54" s="180">
        <v>79.125</v>
      </c>
      <c r="AU54" s="180">
        <v>19.25</v>
      </c>
      <c r="AV54" s="180">
        <v>83.75</v>
      </c>
      <c r="AW54" s="181">
        <v>4</v>
      </c>
      <c r="AX54" s="181">
        <v>79.75</v>
      </c>
      <c r="AY54" s="180">
        <v>134.75</v>
      </c>
      <c r="AZ54" s="180">
        <v>521.625</v>
      </c>
      <c r="BA54" s="180">
        <v>111.625</v>
      </c>
      <c r="BB54" s="180">
        <v>0</v>
      </c>
      <c r="BC54" s="180">
        <v>0.125</v>
      </c>
      <c r="BD54" s="180">
        <v>1059.875</v>
      </c>
      <c r="BE54" s="180">
        <v>8.75</v>
      </c>
      <c r="BF54" s="180">
        <v>26.375</v>
      </c>
      <c r="BG54" s="180">
        <v>412.875</v>
      </c>
      <c r="BH54" s="180" t="e">
        <v>#VALUE!</v>
      </c>
      <c r="BI54" s="182">
        <v>7069.1813999999995</v>
      </c>
      <c r="BJ54" s="183">
        <v>4210</v>
      </c>
      <c r="BK54" s="183">
        <v>93.25</v>
      </c>
      <c r="BL54" s="183">
        <v>2111.8063999999999</v>
      </c>
      <c r="BM54" s="183">
        <v>0</v>
      </c>
      <c r="BN54" s="183">
        <v>35</v>
      </c>
      <c r="BO54" s="183">
        <v>94.125</v>
      </c>
      <c r="BP54" s="183">
        <v>525</v>
      </c>
      <c r="BQ54" s="184">
        <v>1412.75</v>
      </c>
      <c r="BR54" s="184">
        <v>163.125</v>
      </c>
      <c r="BS54" s="184" t="e">
        <v>#VALUE!</v>
      </c>
      <c r="BT54" s="184">
        <v>469.75</v>
      </c>
      <c r="BU54" s="184">
        <v>11.375</v>
      </c>
      <c r="BV54" s="184">
        <v>306</v>
      </c>
      <c r="BW54" s="185">
        <v>0</v>
      </c>
      <c r="BX54" s="185" t="e">
        <v>#VALUE!</v>
      </c>
      <c r="BY54" s="185" t="e">
        <v>#VALUE!</v>
      </c>
      <c r="BZ54" s="185" t="e">
        <v>#VALUE!</v>
      </c>
      <c r="CA54" s="185" t="e">
        <v>#VALUE!</v>
      </c>
      <c r="CB54" s="185">
        <v>287.75</v>
      </c>
      <c r="CC54" s="186">
        <v>169.25</v>
      </c>
      <c r="CD54" s="187">
        <v>191969.00310602001</v>
      </c>
    </row>
    <row r="55" spans="1:82" x14ac:dyDescent="0.25">
      <c r="A55" s="179" t="s">
        <v>161</v>
      </c>
      <c r="B55" s="179" t="s">
        <v>458</v>
      </c>
      <c r="C55" s="179" t="s">
        <v>368</v>
      </c>
      <c r="D55" s="179" t="s">
        <v>120</v>
      </c>
      <c r="E55" s="180">
        <v>4353.2246163150794</v>
      </c>
      <c r="F55" s="181">
        <v>4253.2246163150794</v>
      </c>
      <c r="G55" s="181" t="e">
        <v>#VALUE!</v>
      </c>
      <c r="H55" s="181">
        <v>100</v>
      </c>
      <c r="I55" s="181">
        <v>230.125</v>
      </c>
      <c r="J55" s="181">
        <v>268.375</v>
      </c>
      <c r="K55" s="181">
        <v>297.375</v>
      </c>
      <c r="L55" s="181">
        <v>718.41875000000005</v>
      </c>
      <c r="M55" s="181">
        <v>1100.05586631508</v>
      </c>
      <c r="N55" s="181">
        <v>476.875</v>
      </c>
      <c r="O55" s="181">
        <v>1262</v>
      </c>
      <c r="P55" s="180">
        <v>335.625</v>
      </c>
      <c r="Q55" s="181">
        <v>6.25</v>
      </c>
      <c r="R55" s="181">
        <v>8</v>
      </c>
      <c r="S55" s="180">
        <v>87.5</v>
      </c>
      <c r="T55" s="180">
        <v>116</v>
      </c>
      <c r="U55" s="180">
        <v>67.146825396825406</v>
      </c>
      <c r="V55" s="180">
        <v>613.25</v>
      </c>
      <c r="W55" s="181">
        <v>168</v>
      </c>
      <c r="X55" s="181">
        <v>112.5</v>
      </c>
      <c r="Y55" s="181">
        <v>0</v>
      </c>
      <c r="Z55" s="181">
        <v>117.625</v>
      </c>
      <c r="AA55" s="181" t="e">
        <v>#VALUE!</v>
      </c>
      <c r="AB55" s="181">
        <v>20.75</v>
      </c>
      <c r="AC55" s="181" t="e">
        <v>#VALUE!</v>
      </c>
      <c r="AD55" s="181">
        <v>51.125</v>
      </c>
      <c r="AE55" s="181">
        <v>143.25</v>
      </c>
      <c r="AF55" s="180">
        <v>1959.57779091825</v>
      </c>
      <c r="AG55" s="181">
        <v>887</v>
      </c>
      <c r="AH55" s="181">
        <v>0</v>
      </c>
      <c r="AI55" s="181">
        <v>369.625</v>
      </c>
      <c r="AJ55" s="181">
        <v>38.5</v>
      </c>
      <c r="AK55" s="181">
        <v>469.125</v>
      </c>
      <c r="AL55" s="181" t="e">
        <v>#VALUE!</v>
      </c>
      <c r="AM55" s="181">
        <v>195.32779091825401</v>
      </c>
      <c r="AN55" s="180">
        <v>58.75</v>
      </c>
      <c r="AO55" s="180">
        <v>72.125</v>
      </c>
      <c r="AP55" s="181">
        <v>45</v>
      </c>
      <c r="AQ55" s="181">
        <v>0</v>
      </c>
      <c r="AR55" s="181">
        <v>13</v>
      </c>
      <c r="AS55" s="181">
        <v>14.125</v>
      </c>
      <c r="AT55" s="180">
        <v>26.875</v>
      </c>
      <c r="AU55" s="180">
        <v>0</v>
      </c>
      <c r="AV55" s="180">
        <v>25.875</v>
      </c>
      <c r="AW55" s="181">
        <v>8.875</v>
      </c>
      <c r="AX55" s="181">
        <v>17</v>
      </c>
      <c r="AY55" s="180">
        <v>10.25</v>
      </c>
      <c r="AZ55" s="180">
        <v>45.25</v>
      </c>
      <c r="BA55" s="180">
        <v>28.75</v>
      </c>
      <c r="BB55" s="180">
        <v>0</v>
      </c>
      <c r="BC55" s="180" t="e">
        <v>#VALUE!</v>
      </c>
      <c r="BD55" s="180">
        <v>476</v>
      </c>
      <c r="BE55" s="180" t="e">
        <v>#VALUE!</v>
      </c>
      <c r="BF55" s="180">
        <v>3.125</v>
      </c>
      <c r="BG55" s="180">
        <v>211.75</v>
      </c>
      <c r="BH55" s="180" t="e">
        <v>#VALUE!</v>
      </c>
      <c r="BI55" s="182">
        <v>695.98461249999991</v>
      </c>
      <c r="BJ55" s="183" t="e">
        <v>#VALUE!</v>
      </c>
      <c r="BK55" s="183">
        <v>25.75</v>
      </c>
      <c r="BL55" s="183">
        <v>559.48461249999991</v>
      </c>
      <c r="BM55" s="183" t="e">
        <v>#VALUE!</v>
      </c>
      <c r="BN55" s="183">
        <v>0</v>
      </c>
      <c r="BO55" s="183" t="e">
        <v>#VALUE!</v>
      </c>
      <c r="BP55" s="183">
        <v>51.875</v>
      </c>
      <c r="BQ55" s="184">
        <v>493.625</v>
      </c>
      <c r="BR55" s="184">
        <v>22.625</v>
      </c>
      <c r="BS55" s="184" t="e">
        <v>#VALUE!</v>
      </c>
      <c r="BT55" s="184">
        <v>105.75</v>
      </c>
      <c r="BU55" s="184" t="e">
        <v>#VALUE!</v>
      </c>
      <c r="BV55" s="184">
        <v>73.875</v>
      </c>
      <c r="BW55" s="185" t="e">
        <v>#VALUE!</v>
      </c>
      <c r="BX55" s="185" t="e">
        <v>#VALUE!</v>
      </c>
      <c r="BY55" s="185" t="e">
        <v>#VALUE!</v>
      </c>
      <c r="BZ55" s="185" t="e">
        <v>#VALUE!</v>
      </c>
      <c r="CA55" s="185" t="e">
        <v>#VALUE!</v>
      </c>
      <c r="CB55" s="185">
        <v>52</v>
      </c>
      <c r="CC55" s="186">
        <v>127.423913043478</v>
      </c>
      <c r="CD55" s="187">
        <v>43832.255385402597</v>
      </c>
    </row>
    <row r="56" spans="1:82" x14ac:dyDescent="0.25">
      <c r="A56" s="179" t="s">
        <v>152</v>
      </c>
      <c r="B56" s="179" t="s">
        <v>459</v>
      </c>
      <c r="C56" s="179" t="s">
        <v>126</v>
      </c>
      <c r="D56" s="179" t="s">
        <v>126</v>
      </c>
      <c r="E56" s="180">
        <v>8404.2670934207199</v>
      </c>
      <c r="F56" s="181">
        <v>8233.1833515906601</v>
      </c>
      <c r="G56" s="181">
        <v>40.375</v>
      </c>
      <c r="H56" s="181">
        <v>130.70874183006501</v>
      </c>
      <c r="I56" s="181">
        <v>470.375</v>
      </c>
      <c r="J56" s="181">
        <v>607.75</v>
      </c>
      <c r="K56" s="181">
        <v>603.625</v>
      </c>
      <c r="L56" s="181">
        <v>1372.375</v>
      </c>
      <c r="M56" s="181">
        <v>2924.71289704521</v>
      </c>
      <c r="N56" s="181">
        <v>1768.92919637552</v>
      </c>
      <c r="O56" s="181">
        <v>656.5</v>
      </c>
      <c r="P56" s="180">
        <v>1255.125</v>
      </c>
      <c r="Q56" s="181">
        <v>7.75</v>
      </c>
      <c r="R56" s="181">
        <v>21.5</v>
      </c>
      <c r="S56" s="180">
        <v>226.375</v>
      </c>
      <c r="T56" s="180">
        <v>319.875</v>
      </c>
      <c r="U56" s="180">
        <v>48.625</v>
      </c>
      <c r="V56" s="180">
        <v>1502.625</v>
      </c>
      <c r="W56" s="181">
        <v>489.875</v>
      </c>
      <c r="X56" s="181">
        <v>124.875</v>
      </c>
      <c r="Y56" s="181">
        <v>253.25</v>
      </c>
      <c r="Z56" s="181">
        <v>113.625</v>
      </c>
      <c r="AA56" s="181">
        <v>11.25</v>
      </c>
      <c r="AB56" s="181">
        <v>29.75</v>
      </c>
      <c r="AC56" s="181">
        <v>231</v>
      </c>
      <c r="AD56" s="181">
        <v>131.625</v>
      </c>
      <c r="AE56" s="181">
        <v>117.375</v>
      </c>
      <c r="AF56" s="180">
        <v>3029.3920934207299</v>
      </c>
      <c r="AG56" s="181">
        <v>1214</v>
      </c>
      <c r="AH56" s="181">
        <v>95.875</v>
      </c>
      <c r="AI56" s="181">
        <v>825.125</v>
      </c>
      <c r="AJ56" s="181">
        <v>23.5</v>
      </c>
      <c r="AK56" s="181">
        <v>272</v>
      </c>
      <c r="AL56" s="181">
        <v>32.75</v>
      </c>
      <c r="AM56" s="181">
        <v>566.14209342072502</v>
      </c>
      <c r="AN56" s="180">
        <v>17</v>
      </c>
      <c r="AO56" s="180">
        <v>171.625</v>
      </c>
      <c r="AP56" s="181">
        <v>163.5</v>
      </c>
      <c r="AQ56" s="181">
        <v>3</v>
      </c>
      <c r="AR56" s="181">
        <v>4.875</v>
      </c>
      <c r="AS56" s="181">
        <v>0.25</v>
      </c>
      <c r="AT56" s="180">
        <v>121.875</v>
      </c>
      <c r="AU56" s="180">
        <v>12.375</v>
      </c>
      <c r="AV56" s="180">
        <v>73.125</v>
      </c>
      <c r="AW56" s="181">
        <v>41.5</v>
      </c>
      <c r="AX56" s="181">
        <v>31.625</v>
      </c>
      <c r="AY56" s="180">
        <v>38.75</v>
      </c>
      <c r="AZ56" s="180">
        <v>63</v>
      </c>
      <c r="BA56" s="180">
        <v>80.625</v>
      </c>
      <c r="BB56" s="180">
        <v>0</v>
      </c>
      <c r="BC56" s="180">
        <v>0</v>
      </c>
      <c r="BD56" s="180">
        <v>640.5</v>
      </c>
      <c r="BE56" s="180">
        <v>4.625</v>
      </c>
      <c r="BF56" s="180">
        <v>67.125</v>
      </c>
      <c r="BG56" s="180">
        <v>284.125</v>
      </c>
      <c r="BH56" s="180" t="e">
        <v>#VALUE!</v>
      </c>
      <c r="BI56" s="182">
        <v>2558.2585212499998</v>
      </c>
      <c r="BJ56" s="183">
        <v>788.375</v>
      </c>
      <c r="BK56" s="183">
        <v>90.125</v>
      </c>
      <c r="BL56" s="183">
        <v>1524.2585212500001</v>
      </c>
      <c r="BM56" s="183">
        <v>33.375</v>
      </c>
      <c r="BN56" s="183">
        <v>26.625</v>
      </c>
      <c r="BO56" s="183" t="e">
        <v>#VALUE!</v>
      </c>
      <c r="BP56" s="183">
        <v>95.5</v>
      </c>
      <c r="BQ56" s="184">
        <v>670.75</v>
      </c>
      <c r="BR56" s="184">
        <v>256.125</v>
      </c>
      <c r="BS56" s="184" t="e">
        <v>#VALUE!</v>
      </c>
      <c r="BT56" s="184" t="e">
        <v>#VALUE!</v>
      </c>
      <c r="BU56" s="184" t="e">
        <v>#VALUE!</v>
      </c>
      <c r="BV56" s="184">
        <v>164</v>
      </c>
      <c r="BW56" s="185" t="e">
        <v>#VALUE!</v>
      </c>
      <c r="BX56" s="185" t="e">
        <v>#VALUE!</v>
      </c>
      <c r="BY56" s="185" t="e">
        <v>#VALUE!</v>
      </c>
      <c r="BZ56" s="185" t="e">
        <v>#VALUE!</v>
      </c>
      <c r="CA56" s="185" t="e">
        <v>#VALUE!</v>
      </c>
      <c r="CB56" s="185">
        <v>93</v>
      </c>
      <c r="CC56" s="186">
        <v>19.25</v>
      </c>
      <c r="CD56" s="187">
        <v>84155.668032243804</v>
      </c>
    </row>
    <row r="57" spans="1:82" x14ac:dyDescent="0.25">
      <c r="A57" s="179" t="s">
        <v>460</v>
      </c>
      <c r="B57" s="179" t="s">
        <v>461</v>
      </c>
      <c r="C57" s="179" t="s">
        <v>462</v>
      </c>
      <c r="D57" s="179" t="s">
        <v>120</v>
      </c>
      <c r="E57" s="180">
        <v>22985.790278546599</v>
      </c>
      <c r="F57" s="181">
        <v>22691.348611879901</v>
      </c>
      <c r="G57" s="181">
        <v>294.441666666667</v>
      </c>
      <c r="H57" s="181">
        <v>0</v>
      </c>
      <c r="I57" s="181">
        <v>1009.650197750587</v>
      </c>
      <c r="J57" s="181">
        <v>1076.375</v>
      </c>
      <c r="K57" s="181">
        <v>1462.125</v>
      </c>
      <c r="L57" s="181">
        <v>2278.9309112351498</v>
      </c>
      <c r="M57" s="181">
        <v>5049.9359879660597</v>
      </c>
      <c r="N57" s="181">
        <v>4106.7675566236703</v>
      </c>
      <c r="O57" s="181">
        <v>8002.0056249711497</v>
      </c>
      <c r="P57" s="180">
        <v>1843.25</v>
      </c>
      <c r="Q57" s="181">
        <v>27.25</v>
      </c>
      <c r="R57" s="181">
        <v>105.125</v>
      </c>
      <c r="S57" s="180">
        <v>3210.375</v>
      </c>
      <c r="T57" s="180">
        <v>771.875</v>
      </c>
      <c r="U57" s="180">
        <v>735.21485093238005</v>
      </c>
      <c r="V57" s="180">
        <v>4938.75</v>
      </c>
      <c r="W57" s="181">
        <v>828.625</v>
      </c>
      <c r="X57" s="181">
        <v>1036.375</v>
      </c>
      <c r="Y57" s="181">
        <v>424.75</v>
      </c>
      <c r="Z57" s="181">
        <v>423.5</v>
      </c>
      <c r="AA57" s="181">
        <v>0</v>
      </c>
      <c r="AB57" s="181">
        <v>284.875</v>
      </c>
      <c r="AC57" s="181">
        <v>986.125</v>
      </c>
      <c r="AD57" s="181">
        <v>524.625</v>
      </c>
      <c r="AE57" s="181">
        <v>429.875</v>
      </c>
      <c r="AF57" s="180">
        <v>5898.7004276142397</v>
      </c>
      <c r="AG57" s="181">
        <v>2280.625</v>
      </c>
      <c r="AH57" s="181">
        <v>68.25</v>
      </c>
      <c r="AI57" s="181">
        <v>877.5</v>
      </c>
      <c r="AJ57" s="181">
        <v>459.25</v>
      </c>
      <c r="AK57" s="181">
        <v>152.125</v>
      </c>
      <c r="AL57" s="181">
        <v>113.75</v>
      </c>
      <c r="AM57" s="181">
        <v>1947.20042761424</v>
      </c>
      <c r="AN57" s="180">
        <v>276.75</v>
      </c>
      <c r="AO57" s="180">
        <v>866.125</v>
      </c>
      <c r="AP57" s="181">
        <v>354</v>
      </c>
      <c r="AQ57" s="181">
        <v>3.875</v>
      </c>
      <c r="AR57" s="181">
        <v>462.875</v>
      </c>
      <c r="AS57" s="181">
        <v>45.375</v>
      </c>
      <c r="AT57" s="180">
        <v>148.625</v>
      </c>
      <c r="AU57" s="180">
        <v>84.625</v>
      </c>
      <c r="AV57" s="180">
        <v>81.25</v>
      </c>
      <c r="AW57" s="181">
        <v>34</v>
      </c>
      <c r="AX57" s="181">
        <v>47.25</v>
      </c>
      <c r="AY57" s="180">
        <v>84.25</v>
      </c>
      <c r="AZ57" s="180">
        <v>77.375</v>
      </c>
      <c r="BA57" s="180">
        <v>105.875</v>
      </c>
      <c r="BB57" s="180">
        <v>2</v>
      </c>
      <c r="BC57" s="180">
        <v>0</v>
      </c>
      <c r="BD57" s="180">
        <v>2096.5</v>
      </c>
      <c r="BE57" s="180">
        <v>499.875</v>
      </c>
      <c r="BF57" s="180">
        <v>53.75</v>
      </c>
      <c r="BG57" s="180">
        <v>792.125</v>
      </c>
      <c r="BH57" s="180" t="e">
        <v>#VALUE!</v>
      </c>
      <c r="BI57" s="182">
        <v>2395.56162634375</v>
      </c>
      <c r="BJ57" s="183" t="e">
        <v>#VALUE!</v>
      </c>
      <c r="BK57" s="183">
        <v>71.75</v>
      </c>
      <c r="BL57" s="183">
        <v>1603.06162634375</v>
      </c>
      <c r="BM57" s="183">
        <v>0</v>
      </c>
      <c r="BN57" s="183">
        <v>18.75</v>
      </c>
      <c r="BO57" s="183">
        <v>2</v>
      </c>
      <c r="BP57" s="183">
        <v>69.5</v>
      </c>
      <c r="BQ57" s="184">
        <v>1516.75</v>
      </c>
      <c r="BR57" s="184">
        <v>339.125</v>
      </c>
      <c r="BS57" s="184" t="e">
        <v>#VALUE!</v>
      </c>
      <c r="BT57" s="184" t="e">
        <v>#VALUE!</v>
      </c>
      <c r="BU57" s="184" t="e">
        <v>#VALUE!</v>
      </c>
      <c r="BV57" s="184">
        <v>1117.75</v>
      </c>
      <c r="BW57" s="185">
        <v>0</v>
      </c>
      <c r="BX57" s="185">
        <v>29.5</v>
      </c>
      <c r="BY57" s="185" t="e">
        <v>#VALUE!</v>
      </c>
      <c r="BZ57" s="185">
        <v>60.125</v>
      </c>
      <c r="CA57" s="185" t="e">
        <v>#VALUE!</v>
      </c>
      <c r="CB57" s="185">
        <v>870.125</v>
      </c>
      <c r="CC57" s="186">
        <v>458.875</v>
      </c>
      <c r="CD57" s="187">
        <v>171722.02006429399</v>
      </c>
    </row>
    <row r="58" spans="1:82" x14ac:dyDescent="0.25">
      <c r="A58" s="179" t="s">
        <v>463</v>
      </c>
      <c r="B58" s="179" t="s">
        <v>464</v>
      </c>
      <c r="C58" s="179" t="s">
        <v>462</v>
      </c>
      <c r="D58" s="179" t="s">
        <v>120</v>
      </c>
      <c r="E58" s="180">
        <v>4681.7270041902602</v>
      </c>
      <c r="F58" s="181">
        <v>4531.0009403604799</v>
      </c>
      <c r="G58" s="181">
        <v>0</v>
      </c>
      <c r="H58" s="181">
        <v>150.72606382978699</v>
      </c>
      <c r="I58" s="181">
        <v>216.25</v>
      </c>
      <c r="J58" s="181">
        <v>232.87794685990301</v>
      </c>
      <c r="K58" s="181">
        <v>237</v>
      </c>
      <c r="L58" s="181">
        <v>1179.8043312150301</v>
      </c>
      <c r="M58" s="181">
        <v>1372.8309744656101</v>
      </c>
      <c r="N58" s="181">
        <v>628.48768781993397</v>
      </c>
      <c r="O58" s="181">
        <v>814.47606382978699</v>
      </c>
      <c r="P58" s="180">
        <v>442.625</v>
      </c>
      <c r="Q58" s="181">
        <v>13.25</v>
      </c>
      <c r="R58" s="181">
        <v>32.375</v>
      </c>
      <c r="S58" s="180">
        <v>97.125</v>
      </c>
      <c r="T58" s="180">
        <v>102.875</v>
      </c>
      <c r="U58" s="180">
        <v>355.10106382978699</v>
      </c>
      <c r="V58" s="180">
        <v>725.125</v>
      </c>
      <c r="W58" s="181">
        <v>52.375</v>
      </c>
      <c r="X58" s="181">
        <v>214.5</v>
      </c>
      <c r="Y58" s="181">
        <v>78</v>
      </c>
      <c r="Z58" s="181">
        <v>151.375</v>
      </c>
      <c r="AA58" s="181" t="e">
        <v>#VALUE!</v>
      </c>
      <c r="AB58" s="181">
        <v>16.125</v>
      </c>
      <c r="AC58" s="181">
        <v>7.375</v>
      </c>
      <c r="AD58" s="181">
        <v>177.625</v>
      </c>
      <c r="AE58" s="181">
        <v>27.75</v>
      </c>
      <c r="AF58" s="180">
        <v>1911.6259403604799</v>
      </c>
      <c r="AG58" s="181">
        <v>878.375</v>
      </c>
      <c r="AH58" s="181" t="e">
        <v>#VALUE!</v>
      </c>
      <c r="AI58" s="181">
        <v>428.875</v>
      </c>
      <c r="AJ58" s="181">
        <v>98.375</v>
      </c>
      <c r="AK58" s="181">
        <v>77.625</v>
      </c>
      <c r="AL58" s="181">
        <v>35.625</v>
      </c>
      <c r="AM58" s="181">
        <v>392.75094036047699</v>
      </c>
      <c r="AN58" s="180">
        <v>31.25</v>
      </c>
      <c r="AO58" s="180">
        <v>146.75</v>
      </c>
      <c r="AP58" s="181">
        <v>68.125</v>
      </c>
      <c r="AQ58" s="181">
        <v>0</v>
      </c>
      <c r="AR58" s="181">
        <v>78.625</v>
      </c>
      <c r="AS58" s="181">
        <v>0</v>
      </c>
      <c r="AT58" s="180">
        <v>36.75</v>
      </c>
      <c r="AU58" s="180">
        <v>0</v>
      </c>
      <c r="AV58" s="180">
        <v>43</v>
      </c>
      <c r="AW58" s="181">
        <v>5.25</v>
      </c>
      <c r="AX58" s="181">
        <v>37.75</v>
      </c>
      <c r="AY58" s="180">
        <v>8</v>
      </c>
      <c r="AZ58" s="180">
        <v>14</v>
      </c>
      <c r="BA58" s="180">
        <v>35.375</v>
      </c>
      <c r="BB58" s="180">
        <v>0</v>
      </c>
      <c r="BC58" s="180">
        <v>0</v>
      </c>
      <c r="BD58" s="180">
        <v>335.75</v>
      </c>
      <c r="BE58" s="180" t="e">
        <v>#VALUE!</v>
      </c>
      <c r="BF58" s="180">
        <v>75.375</v>
      </c>
      <c r="BG58" s="180">
        <v>182.875</v>
      </c>
      <c r="BH58" s="180" t="e">
        <v>#VALUE!</v>
      </c>
      <c r="BI58" s="182">
        <v>800.98461249999991</v>
      </c>
      <c r="BJ58" s="183" t="e">
        <v>#VALUE!</v>
      </c>
      <c r="BK58" s="183">
        <v>77.75</v>
      </c>
      <c r="BL58" s="183">
        <v>601.48461249999991</v>
      </c>
      <c r="BM58" s="183" t="e">
        <v>#VALUE!</v>
      </c>
      <c r="BN58" s="183" t="e">
        <v>#VALUE!</v>
      </c>
      <c r="BO58" s="183">
        <v>0</v>
      </c>
      <c r="BP58" s="183">
        <v>10</v>
      </c>
      <c r="BQ58" s="184">
        <v>116.125</v>
      </c>
      <c r="BR58" s="184">
        <v>44</v>
      </c>
      <c r="BS58" s="184" t="e">
        <v>#VALUE!</v>
      </c>
      <c r="BT58" s="184" t="e">
        <v>#VALUE!</v>
      </c>
      <c r="BU58" s="184" t="e">
        <v>#VALUE!</v>
      </c>
      <c r="BV58" s="184">
        <v>72.125</v>
      </c>
      <c r="BW58" s="185" t="e">
        <v>#VALUE!</v>
      </c>
      <c r="BX58" s="185" t="e">
        <v>#VALUE!</v>
      </c>
      <c r="BY58" s="185" t="e">
        <v>#VALUE!</v>
      </c>
      <c r="BZ58" s="185" t="e">
        <v>#VALUE!</v>
      </c>
      <c r="CA58" s="185" t="e">
        <v>#VALUE!</v>
      </c>
      <c r="CB58" s="185">
        <v>48.125</v>
      </c>
      <c r="CC58" s="186">
        <v>34.875</v>
      </c>
      <c r="CD58" s="187">
        <v>36560.2454618216</v>
      </c>
    </row>
    <row r="59" spans="1:82" x14ac:dyDescent="0.25">
      <c r="A59" s="179" t="s">
        <v>465</v>
      </c>
      <c r="B59" s="179" t="s">
        <v>466</v>
      </c>
      <c r="C59" s="179" t="s">
        <v>117</v>
      </c>
      <c r="D59" s="179" t="s">
        <v>117</v>
      </c>
      <c r="E59" s="180">
        <v>19329.4229305318</v>
      </c>
      <c r="F59" s="181">
        <v>18477.7979305318</v>
      </c>
      <c r="G59" s="181">
        <v>8.75</v>
      </c>
      <c r="H59" s="181" t="e">
        <v>#VALUE!</v>
      </c>
      <c r="I59" s="181">
        <v>1167.625</v>
      </c>
      <c r="J59" s="181">
        <v>1554.5</v>
      </c>
      <c r="K59" s="181">
        <v>1353.625</v>
      </c>
      <c r="L59" s="181">
        <v>2661.0467308959201</v>
      </c>
      <c r="M59" s="181">
        <v>5469.3215913529002</v>
      </c>
      <c r="N59" s="181">
        <v>3780.5909536541899</v>
      </c>
      <c r="O59" s="181">
        <v>3342.7136546287902</v>
      </c>
      <c r="P59" s="180">
        <v>3630.5</v>
      </c>
      <c r="Q59" s="181">
        <v>35.125</v>
      </c>
      <c r="R59" s="181">
        <v>196.75</v>
      </c>
      <c r="S59" s="180">
        <v>1278.625</v>
      </c>
      <c r="T59" s="180">
        <v>702.5</v>
      </c>
      <c r="U59" s="180">
        <v>923.29602640159396</v>
      </c>
      <c r="V59" s="180">
        <v>3290.875</v>
      </c>
      <c r="W59" s="181">
        <v>660.625</v>
      </c>
      <c r="X59" s="181">
        <v>580.75</v>
      </c>
      <c r="Y59" s="181">
        <v>330.125</v>
      </c>
      <c r="Z59" s="181">
        <v>419.5</v>
      </c>
      <c r="AA59" s="181">
        <v>20.875</v>
      </c>
      <c r="AB59" s="181">
        <v>417.25</v>
      </c>
      <c r="AC59" s="181">
        <v>19</v>
      </c>
      <c r="AD59" s="181">
        <v>157</v>
      </c>
      <c r="AE59" s="181">
        <v>685.75</v>
      </c>
      <c r="AF59" s="180">
        <v>5157.2519041302094</v>
      </c>
      <c r="AG59" s="181">
        <v>1818</v>
      </c>
      <c r="AH59" s="181">
        <v>22.25</v>
      </c>
      <c r="AI59" s="181">
        <v>1411.5</v>
      </c>
      <c r="AJ59" s="181">
        <v>164.875</v>
      </c>
      <c r="AK59" s="181">
        <v>354.25</v>
      </c>
      <c r="AL59" s="181">
        <v>0</v>
      </c>
      <c r="AM59" s="181">
        <v>1386.376904130208</v>
      </c>
      <c r="AN59" s="180">
        <v>97.375</v>
      </c>
      <c r="AO59" s="180">
        <v>395.875</v>
      </c>
      <c r="AP59" s="181">
        <v>293.375</v>
      </c>
      <c r="AQ59" s="181">
        <v>17.75</v>
      </c>
      <c r="AR59" s="181">
        <v>39.25</v>
      </c>
      <c r="AS59" s="181">
        <v>45.5</v>
      </c>
      <c r="AT59" s="180">
        <v>484.875</v>
      </c>
      <c r="AU59" s="180">
        <v>192</v>
      </c>
      <c r="AV59" s="180">
        <v>112.75</v>
      </c>
      <c r="AW59" s="181">
        <v>10.625</v>
      </c>
      <c r="AX59" s="181">
        <v>102.125</v>
      </c>
      <c r="AY59" s="180">
        <v>37.125</v>
      </c>
      <c r="AZ59" s="180">
        <v>425.5</v>
      </c>
      <c r="BA59" s="180">
        <v>214</v>
      </c>
      <c r="BB59" s="180">
        <v>1</v>
      </c>
      <c r="BC59" s="180">
        <v>3.375</v>
      </c>
      <c r="BD59" s="180">
        <v>1394.375</v>
      </c>
      <c r="BE59" s="180">
        <v>10</v>
      </c>
      <c r="BF59" s="180">
        <v>90.375</v>
      </c>
      <c r="BG59" s="180">
        <v>335.5</v>
      </c>
      <c r="BH59" s="180" t="e">
        <v>#VALUE!</v>
      </c>
      <c r="BI59" s="182">
        <v>5245.9036903750002</v>
      </c>
      <c r="BJ59" s="183">
        <v>1975.125</v>
      </c>
      <c r="BK59" s="183">
        <v>290.75</v>
      </c>
      <c r="BL59" s="183">
        <v>2525.0286903750002</v>
      </c>
      <c r="BM59" s="183">
        <v>97.75</v>
      </c>
      <c r="BN59" s="183">
        <v>148</v>
      </c>
      <c r="BO59" s="183" t="e">
        <v>#VALUE!</v>
      </c>
      <c r="BP59" s="183">
        <v>209.25</v>
      </c>
      <c r="BQ59" s="184">
        <v>2637.75</v>
      </c>
      <c r="BR59" s="184">
        <v>88.375</v>
      </c>
      <c r="BS59" s="184" t="e">
        <v>#VALUE!</v>
      </c>
      <c r="BT59" s="184" t="e">
        <v>#VALUE!</v>
      </c>
      <c r="BU59" s="184" t="e">
        <v>#VALUE!</v>
      </c>
      <c r="BV59" s="184">
        <v>1948</v>
      </c>
      <c r="BW59" s="185">
        <v>1046.5</v>
      </c>
      <c r="BX59" s="185">
        <v>10.625</v>
      </c>
      <c r="BY59" s="185">
        <v>3.375</v>
      </c>
      <c r="BZ59" s="185">
        <v>260.375</v>
      </c>
      <c r="CA59" s="185">
        <v>10</v>
      </c>
      <c r="CB59" s="185">
        <v>430</v>
      </c>
      <c r="CC59" s="186">
        <v>190.375</v>
      </c>
      <c r="CD59" s="187">
        <v>184453.78711797099</v>
      </c>
    </row>
    <row r="60" spans="1:82" x14ac:dyDescent="0.25">
      <c r="A60" s="179" t="s">
        <v>467</v>
      </c>
      <c r="B60" s="179" t="s">
        <v>468</v>
      </c>
      <c r="C60" s="179" t="s">
        <v>462</v>
      </c>
      <c r="D60" s="179" t="s">
        <v>120</v>
      </c>
      <c r="E60" s="180">
        <v>30257.301726671001</v>
      </c>
      <c r="F60" s="181">
        <v>29661.628852120699</v>
      </c>
      <c r="G60" s="181">
        <v>33.367877492877497</v>
      </c>
      <c r="H60" s="181">
        <v>562.30499705740101</v>
      </c>
      <c r="I60" s="181">
        <v>934.83303571428598</v>
      </c>
      <c r="J60" s="181">
        <v>1180.125</v>
      </c>
      <c r="K60" s="181">
        <v>1312.2172380315801</v>
      </c>
      <c r="L60" s="181">
        <v>2405.0085816963501</v>
      </c>
      <c r="M60" s="181">
        <v>6478.8681807820203</v>
      </c>
      <c r="N60" s="181">
        <v>6953.3531544336902</v>
      </c>
      <c r="O60" s="181">
        <v>10992.896536013101</v>
      </c>
      <c r="P60" s="180">
        <v>1758.5</v>
      </c>
      <c r="Q60" s="181">
        <v>175.375</v>
      </c>
      <c r="R60" s="181">
        <v>245</v>
      </c>
      <c r="S60" s="180">
        <v>4690.25</v>
      </c>
      <c r="T60" s="180">
        <v>443.25</v>
      </c>
      <c r="U60" s="180">
        <v>1109.31419145162</v>
      </c>
      <c r="V60" s="180">
        <v>7676.5</v>
      </c>
      <c r="W60" s="181">
        <v>3319.25</v>
      </c>
      <c r="X60" s="181">
        <v>1066.625</v>
      </c>
      <c r="Y60" s="181">
        <v>529.625</v>
      </c>
      <c r="Z60" s="181">
        <v>770.875</v>
      </c>
      <c r="AA60" s="181">
        <v>0</v>
      </c>
      <c r="AB60" s="181">
        <v>465.25</v>
      </c>
      <c r="AC60" s="181">
        <v>246.125</v>
      </c>
      <c r="AD60" s="181">
        <v>651.625</v>
      </c>
      <c r="AE60" s="181">
        <v>627.125</v>
      </c>
      <c r="AF60" s="180">
        <v>9969.7375352193994</v>
      </c>
      <c r="AG60" s="181">
        <v>3232.625</v>
      </c>
      <c r="AH60" s="181">
        <v>85</v>
      </c>
      <c r="AI60" s="181">
        <v>2503.625</v>
      </c>
      <c r="AJ60" s="181">
        <v>1025.75</v>
      </c>
      <c r="AK60" s="181">
        <v>407.125</v>
      </c>
      <c r="AL60" s="181">
        <v>316.875</v>
      </c>
      <c r="AM60" s="181">
        <v>2398.7375352193999</v>
      </c>
      <c r="AN60" s="180">
        <v>317.875</v>
      </c>
      <c r="AO60" s="180">
        <v>456.625</v>
      </c>
      <c r="AP60" s="181">
        <v>209</v>
      </c>
      <c r="AQ60" s="181">
        <v>1.75</v>
      </c>
      <c r="AR60" s="181">
        <v>198.625</v>
      </c>
      <c r="AS60" s="181">
        <v>47.25</v>
      </c>
      <c r="AT60" s="180">
        <v>378.875</v>
      </c>
      <c r="AU60" s="180">
        <v>116.25</v>
      </c>
      <c r="AV60" s="180">
        <v>205.75</v>
      </c>
      <c r="AW60" s="181">
        <v>114.125</v>
      </c>
      <c r="AX60" s="181">
        <v>91.625</v>
      </c>
      <c r="AY60" s="180">
        <v>44.75</v>
      </c>
      <c r="AZ60" s="180">
        <v>53.5</v>
      </c>
      <c r="BA60" s="180">
        <v>77.125</v>
      </c>
      <c r="BB60" s="180">
        <v>96.25</v>
      </c>
      <c r="BC60" s="180">
        <v>1</v>
      </c>
      <c r="BD60" s="180">
        <v>1543.875</v>
      </c>
      <c r="BE60" s="180">
        <v>20.625</v>
      </c>
      <c r="BF60" s="180" t="e">
        <v>#VALUE!</v>
      </c>
      <c r="BG60" s="180">
        <v>1153.375</v>
      </c>
      <c r="BH60" s="180" t="e">
        <v>#VALUE!</v>
      </c>
      <c r="BI60" s="182">
        <v>4281.1894463437502</v>
      </c>
      <c r="BJ60" s="183">
        <v>363.25</v>
      </c>
      <c r="BK60" s="183">
        <v>242.75</v>
      </c>
      <c r="BL60" s="183">
        <v>3541.1894463437502</v>
      </c>
      <c r="BM60" s="183">
        <v>3.125</v>
      </c>
      <c r="BN60" s="183">
        <v>15.125</v>
      </c>
      <c r="BO60" s="183">
        <v>0</v>
      </c>
      <c r="BP60" s="183">
        <v>115.75</v>
      </c>
      <c r="BQ60" s="184">
        <v>583.5</v>
      </c>
      <c r="BR60" s="184">
        <v>147.75</v>
      </c>
      <c r="BS60" s="184" t="e">
        <v>#VALUE!</v>
      </c>
      <c r="BT60" s="184" t="e">
        <v>#VALUE!</v>
      </c>
      <c r="BU60" s="184">
        <v>1</v>
      </c>
      <c r="BV60" s="184">
        <v>332.25</v>
      </c>
      <c r="BW60" s="185" t="e">
        <v>#VALUE!</v>
      </c>
      <c r="BX60" s="185" t="e">
        <v>#VALUE!</v>
      </c>
      <c r="BY60" s="185" t="e">
        <v>#VALUE!</v>
      </c>
      <c r="BZ60" s="185" t="e">
        <v>#VALUE!</v>
      </c>
      <c r="CA60" s="185" t="e">
        <v>#VALUE!</v>
      </c>
      <c r="CB60" s="185">
        <v>272.75</v>
      </c>
      <c r="CC60" s="186">
        <v>584.5</v>
      </c>
      <c r="CD60" s="187">
        <v>251916.32979971799</v>
      </c>
    </row>
    <row r="61" spans="1:82" x14ac:dyDescent="0.25">
      <c r="A61" s="179" t="s">
        <v>469</v>
      </c>
      <c r="B61" s="179" t="s">
        <v>470</v>
      </c>
      <c r="C61" s="179" t="s">
        <v>399</v>
      </c>
      <c r="D61" s="179" t="s">
        <v>116</v>
      </c>
      <c r="E61" s="180">
        <v>6407.9477557036098</v>
      </c>
      <c r="F61" s="181">
        <v>6266.8227557036098</v>
      </c>
      <c r="G61" s="181">
        <v>0</v>
      </c>
      <c r="H61" s="181">
        <v>141.125</v>
      </c>
      <c r="I61" s="181">
        <v>321.125</v>
      </c>
      <c r="J61" s="181">
        <v>286.30334824214702</v>
      </c>
      <c r="K61" s="181">
        <v>422.375</v>
      </c>
      <c r="L61" s="181">
        <v>764.40900655170503</v>
      </c>
      <c r="M61" s="181">
        <v>2257.2274908568402</v>
      </c>
      <c r="N61" s="181">
        <v>1545.6329100529099</v>
      </c>
      <c r="O61" s="181">
        <v>810.875</v>
      </c>
      <c r="P61" s="180">
        <v>383.375</v>
      </c>
      <c r="Q61" s="181">
        <v>56.75</v>
      </c>
      <c r="R61" s="181">
        <v>9.375</v>
      </c>
      <c r="S61" s="180">
        <v>191.625</v>
      </c>
      <c r="T61" s="180">
        <v>162.125</v>
      </c>
      <c r="U61" s="180">
        <v>69.375</v>
      </c>
      <c r="V61" s="180">
        <v>1802.375</v>
      </c>
      <c r="W61" s="181">
        <v>380</v>
      </c>
      <c r="X61" s="181">
        <v>292.5</v>
      </c>
      <c r="Y61" s="181">
        <v>184.75</v>
      </c>
      <c r="Z61" s="181">
        <v>271.5</v>
      </c>
      <c r="AA61" s="181" t="e">
        <v>#VALUE!</v>
      </c>
      <c r="AB61" s="181">
        <v>257.125</v>
      </c>
      <c r="AC61" s="181">
        <v>108.75</v>
      </c>
      <c r="AD61" s="181">
        <v>174.875</v>
      </c>
      <c r="AE61" s="181">
        <v>132.875</v>
      </c>
      <c r="AF61" s="180">
        <v>2562.3227557036098</v>
      </c>
      <c r="AG61" s="181">
        <v>836.625</v>
      </c>
      <c r="AH61" s="181">
        <v>89.75</v>
      </c>
      <c r="AI61" s="181">
        <v>606.125</v>
      </c>
      <c r="AJ61" s="181">
        <v>94.375</v>
      </c>
      <c r="AK61" s="181">
        <v>90.375</v>
      </c>
      <c r="AL61" s="181">
        <v>92.375</v>
      </c>
      <c r="AM61" s="181">
        <v>752.69775570360696</v>
      </c>
      <c r="AN61" s="180">
        <v>11.875</v>
      </c>
      <c r="AO61" s="180">
        <v>117.125</v>
      </c>
      <c r="AP61" s="181">
        <v>68.5</v>
      </c>
      <c r="AQ61" s="181">
        <v>0</v>
      </c>
      <c r="AR61" s="181">
        <v>26.625</v>
      </c>
      <c r="AS61" s="181">
        <v>22</v>
      </c>
      <c r="AT61" s="180">
        <v>6.875</v>
      </c>
      <c r="AU61" s="180">
        <v>12</v>
      </c>
      <c r="AV61" s="180">
        <v>42.125</v>
      </c>
      <c r="AW61" s="181">
        <v>6.25</v>
      </c>
      <c r="AX61" s="181">
        <v>35.875</v>
      </c>
      <c r="AY61" s="180">
        <v>8.5</v>
      </c>
      <c r="AZ61" s="180">
        <v>4.5</v>
      </c>
      <c r="BA61" s="180">
        <v>52.25</v>
      </c>
      <c r="BB61" s="180">
        <v>1</v>
      </c>
      <c r="BC61" s="180">
        <v>0</v>
      </c>
      <c r="BD61" s="180">
        <v>571</v>
      </c>
      <c r="BE61" s="180">
        <v>0</v>
      </c>
      <c r="BF61" s="180" t="e">
        <v>#VALUE!</v>
      </c>
      <c r="BG61" s="180">
        <v>106.625</v>
      </c>
      <c r="BH61" s="180" t="e">
        <v>#VALUE!</v>
      </c>
      <c r="BI61" s="182">
        <v>1133.9505578124999</v>
      </c>
      <c r="BJ61" s="183" t="e">
        <v>#VALUE!</v>
      </c>
      <c r="BK61" s="183">
        <v>70</v>
      </c>
      <c r="BL61" s="183">
        <v>698.07555781249994</v>
      </c>
      <c r="BM61" s="183" t="e">
        <v>#VALUE!</v>
      </c>
      <c r="BN61" s="183">
        <v>0</v>
      </c>
      <c r="BO61" s="183" t="e">
        <v>#VALUE!</v>
      </c>
      <c r="BP61" s="183">
        <v>162.625</v>
      </c>
      <c r="BQ61" s="184">
        <v>446.875</v>
      </c>
      <c r="BR61" s="184">
        <v>29.625</v>
      </c>
      <c r="BS61" s="184" t="e">
        <v>#VALUE!</v>
      </c>
      <c r="BT61" s="184" t="e">
        <v>#VALUE!</v>
      </c>
      <c r="BU61" s="184" t="e">
        <v>#VALUE!</v>
      </c>
      <c r="BV61" s="184">
        <v>247</v>
      </c>
      <c r="BW61" s="185">
        <v>0</v>
      </c>
      <c r="BX61" s="185">
        <v>124.875</v>
      </c>
      <c r="BY61" s="185" t="e">
        <v>#VALUE!</v>
      </c>
      <c r="BZ61" s="185">
        <v>0</v>
      </c>
      <c r="CA61" s="185" t="e">
        <v>#VALUE!</v>
      </c>
      <c r="CB61" s="185">
        <v>70.625</v>
      </c>
      <c r="CC61" s="186">
        <v>23.25</v>
      </c>
      <c r="CD61" s="187">
        <v>47945.460654392802</v>
      </c>
    </row>
    <row r="62" spans="1:82" x14ac:dyDescent="0.25">
      <c r="A62" s="179" t="s">
        <v>471</v>
      </c>
      <c r="B62" s="179" t="s">
        <v>472</v>
      </c>
      <c r="C62" s="179" t="s">
        <v>473</v>
      </c>
      <c r="D62" s="179" t="s">
        <v>121</v>
      </c>
      <c r="E62" s="180">
        <v>81348.262094207501</v>
      </c>
      <c r="F62" s="181">
        <v>80053.658250652501</v>
      </c>
      <c r="G62" s="181">
        <v>985.94074831686703</v>
      </c>
      <c r="H62" s="181">
        <v>308.66309523809502</v>
      </c>
      <c r="I62" s="181">
        <v>2748.1556603773602</v>
      </c>
      <c r="J62" s="181">
        <v>3476.625</v>
      </c>
      <c r="K62" s="181">
        <v>4418.8243317247297</v>
      </c>
      <c r="L62" s="181">
        <v>9207.3294445021093</v>
      </c>
      <c r="M62" s="181">
        <v>17584.702687604102</v>
      </c>
      <c r="N62" s="181">
        <v>16291.3422066803</v>
      </c>
      <c r="O62" s="181">
        <v>27621.282763318901</v>
      </c>
      <c r="P62" s="180">
        <v>12167.8951051655</v>
      </c>
      <c r="Q62" s="181">
        <v>47.25</v>
      </c>
      <c r="R62" s="181">
        <v>256.125</v>
      </c>
      <c r="S62" s="180">
        <v>5320.625</v>
      </c>
      <c r="T62" s="180">
        <v>2268.75</v>
      </c>
      <c r="U62" s="180">
        <v>2244.2982899551098</v>
      </c>
      <c r="V62" s="180">
        <v>15784.875</v>
      </c>
      <c r="W62" s="181">
        <v>2054.25</v>
      </c>
      <c r="X62" s="181">
        <v>3401.625</v>
      </c>
      <c r="Y62" s="181">
        <v>1167.125</v>
      </c>
      <c r="Z62" s="181">
        <v>3108.625</v>
      </c>
      <c r="AA62" s="181">
        <v>163.25</v>
      </c>
      <c r="AB62" s="181">
        <v>768.5</v>
      </c>
      <c r="AC62" s="181">
        <v>149.25</v>
      </c>
      <c r="AD62" s="181">
        <v>3411</v>
      </c>
      <c r="AE62" s="181">
        <v>1561.25</v>
      </c>
      <c r="AF62" s="180">
        <v>27863.9436990869</v>
      </c>
      <c r="AG62" s="181">
        <v>6947.25</v>
      </c>
      <c r="AH62" s="181">
        <v>395.5</v>
      </c>
      <c r="AI62" s="181">
        <v>7027.625</v>
      </c>
      <c r="AJ62" s="181">
        <v>1439.125</v>
      </c>
      <c r="AK62" s="181">
        <v>1341</v>
      </c>
      <c r="AL62" s="181">
        <v>1126.125</v>
      </c>
      <c r="AM62" s="181">
        <v>9587.3186990869308</v>
      </c>
      <c r="AN62" s="180">
        <v>459.75</v>
      </c>
      <c r="AO62" s="180">
        <v>2333.625</v>
      </c>
      <c r="AP62" s="181">
        <v>1556.625</v>
      </c>
      <c r="AQ62" s="181">
        <v>51.375</v>
      </c>
      <c r="AR62" s="181">
        <v>612.25</v>
      </c>
      <c r="AS62" s="181">
        <v>113.375</v>
      </c>
      <c r="AT62" s="180">
        <v>407</v>
      </c>
      <c r="AU62" s="180">
        <v>9.5</v>
      </c>
      <c r="AV62" s="180">
        <v>276.75</v>
      </c>
      <c r="AW62" s="181">
        <v>63.125</v>
      </c>
      <c r="AX62" s="181">
        <v>213.625</v>
      </c>
      <c r="AY62" s="180">
        <v>221.625</v>
      </c>
      <c r="AZ62" s="180">
        <v>402</v>
      </c>
      <c r="BA62" s="180">
        <v>188.125</v>
      </c>
      <c r="BB62" s="180">
        <v>2.25</v>
      </c>
      <c r="BC62" s="180">
        <v>2.625</v>
      </c>
      <c r="BD62" s="180">
        <v>6094.125</v>
      </c>
      <c r="BE62" s="180">
        <v>120.875</v>
      </c>
      <c r="BF62" s="180">
        <v>165.375</v>
      </c>
      <c r="BG62" s="180">
        <v>4353.125</v>
      </c>
      <c r="BH62" s="180" t="e">
        <v>#VALUE!</v>
      </c>
      <c r="BI62" s="182">
        <v>5192.9323808749996</v>
      </c>
      <c r="BJ62" s="183">
        <v>1153.375</v>
      </c>
      <c r="BK62" s="183">
        <v>905.125</v>
      </c>
      <c r="BL62" s="183">
        <v>2562.057380875</v>
      </c>
      <c r="BM62" s="183">
        <v>4.375</v>
      </c>
      <c r="BN62" s="183">
        <v>15.5</v>
      </c>
      <c r="BO62" s="183">
        <v>0</v>
      </c>
      <c r="BP62" s="183">
        <v>552.5</v>
      </c>
      <c r="BQ62" s="184">
        <v>3403.375</v>
      </c>
      <c r="BR62" s="184">
        <v>524</v>
      </c>
      <c r="BS62" s="184" t="e">
        <v>#VALUE!</v>
      </c>
      <c r="BT62" s="184" t="e">
        <v>#VALUE!</v>
      </c>
      <c r="BU62" s="184">
        <v>1</v>
      </c>
      <c r="BV62" s="184">
        <v>2305.25</v>
      </c>
      <c r="BW62" s="185">
        <v>143.25</v>
      </c>
      <c r="BX62" s="185">
        <v>45.25</v>
      </c>
      <c r="BY62" s="185" t="e">
        <v>#VALUE!</v>
      </c>
      <c r="BZ62" s="185" t="e">
        <v>#VALUE!</v>
      </c>
      <c r="CA62" s="185" t="e">
        <v>#VALUE!</v>
      </c>
      <c r="CB62" s="185">
        <v>1750.125</v>
      </c>
      <c r="CC62" s="186">
        <v>1807.25</v>
      </c>
      <c r="CD62" s="187">
        <v>711119.35170915001</v>
      </c>
    </row>
    <row r="63" spans="1:82" x14ac:dyDescent="0.25">
      <c r="A63" s="179" t="s">
        <v>474</v>
      </c>
      <c r="B63" s="179" t="s">
        <v>475</v>
      </c>
      <c r="C63" s="179" t="s">
        <v>357</v>
      </c>
      <c r="D63" s="179" t="s">
        <v>121</v>
      </c>
      <c r="E63" s="180">
        <v>21012.4137399883</v>
      </c>
      <c r="F63" s="181">
        <v>19795.710500315399</v>
      </c>
      <c r="G63" s="181">
        <v>2.375</v>
      </c>
      <c r="H63" s="181">
        <v>1214.3282396729089</v>
      </c>
      <c r="I63" s="181">
        <v>997.125</v>
      </c>
      <c r="J63" s="181">
        <v>901.75</v>
      </c>
      <c r="K63" s="181">
        <v>895.25</v>
      </c>
      <c r="L63" s="181">
        <v>1762.78684318555</v>
      </c>
      <c r="M63" s="181">
        <v>4156.4217659999103</v>
      </c>
      <c r="N63" s="181">
        <v>4389.2274031192301</v>
      </c>
      <c r="O63" s="181">
        <v>7909.8527276836003</v>
      </c>
      <c r="P63" s="180">
        <v>2604.75</v>
      </c>
      <c r="Q63" s="181">
        <v>17.5</v>
      </c>
      <c r="R63" s="181">
        <v>194.25</v>
      </c>
      <c r="S63" s="180">
        <v>1214.375</v>
      </c>
      <c r="T63" s="180">
        <v>1165.5</v>
      </c>
      <c r="U63" s="180">
        <v>2059.4109691415078</v>
      </c>
      <c r="V63" s="180">
        <v>4041.875</v>
      </c>
      <c r="W63" s="181">
        <v>567.125</v>
      </c>
      <c r="X63" s="181">
        <v>1106</v>
      </c>
      <c r="Y63" s="181">
        <v>275.75</v>
      </c>
      <c r="Z63" s="181">
        <v>937.125</v>
      </c>
      <c r="AA63" s="181">
        <v>61.75</v>
      </c>
      <c r="AB63" s="181">
        <v>129.875</v>
      </c>
      <c r="AC63" s="181">
        <v>92.125</v>
      </c>
      <c r="AD63" s="181">
        <v>737.75</v>
      </c>
      <c r="AE63" s="181">
        <v>134.375</v>
      </c>
      <c r="AF63" s="180">
        <v>6191.5027708467796</v>
      </c>
      <c r="AG63" s="181">
        <v>1469.125</v>
      </c>
      <c r="AH63" s="181">
        <v>158.75</v>
      </c>
      <c r="AI63" s="181">
        <v>1580.5</v>
      </c>
      <c r="AJ63" s="181">
        <v>430</v>
      </c>
      <c r="AK63" s="181">
        <v>497.125</v>
      </c>
      <c r="AL63" s="181">
        <v>211.625</v>
      </c>
      <c r="AM63" s="181">
        <v>1844.3777708467801</v>
      </c>
      <c r="AN63" s="180">
        <v>257.875</v>
      </c>
      <c r="AO63" s="180">
        <v>472.875</v>
      </c>
      <c r="AP63" s="181">
        <v>336.625</v>
      </c>
      <c r="AQ63" s="181">
        <v>6.625</v>
      </c>
      <c r="AR63" s="181">
        <v>84.125</v>
      </c>
      <c r="AS63" s="181">
        <v>45.5</v>
      </c>
      <c r="AT63" s="180">
        <v>171.625</v>
      </c>
      <c r="AU63" s="180">
        <v>8.625</v>
      </c>
      <c r="AV63" s="180">
        <v>96.375</v>
      </c>
      <c r="AW63" s="181">
        <v>57.25</v>
      </c>
      <c r="AX63" s="181">
        <v>39.125</v>
      </c>
      <c r="AY63" s="180">
        <v>5.625</v>
      </c>
      <c r="AZ63" s="180">
        <v>18.5</v>
      </c>
      <c r="BA63" s="180">
        <v>51.5</v>
      </c>
      <c r="BB63" s="180">
        <v>1</v>
      </c>
      <c r="BC63" s="180">
        <v>1</v>
      </c>
      <c r="BD63" s="180">
        <v>1431.625</v>
      </c>
      <c r="BE63" s="180">
        <v>0.5</v>
      </c>
      <c r="BF63" s="180">
        <v>80.875</v>
      </c>
      <c r="BG63" s="180">
        <v>760.75</v>
      </c>
      <c r="BH63" s="180" t="e">
        <v>#VALUE!</v>
      </c>
      <c r="BI63" s="182">
        <v>2686.97745509375</v>
      </c>
      <c r="BJ63" s="183" t="e">
        <v>#VALUE!</v>
      </c>
      <c r="BK63" s="183">
        <v>184.625</v>
      </c>
      <c r="BL63" s="183">
        <v>1608.6024550937498</v>
      </c>
      <c r="BM63" s="183">
        <v>10.5</v>
      </c>
      <c r="BN63" s="183" t="e">
        <v>#VALUE!</v>
      </c>
      <c r="BO63" s="183">
        <v>112.375</v>
      </c>
      <c r="BP63" s="183">
        <v>218.125</v>
      </c>
      <c r="BQ63" s="184">
        <v>1268.375</v>
      </c>
      <c r="BR63" s="184">
        <v>508.75</v>
      </c>
      <c r="BS63" s="184" t="e">
        <v>#VALUE!</v>
      </c>
      <c r="BT63" s="184" t="e">
        <v>#VALUE!</v>
      </c>
      <c r="BU63" s="184" t="e">
        <v>#VALUE!</v>
      </c>
      <c r="BV63" s="184">
        <v>433.875</v>
      </c>
      <c r="BW63" s="185">
        <v>0</v>
      </c>
      <c r="BX63" s="185" t="e">
        <v>#VALUE!</v>
      </c>
      <c r="BY63" s="185" t="e">
        <v>#VALUE!</v>
      </c>
      <c r="BZ63" s="185" t="e">
        <v>#VALUE!</v>
      </c>
      <c r="CA63" s="185">
        <v>55.125</v>
      </c>
      <c r="CB63" s="185">
        <v>365</v>
      </c>
      <c r="CC63" s="186">
        <v>1156.8787607116201</v>
      </c>
      <c r="CD63" s="187">
        <v>196395.25287582001</v>
      </c>
    </row>
    <row r="64" spans="1:82" x14ac:dyDescent="0.25">
      <c r="A64" s="179" t="s">
        <v>476</v>
      </c>
      <c r="B64" s="179" t="s">
        <v>477</v>
      </c>
      <c r="C64" s="179" t="s">
        <v>382</v>
      </c>
      <c r="D64" s="179" t="s">
        <v>123</v>
      </c>
      <c r="E64" s="180">
        <v>10553.93285141601</v>
      </c>
      <c r="F64" s="181">
        <v>10552.057851416001</v>
      </c>
      <c r="G64" s="181">
        <v>1.875</v>
      </c>
      <c r="H64" s="181" t="e">
        <v>#VALUE!</v>
      </c>
      <c r="I64" s="181">
        <v>460.625</v>
      </c>
      <c r="J64" s="181">
        <v>495.25</v>
      </c>
      <c r="K64" s="181">
        <v>370.65872209551497</v>
      </c>
      <c r="L64" s="181">
        <v>1077.4810627880179</v>
      </c>
      <c r="M64" s="181">
        <v>2929.9869475020801</v>
      </c>
      <c r="N64" s="181">
        <v>1923.10740668065</v>
      </c>
      <c r="O64" s="181">
        <v>3296.8237123497402</v>
      </c>
      <c r="P64" s="180">
        <v>1258.625</v>
      </c>
      <c r="Q64" s="181">
        <v>6.875</v>
      </c>
      <c r="R64" s="181">
        <v>32.375</v>
      </c>
      <c r="S64" s="180">
        <v>526.875</v>
      </c>
      <c r="T64" s="180">
        <v>220.5</v>
      </c>
      <c r="U64" s="180">
        <v>96.625</v>
      </c>
      <c r="V64" s="180">
        <v>2108.375</v>
      </c>
      <c r="W64" s="181">
        <v>841</v>
      </c>
      <c r="X64" s="181">
        <v>163.875</v>
      </c>
      <c r="Y64" s="181">
        <v>2.125</v>
      </c>
      <c r="Z64" s="181">
        <v>332.375</v>
      </c>
      <c r="AA64" s="181" t="e">
        <v>#VALUE!</v>
      </c>
      <c r="AB64" s="181">
        <v>193.75</v>
      </c>
      <c r="AC64" s="181">
        <v>0</v>
      </c>
      <c r="AD64" s="181">
        <v>300.25</v>
      </c>
      <c r="AE64" s="181">
        <v>275</v>
      </c>
      <c r="AF64" s="180">
        <v>4701.1828514160097</v>
      </c>
      <c r="AG64" s="181">
        <v>1551.25</v>
      </c>
      <c r="AH64" s="181">
        <v>12</v>
      </c>
      <c r="AI64" s="181">
        <v>912</v>
      </c>
      <c r="AJ64" s="181">
        <v>66.75</v>
      </c>
      <c r="AK64" s="181">
        <v>0</v>
      </c>
      <c r="AL64" s="181">
        <v>187.125</v>
      </c>
      <c r="AM64" s="181">
        <v>1972.05785141601</v>
      </c>
      <c r="AN64" s="180">
        <v>62.375</v>
      </c>
      <c r="AO64" s="180">
        <v>177.5</v>
      </c>
      <c r="AP64" s="181">
        <v>137</v>
      </c>
      <c r="AQ64" s="181">
        <v>1</v>
      </c>
      <c r="AR64" s="181">
        <v>22.75</v>
      </c>
      <c r="AS64" s="181">
        <v>16.75</v>
      </c>
      <c r="AT64" s="180">
        <v>41.875</v>
      </c>
      <c r="AU64" s="180">
        <v>70</v>
      </c>
      <c r="AV64" s="180">
        <v>37.625</v>
      </c>
      <c r="AW64" s="181">
        <v>10.625</v>
      </c>
      <c r="AX64" s="181">
        <v>27</v>
      </c>
      <c r="AY64" s="180">
        <v>6</v>
      </c>
      <c r="AZ64" s="180">
        <v>25</v>
      </c>
      <c r="BA64" s="180">
        <v>60.75</v>
      </c>
      <c r="BB64" s="180">
        <v>0</v>
      </c>
      <c r="BC64" s="180">
        <v>1</v>
      </c>
      <c r="BD64" s="180">
        <v>601.5</v>
      </c>
      <c r="BE64" s="180" t="e">
        <v>#VALUE!</v>
      </c>
      <c r="BF64" s="180">
        <v>17.375</v>
      </c>
      <c r="BG64" s="180">
        <v>180</v>
      </c>
      <c r="BH64" s="180" t="e">
        <v>#VALUE!</v>
      </c>
      <c r="BI64" s="182">
        <v>1888.7843917499999</v>
      </c>
      <c r="BJ64" s="183" t="e">
        <v>#VALUE!</v>
      </c>
      <c r="BK64" s="183">
        <v>227.75</v>
      </c>
      <c r="BL64" s="183">
        <v>1203.4093917499999</v>
      </c>
      <c r="BM64" s="183">
        <v>19.375</v>
      </c>
      <c r="BN64" s="183">
        <v>18.875</v>
      </c>
      <c r="BO64" s="183">
        <v>0</v>
      </c>
      <c r="BP64" s="183">
        <v>34.875</v>
      </c>
      <c r="BQ64" s="184">
        <v>658.75</v>
      </c>
      <c r="BR64" s="184">
        <v>35.375</v>
      </c>
      <c r="BS64" s="184" t="e">
        <v>#VALUE!</v>
      </c>
      <c r="BT64" s="184" t="e">
        <v>#VALUE!</v>
      </c>
      <c r="BU64" s="184" t="e">
        <v>#VALUE!</v>
      </c>
      <c r="BV64" s="184">
        <v>392.75</v>
      </c>
      <c r="BW64" s="185" t="e">
        <v>#VALUE!</v>
      </c>
      <c r="BX64" s="185">
        <v>47.5</v>
      </c>
      <c r="BY64" s="185" t="e">
        <v>#VALUE!</v>
      </c>
      <c r="BZ64" s="185">
        <v>0</v>
      </c>
      <c r="CA64" s="185" t="e">
        <v>#VALUE!</v>
      </c>
      <c r="CB64" s="185">
        <v>138</v>
      </c>
      <c r="CC64" s="186">
        <v>1372.98755034448</v>
      </c>
      <c r="CD64" s="187">
        <v>73234.911752343207</v>
      </c>
    </row>
    <row r="65" spans="1:82" x14ac:dyDescent="0.25">
      <c r="A65" s="179" t="s">
        <v>478</v>
      </c>
      <c r="B65" s="179" t="s">
        <v>479</v>
      </c>
      <c r="C65" s="179" t="s">
        <v>473</v>
      </c>
      <c r="D65" s="179" t="s">
        <v>121</v>
      </c>
      <c r="E65" s="180">
        <v>38670.339184904697</v>
      </c>
      <c r="F65" s="181">
        <v>36892.787034352797</v>
      </c>
      <c r="G65" s="181">
        <v>865.53247917833096</v>
      </c>
      <c r="H65" s="181">
        <v>912.01967137357894</v>
      </c>
      <c r="I65" s="181">
        <v>1287.75</v>
      </c>
      <c r="J65" s="181">
        <v>1292.6942733990099</v>
      </c>
      <c r="K65" s="181">
        <v>1674.02913642466</v>
      </c>
      <c r="L65" s="181">
        <v>3494.9728589566698</v>
      </c>
      <c r="M65" s="181">
        <v>8618.3470183030113</v>
      </c>
      <c r="N65" s="181">
        <v>10060.612286184611</v>
      </c>
      <c r="O65" s="181">
        <v>12241.933611636699</v>
      </c>
      <c r="P65" s="180">
        <v>3185</v>
      </c>
      <c r="Q65" s="181">
        <v>1.5</v>
      </c>
      <c r="R65" s="181">
        <v>42.625</v>
      </c>
      <c r="S65" s="180">
        <v>3435.875</v>
      </c>
      <c r="T65" s="180">
        <v>1000.5</v>
      </c>
      <c r="U65" s="180">
        <v>972.28760221690402</v>
      </c>
      <c r="V65" s="180">
        <v>8789.375</v>
      </c>
      <c r="W65" s="181">
        <v>1894.5</v>
      </c>
      <c r="X65" s="181">
        <v>2140.25</v>
      </c>
      <c r="Y65" s="181">
        <v>590.375</v>
      </c>
      <c r="Z65" s="181">
        <v>1523</v>
      </c>
      <c r="AA65" s="181">
        <v>32.375</v>
      </c>
      <c r="AB65" s="181">
        <v>233.75</v>
      </c>
      <c r="AC65" s="181">
        <v>350.875</v>
      </c>
      <c r="AD65" s="181">
        <v>1090.625</v>
      </c>
      <c r="AE65" s="181">
        <v>933.625</v>
      </c>
      <c r="AF65" s="180">
        <v>15260.3408684021</v>
      </c>
      <c r="AG65" s="181">
        <v>6436.375</v>
      </c>
      <c r="AH65" s="181">
        <v>186.75</v>
      </c>
      <c r="AI65" s="181">
        <v>3640.125</v>
      </c>
      <c r="AJ65" s="181">
        <v>259.625</v>
      </c>
      <c r="AK65" s="181">
        <v>388</v>
      </c>
      <c r="AL65" s="181">
        <v>70.125</v>
      </c>
      <c r="AM65" s="181">
        <v>4279.3408684020897</v>
      </c>
      <c r="AN65" s="180">
        <v>173</v>
      </c>
      <c r="AO65" s="180">
        <v>559</v>
      </c>
      <c r="AP65" s="181">
        <v>406.75</v>
      </c>
      <c r="AQ65" s="181">
        <v>8.75</v>
      </c>
      <c r="AR65" s="181">
        <v>115</v>
      </c>
      <c r="AS65" s="181">
        <v>28.5</v>
      </c>
      <c r="AT65" s="180">
        <v>302.875</v>
      </c>
      <c r="AU65" s="180">
        <v>93.375</v>
      </c>
      <c r="AV65" s="180">
        <v>70</v>
      </c>
      <c r="AW65" s="181">
        <v>13.75</v>
      </c>
      <c r="AX65" s="181">
        <v>56.25</v>
      </c>
      <c r="AY65" s="180">
        <v>82.125</v>
      </c>
      <c r="AZ65" s="180">
        <v>169.125</v>
      </c>
      <c r="BA65" s="180">
        <v>110.75</v>
      </c>
      <c r="BB65" s="180">
        <v>3</v>
      </c>
      <c r="BC65" s="180">
        <v>8.375</v>
      </c>
      <c r="BD65" s="180">
        <v>1835.25</v>
      </c>
      <c r="BE65" s="180">
        <v>0</v>
      </c>
      <c r="BF65" s="180">
        <v>50.375</v>
      </c>
      <c r="BG65" s="180">
        <v>1907.3357142857101</v>
      </c>
      <c r="BH65" s="180" t="e">
        <v>#VALUE!</v>
      </c>
      <c r="BI65" s="182">
        <v>4701.3815724741307</v>
      </c>
      <c r="BJ65" s="183">
        <v>1224.25</v>
      </c>
      <c r="BK65" s="183">
        <v>1500.1497647553799</v>
      </c>
      <c r="BL65" s="183">
        <v>1418.6068077187499</v>
      </c>
      <c r="BM65" s="183">
        <v>0</v>
      </c>
      <c r="BN65" s="183">
        <v>31.75</v>
      </c>
      <c r="BO65" s="183">
        <v>61.625</v>
      </c>
      <c r="BP65" s="183">
        <v>465</v>
      </c>
      <c r="BQ65" s="184">
        <v>1688</v>
      </c>
      <c r="BR65" s="184">
        <v>438.375</v>
      </c>
      <c r="BS65" s="184" t="e">
        <v>#VALUE!</v>
      </c>
      <c r="BT65" s="184" t="e">
        <v>#VALUE!</v>
      </c>
      <c r="BU65" s="184">
        <v>0</v>
      </c>
      <c r="BV65" s="184">
        <v>730.25</v>
      </c>
      <c r="BW65" s="185">
        <v>53.75</v>
      </c>
      <c r="BX65" s="185" t="e">
        <v>#VALUE!</v>
      </c>
      <c r="BY65" s="185" t="e">
        <v>#VALUE!</v>
      </c>
      <c r="BZ65" s="185">
        <v>60</v>
      </c>
      <c r="CA65" s="185" t="e">
        <v>#VALUE!</v>
      </c>
      <c r="CB65" s="185">
        <v>454.625</v>
      </c>
      <c r="CC65" s="186">
        <v>2442.5</v>
      </c>
      <c r="CD65" s="187">
        <v>332540.77413906401</v>
      </c>
    </row>
    <row r="66" spans="1:82" x14ac:dyDescent="0.25">
      <c r="A66" s="179" t="s">
        <v>480</v>
      </c>
      <c r="B66" s="179" t="s">
        <v>481</v>
      </c>
      <c r="C66" s="179" t="s">
        <v>359</v>
      </c>
      <c r="D66" s="179" t="s">
        <v>55</v>
      </c>
      <c r="E66" s="180">
        <v>17734.630376974401</v>
      </c>
      <c r="F66" s="181">
        <v>17344.416236131598</v>
      </c>
      <c r="G66" s="181">
        <v>180.26262626262599</v>
      </c>
      <c r="H66" s="181">
        <v>209.951514580191</v>
      </c>
      <c r="I66" s="181">
        <v>1027</v>
      </c>
      <c r="J66" s="181">
        <v>1078.625</v>
      </c>
      <c r="K66" s="181">
        <v>1284.4725499353499</v>
      </c>
      <c r="L66" s="181">
        <v>1699.1610740706799</v>
      </c>
      <c r="M66" s="181">
        <v>4485.5896763748096</v>
      </c>
      <c r="N66" s="181">
        <v>3026.0602928468202</v>
      </c>
      <c r="O66" s="181">
        <v>5133.7217837467197</v>
      </c>
      <c r="P66" s="180">
        <v>1497.75</v>
      </c>
      <c r="Q66" s="181">
        <v>23.875</v>
      </c>
      <c r="R66" s="181">
        <v>94.875</v>
      </c>
      <c r="S66" s="180">
        <v>2383.25</v>
      </c>
      <c r="T66" s="180">
        <v>760.75</v>
      </c>
      <c r="U66" s="180">
        <v>700.33904371771996</v>
      </c>
      <c r="V66" s="180">
        <v>2828.5</v>
      </c>
      <c r="W66" s="181">
        <v>364.75</v>
      </c>
      <c r="X66" s="181">
        <v>619</v>
      </c>
      <c r="Y66" s="181">
        <v>577.125</v>
      </c>
      <c r="Z66" s="181">
        <v>522.25</v>
      </c>
      <c r="AA66" s="181">
        <v>0</v>
      </c>
      <c r="AB66" s="181">
        <v>160</v>
      </c>
      <c r="AC66" s="181">
        <v>43.5</v>
      </c>
      <c r="AD66" s="181">
        <v>360.125</v>
      </c>
      <c r="AE66" s="181">
        <v>181.75</v>
      </c>
      <c r="AF66" s="180">
        <v>5448.72419222399</v>
      </c>
      <c r="AG66" s="181">
        <v>1809.125</v>
      </c>
      <c r="AH66" s="181">
        <v>116.625</v>
      </c>
      <c r="AI66" s="181">
        <v>1448.75</v>
      </c>
      <c r="AJ66" s="181">
        <v>209.875</v>
      </c>
      <c r="AK66" s="181">
        <v>178.25</v>
      </c>
      <c r="AL66" s="181">
        <v>331.125</v>
      </c>
      <c r="AM66" s="181">
        <v>1354.97419222399</v>
      </c>
      <c r="AN66" s="180">
        <v>172</v>
      </c>
      <c r="AO66" s="180">
        <v>669.44214103265801</v>
      </c>
      <c r="AP66" s="181">
        <v>540.5</v>
      </c>
      <c r="AQ66" s="181">
        <v>8.5</v>
      </c>
      <c r="AR66" s="181">
        <v>86.442141032658299</v>
      </c>
      <c r="AS66" s="181">
        <v>34</v>
      </c>
      <c r="AT66" s="180">
        <v>538.875</v>
      </c>
      <c r="AU66" s="180">
        <v>63.875</v>
      </c>
      <c r="AV66" s="180">
        <v>66.75</v>
      </c>
      <c r="AW66" s="181">
        <v>10.625</v>
      </c>
      <c r="AX66" s="181">
        <v>56.125</v>
      </c>
      <c r="AY66" s="180">
        <v>74.125</v>
      </c>
      <c r="AZ66" s="180">
        <v>65.875</v>
      </c>
      <c r="BA66" s="180">
        <v>35.75</v>
      </c>
      <c r="BB66" s="180">
        <v>1</v>
      </c>
      <c r="BC66" s="180">
        <v>5.125</v>
      </c>
      <c r="BD66" s="180">
        <v>1408.25</v>
      </c>
      <c r="BE66" s="180">
        <v>53</v>
      </c>
      <c r="BF66" s="180">
        <v>139.75</v>
      </c>
      <c r="BG66" s="180">
        <v>627.125</v>
      </c>
      <c r="BH66" s="180" t="e">
        <v>#VALUE!</v>
      </c>
      <c r="BI66" s="182">
        <v>3784.48726384375</v>
      </c>
      <c r="BJ66" s="183" t="e">
        <v>#VALUE!</v>
      </c>
      <c r="BK66" s="183">
        <v>131</v>
      </c>
      <c r="BL66" s="183">
        <v>2207.36226384375</v>
      </c>
      <c r="BM66" s="183">
        <v>4</v>
      </c>
      <c r="BN66" s="183">
        <v>54.25</v>
      </c>
      <c r="BO66" s="183">
        <v>4</v>
      </c>
      <c r="BP66" s="183">
        <v>127.125</v>
      </c>
      <c r="BQ66" s="184">
        <v>1334.75</v>
      </c>
      <c r="BR66" s="184">
        <v>202.25</v>
      </c>
      <c r="BS66" s="184">
        <v>197.875</v>
      </c>
      <c r="BT66" s="184" t="e">
        <v>#VALUE!</v>
      </c>
      <c r="BU66" s="184">
        <v>0</v>
      </c>
      <c r="BV66" s="184">
        <v>677.625</v>
      </c>
      <c r="BW66" s="185" t="e">
        <v>#VALUE!</v>
      </c>
      <c r="BX66" s="185">
        <v>104.375</v>
      </c>
      <c r="BY66" s="185" t="e">
        <v>#VALUE!</v>
      </c>
      <c r="BZ66" s="185">
        <v>60.375</v>
      </c>
      <c r="CA66" s="185">
        <v>44.875</v>
      </c>
      <c r="CB66" s="185">
        <v>359.25</v>
      </c>
      <c r="CC66" s="186">
        <v>77.125</v>
      </c>
      <c r="CD66" s="187">
        <v>174025.084922343</v>
      </c>
    </row>
    <row r="67" spans="1:82" x14ac:dyDescent="0.25">
      <c r="A67" s="179" t="s">
        <v>482</v>
      </c>
      <c r="B67" s="179" t="s">
        <v>483</v>
      </c>
      <c r="C67" s="179" t="s">
        <v>405</v>
      </c>
      <c r="D67" s="179" t="s">
        <v>124</v>
      </c>
      <c r="E67" s="180">
        <v>21399.426298272101</v>
      </c>
      <c r="F67" s="181">
        <v>21146.295668723698</v>
      </c>
      <c r="G67" s="181">
        <v>98.723190212531804</v>
      </c>
      <c r="H67" s="181">
        <v>154.407439335888</v>
      </c>
      <c r="I67" s="181">
        <v>1303.0625</v>
      </c>
      <c r="J67" s="181">
        <v>1352.375</v>
      </c>
      <c r="K67" s="181">
        <v>1521.75</v>
      </c>
      <c r="L67" s="181">
        <v>2736.1002804689801</v>
      </c>
      <c r="M67" s="181">
        <v>5982.8734514638099</v>
      </c>
      <c r="N67" s="181">
        <v>4407.0196959689802</v>
      </c>
      <c r="O67" s="181">
        <v>4096.2453703703704</v>
      </c>
      <c r="P67" s="180">
        <v>2580.375</v>
      </c>
      <c r="Q67" s="181">
        <v>217.625</v>
      </c>
      <c r="R67" s="181">
        <v>181.625</v>
      </c>
      <c r="S67" s="180">
        <v>1256.5</v>
      </c>
      <c r="T67" s="180">
        <v>951.75</v>
      </c>
      <c r="U67" s="180">
        <v>583.51040647663797</v>
      </c>
      <c r="V67" s="180">
        <v>5945.125</v>
      </c>
      <c r="W67" s="181">
        <v>2489.625</v>
      </c>
      <c r="X67" s="181">
        <v>841.5</v>
      </c>
      <c r="Y67" s="181">
        <v>521.25</v>
      </c>
      <c r="Z67" s="181">
        <v>598.625</v>
      </c>
      <c r="AA67" s="181">
        <v>11.25</v>
      </c>
      <c r="AB67" s="181">
        <v>370.125</v>
      </c>
      <c r="AC67" s="181">
        <v>191</v>
      </c>
      <c r="AD67" s="181">
        <v>602.75</v>
      </c>
      <c r="AE67" s="181">
        <v>319</v>
      </c>
      <c r="AF67" s="180">
        <v>6372.2908917955001</v>
      </c>
      <c r="AG67" s="181">
        <v>1153.875</v>
      </c>
      <c r="AH67" s="181">
        <v>37.5</v>
      </c>
      <c r="AI67" s="181">
        <v>1716.125</v>
      </c>
      <c r="AJ67" s="181">
        <v>717.25</v>
      </c>
      <c r="AK67" s="181">
        <v>509</v>
      </c>
      <c r="AL67" s="181">
        <v>74.75</v>
      </c>
      <c r="AM67" s="181">
        <v>2163.7908917955001</v>
      </c>
      <c r="AN67" s="180">
        <v>329.75</v>
      </c>
      <c r="AO67" s="180">
        <v>634.875</v>
      </c>
      <c r="AP67" s="181">
        <v>365</v>
      </c>
      <c r="AQ67" s="181">
        <v>7</v>
      </c>
      <c r="AR67" s="181">
        <v>134.625</v>
      </c>
      <c r="AS67" s="181">
        <v>128.25</v>
      </c>
      <c r="AT67" s="180">
        <v>368.625</v>
      </c>
      <c r="AU67" s="180">
        <v>49.625</v>
      </c>
      <c r="AV67" s="180">
        <v>131.75</v>
      </c>
      <c r="AW67" s="181">
        <v>26.5</v>
      </c>
      <c r="AX67" s="181">
        <v>105.25</v>
      </c>
      <c r="AY67" s="180">
        <v>28.25</v>
      </c>
      <c r="AZ67" s="180">
        <v>213.5</v>
      </c>
      <c r="BA67" s="180">
        <v>108.875</v>
      </c>
      <c r="BB67" s="180">
        <v>8.5</v>
      </c>
      <c r="BC67" s="180">
        <v>4.25</v>
      </c>
      <c r="BD67" s="180">
        <v>981.5</v>
      </c>
      <c r="BE67" s="180">
        <v>158.25</v>
      </c>
      <c r="BF67" s="180">
        <v>60.75</v>
      </c>
      <c r="BG67" s="180">
        <v>410</v>
      </c>
      <c r="BH67" s="180" t="e">
        <v>#VALUE!</v>
      </c>
      <c r="BI67" s="182">
        <v>3708.0034635624997</v>
      </c>
      <c r="BJ67" s="183" t="e">
        <v>#VALUE!</v>
      </c>
      <c r="BK67" s="183">
        <v>540.375</v>
      </c>
      <c r="BL67" s="183">
        <v>1809.5034635625</v>
      </c>
      <c r="BM67" s="183">
        <v>10.25</v>
      </c>
      <c r="BN67" s="183">
        <v>52.125</v>
      </c>
      <c r="BO67" s="183" t="e">
        <v>#VALUE!</v>
      </c>
      <c r="BP67" s="183">
        <v>199.25</v>
      </c>
      <c r="BQ67" s="184">
        <v>1057.25</v>
      </c>
      <c r="BR67" s="184">
        <v>132.625</v>
      </c>
      <c r="BS67" s="184" t="e">
        <v>#VALUE!</v>
      </c>
      <c r="BT67" s="184" t="e">
        <v>#VALUE!</v>
      </c>
      <c r="BU67" s="184">
        <v>1</v>
      </c>
      <c r="BV67" s="184">
        <v>456.625</v>
      </c>
      <c r="BW67" s="185" t="e">
        <v>#VALUE!</v>
      </c>
      <c r="BX67" s="185" t="e">
        <v>#VALUE!</v>
      </c>
      <c r="BY67" s="185" t="e">
        <v>#VALUE!</v>
      </c>
      <c r="BZ67" s="185" t="e">
        <v>#VALUE!</v>
      </c>
      <c r="CA67" s="185" t="e">
        <v>#VALUE!</v>
      </c>
      <c r="CB67" s="185">
        <v>252.625</v>
      </c>
      <c r="CC67" s="186">
        <v>98.375</v>
      </c>
      <c r="CD67" s="187">
        <v>182719.231800557</v>
      </c>
    </row>
    <row r="68" spans="1:82" x14ac:dyDescent="0.25">
      <c r="A68" s="179" t="s">
        <v>484</v>
      </c>
      <c r="B68" s="179" t="s">
        <v>485</v>
      </c>
      <c r="C68" s="179" t="s">
        <v>371</v>
      </c>
      <c r="D68" s="179" t="s">
        <v>125</v>
      </c>
      <c r="E68" s="180">
        <v>8234.4758558553913</v>
      </c>
      <c r="F68" s="181">
        <v>8091.7334520092299</v>
      </c>
      <c r="G68" s="181">
        <v>16.25</v>
      </c>
      <c r="H68" s="181">
        <v>126.49240384615401</v>
      </c>
      <c r="I68" s="181">
        <v>481.75</v>
      </c>
      <c r="J68" s="181">
        <v>487.875</v>
      </c>
      <c r="K68" s="181">
        <v>510.36740384615399</v>
      </c>
      <c r="L68" s="181">
        <v>747.48742637541602</v>
      </c>
      <c r="M68" s="181">
        <v>2036.6109392011101</v>
      </c>
      <c r="N68" s="181">
        <v>2163.8850864327001</v>
      </c>
      <c r="O68" s="181">
        <v>1806.5</v>
      </c>
      <c r="P68" s="180">
        <v>380.75</v>
      </c>
      <c r="Q68" s="181">
        <v>10.5</v>
      </c>
      <c r="R68" s="181">
        <v>32.125</v>
      </c>
      <c r="S68" s="180">
        <v>347.625</v>
      </c>
      <c r="T68" s="180">
        <v>261.5</v>
      </c>
      <c r="U68" s="180">
        <v>332.910434548593</v>
      </c>
      <c r="V68" s="180">
        <v>2281.5</v>
      </c>
      <c r="W68" s="181">
        <v>541.125</v>
      </c>
      <c r="X68" s="181">
        <v>554.625</v>
      </c>
      <c r="Y68" s="181">
        <v>422.75</v>
      </c>
      <c r="Z68" s="181">
        <v>434.25</v>
      </c>
      <c r="AA68" s="181">
        <v>11.75</v>
      </c>
      <c r="AB68" s="181">
        <v>79</v>
      </c>
      <c r="AC68" s="181">
        <v>16.25</v>
      </c>
      <c r="AD68" s="181">
        <v>141.375</v>
      </c>
      <c r="AE68" s="181">
        <v>80.375</v>
      </c>
      <c r="AF68" s="180">
        <v>2777.8154213067901</v>
      </c>
      <c r="AG68" s="181">
        <v>1632.625</v>
      </c>
      <c r="AH68" s="181" t="e">
        <v>#VALUE!</v>
      </c>
      <c r="AI68" s="181">
        <v>445.625</v>
      </c>
      <c r="AJ68" s="181">
        <v>95.625</v>
      </c>
      <c r="AK68" s="181">
        <v>35.125</v>
      </c>
      <c r="AL68" s="181">
        <v>71.375</v>
      </c>
      <c r="AM68" s="181">
        <v>497.44042130679298</v>
      </c>
      <c r="AN68" s="180">
        <v>16.625</v>
      </c>
      <c r="AO68" s="180">
        <v>167</v>
      </c>
      <c r="AP68" s="181">
        <v>104.5</v>
      </c>
      <c r="AQ68" s="181">
        <v>2.125</v>
      </c>
      <c r="AR68" s="181">
        <v>40.125</v>
      </c>
      <c r="AS68" s="181">
        <v>20.25</v>
      </c>
      <c r="AT68" s="180">
        <v>223.875</v>
      </c>
      <c r="AU68" s="180">
        <v>14.875</v>
      </c>
      <c r="AV68" s="180">
        <v>91.625</v>
      </c>
      <c r="AW68" s="181">
        <v>9.25</v>
      </c>
      <c r="AX68" s="181">
        <v>82.375</v>
      </c>
      <c r="AY68" s="180">
        <v>14.5</v>
      </c>
      <c r="AZ68" s="180">
        <v>31</v>
      </c>
      <c r="BA68" s="180">
        <v>357.125</v>
      </c>
      <c r="BB68" s="180">
        <v>0</v>
      </c>
      <c r="BC68" s="180">
        <v>2.25</v>
      </c>
      <c r="BD68" s="180">
        <v>742.875</v>
      </c>
      <c r="BE68" s="180" t="e">
        <v>#VALUE!</v>
      </c>
      <c r="BF68" s="180">
        <v>4.375</v>
      </c>
      <c r="BG68" s="180">
        <v>106</v>
      </c>
      <c r="BH68" s="180" t="e">
        <v>#VALUE!</v>
      </c>
      <c r="BI68" s="182">
        <v>843.58720568750005</v>
      </c>
      <c r="BJ68" s="183">
        <v>207.125</v>
      </c>
      <c r="BK68" s="183">
        <v>23.375</v>
      </c>
      <c r="BL68" s="183">
        <v>570.33720568750005</v>
      </c>
      <c r="BM68" s="183">
        <v>3</v>
      </c>
      <c r="BN68" s="183">
        <v>11.25</v>
      </c>
      <c r="BO68" s="183" t="e">
        <v>#VALUE!</v>
      </c>
      <c r="BP68" s="183">
        <v>28.5</v>
      </c>
      <c r="BQ68" s="184">
        <v>609.5</v>
      </c>
      <c r="BR68" s="184">
        <v>38.875</v>
      </c>
      <c r="BS68" s="184" t="e">
        <v>#VALUE!</v>
      </c>
      <c r="BT68" s="184" t="e">
        <v>#VALUE!</v>
      </c>
      <c r="BU68" s="184">
        <v>0</v>
      </c>
      <c r="BV68" s="184">
        <v>437.25</v>
      </c>
      <c r="BW68" s="185">
        <v>141.5</v>
      </c>
      <c r="BX68" s="185">
        <v>0</v>
      </c>
      <c r="BY68" s="185" t="e">
        <v>#VALUE!</v>
      </c>
      <c r="BZ68" s="185" t="e">
        <v>#VALUE!</v>
      </c>
      <c r="CA68" s="185">
        <v>63.25</v>
      </c>
      <c r="CB68" s="185">
        <v>226.5</v>
      </c>
      <c r="CC68" s="186">
        <v>102.75</v>
      </c>
      <c r="CD68" s="187">
        <v>54158.9271804616</v>
      </c>
    </row>
    <row r="69" spans="1:82" x14ac:dyDescent="0.25">
      <c r="A69" s="179" t="s">
        <v>486</v>
      </c>
      <c r="B69" s="179" t="s">
        <v>487</v>
      </c>
      <c r="C69" s="179" t="s">
        <v>375</v>
      </c>
      <c r="D69" s="179" t="s">
        <v>125</v>
      </c>
      <c r="E69" s="180">
        <v>9734.3037861232096</v>
      </c>
      <c r="F69" s="181">
        <v>9709.4287861232096</v>
      </c>
      <c r="G69" s="181">
        <v>6.375</v>
      </c>
      <c r="H69" s="181">
        <v>18.5</v>
      </c>
      <c r="I69" s="181">
        <v>753.5</v>
      </c>
      <c r="J69" s="181">
        <v>526.625</v>
      </c>
      <c r="K69" s="181">
        <v>647.125</v>
      </c>
      <c r="L69" s="181">
        <v>1271.0533127717999</v>
      </c>
      <c r="M69" s="181">
        <v>2292.6679438378101</v>
      </c>
      <c r="N69" s="181">
        <v>2827.0069451815002</v>
      </c>
      <c r="O69" s="181">
        <v>1416.3255843320901</v>
      </c>
      <c r="P69" s="180">
        <v>773.625</v>
      </c>
      <c r="Q69" s="181">
        <v>11.125</v>
      </c>
      <c r="R69" s="181">
        <v>75</v>
      </c>
      <c r="S69" s="180">
        <v>1055.75</v>
      </c>
      <c r="T69" s="180">
        <v>449.25</v>
      </c>
      <c r="U69" s="180">
        <v>249.57517672339799</v>
      </c>
      <c r="V69" s="180">
        <v>1377.125</v>
      </c>
      <c r="W69" s="181">
        <v>434.5</v>
      </c>
      <c r="X69" s="181">
        <v>42.375</v>
      </c>
      <c r="Y69" s="181">
        <v>142.25</v>
      </c>
      <c r="Z69" s="181">
        <v>175.375</v>
      </c>
      <c r="AA69" s="181" t="e">
        <v>#VALUE!</v>
      </c>
      <c r="AB69" s="181">
        <v>273.375</v>
      </c>
      <c r="AC69" s="181" t="e">
        <v>#VALUE!</v>
      </c>
      <c r="AD69" s="181">
        <v>134.5</v>
      </c>
      <c r="AE69" s="181">
        <v>174.75</v>
      </c>
      <c r="AF69" s="180">
        <v>3445.47860939982</v>
      </c>
      <c r="AG69" s="181">
        <v>1675.75</v>
      </c>
      <c r="AH69" s="181">
        <v>121.875</v>
      </c>
      <c r="AI69" s="181">
        <v>333.375</v>
      </c>
      <c r="AJ69" s="181">
        <v>84.625</v>
      </c>
      <c r="AK69" s="181">
        <v>168.625</v>
      </c>
      <c r="AL69" s="181">
        <v>50</v>
      </c>
      <c r="AM69" s="181">
        <v>1011.228609399815</v>
      </c>
      <c r="AN69" s="180">
        <v>173.75</v>
      </c>
      <c r="AO69" s="180">
        <v>234.75</v>
      </c>
      <c r="AP69" s="181">
        <v>176.5</v>
      </c>
      <c r="AQ69" s="181">
        <v>12.5</v>
      </c>
      <c r="AR69" s="181">
        <v>32</v>
      </c>
      <c r="AS69" s="181">
        <v>13.75</v>
      </c>
      <c r="AT69" s="180">
        <v>253.75</v>
      </c>
      <c r="AU69" s="180">
        <v>33.75</v>
      </c>
      <c r="AV69" s="180">
        <v>66.75</v>
      </c>
      <c r="AW69" s="181">
        <v>43.5</v>
      </c>
      <c r="AX69" s="181">
        <v>23.25</v>
      </c>
      <c r="AY69" s="180">
        <v>11.375</v>
      </c>
      <c r="AZ69" s="180">
        <v>42.625</v>
      </c>
      <c r="BA69" s="180">
        <v>32.625</v>
      </c>
      <c r="BB69" s="180">
        <v>30.875</v>
      </c>
      <c r="BC69" s="180">
        <v>3.375</v>
      </c>
      <c r="BD69" s="180">
        <v>1024.75</v>
      </c>
      <c r="BE69" s="180">
        <v>2</v>
      </c>
      <c r="BF69" s="180">
        <v>107.25</v>
      </c>
      <c r="BG69" s="180">
        <v>280.75</v>
      </c>
      <c r="BH69" s="180" t="e">
        <v>#VALUE!</v>
      </c>
      <c r="BI69" s="182">
        <v>3299.1939981874998</v>
      </c>
      <c r="BJ69" s="183">
        <v>1311.125</v>
      </c>
      <c r="BK69" s="183">
        <v>76.25</v>
      </c>
      <c r="BL69" s="183">
        <v>1731.8189981874998</v>
      </c>
      <c r="BM69" s="183" t="e">
        <v>#VALUE!</v>
      </c>
      <c r="BN69" s="183">
        <v>1</v>
      </c>
      <c r="BO69" s="183" t="e">
        <v>#VALUE!</v>
      </c>
      <c r="BP69" s="183">
        <v>179</v>
      </c>
      <c r="BQ69" s="184">
        <v>2180.875</v>
      </c>
      <c r="BR69" s="184">
        <v>59.75</v>
      </c>
      <c r="BS69" s="184" t="e">
        <v>#VALUE!</v>
      </c>
      <c r="BT69" s="184" t="e">
        <v>#VALUE!</v>
      </c>
      <c r="BU69" s="184" t="e">
        <v>#VALUE!</v>
      </c>
      <c r="BV69" s="184">
        <v>437.125</v>
      </c>
      <c r="BW69" s="185">
        <v>209.625</v>
      </c>
      <c r="BX69" s="185" t="e">
        <v>#VALUE!</v>
      </c>
      <c r="BY69" s="185" t="e">
        <v>#VALUE!</v>
      </c>
      <c r="BZ69" s="185" t="e">
        <v>#VALUE!</v>
      </c>
      <c r="CA69" s="185" t="e">
        <v>#VALUE!</v>
      </c>
      <c r="CB69" s="185">
        <v>182.875</v>
      </c>
      <c r="CC69" s="186">
        <v>108.375</v>
      </c>
      <c r="CD69" s="187">
        <v>102618.69824732649</v>
      </c>
    </row>
    <row r="70" spans="1:82" x14ac:dyDescent="0.25">
      <c r="A70" s="179" t="s">
        <v>488</v>
      </c>
      <c r="B70" s="179" t="s">
        <v>489</v>
      </c>
      <c r="C70" s="179" t="s">
        <v>490</v>
      </c>
      <c r="D70" s="179" t="s">
        <v>120</v>
      </c>
      <c r="E70" s="180">
        <v>27582.061271088402</v>
      </c>
      <c r="F70" s="181">
        <v>26827.603254452399</v>
      </c>
      <c r="G70" s="181">
        <v>330.916040100251</v>
      </c>
      <c r="H70" s="181">
        <v>423.54197653568099</v>
      </c>
      <c r="I70" s="181">
        <v>1517.375</v>
      </c>
      <c r="J70" s="181">
        <v>1632.14328282828</v>
      </c>
      <c r="K70" s="181">
        <v>1667.5</v>
      </c>
      <c r="L70" s="181">
        <v>3222.6706014810902</v>
      </c>
      <c r="M70" s="181">
        <v>6165.0626665797299</v>
      </c>
      <c r="N70" s="181">
        <v>6441.8988539045704</v>
      </c>
      <c r="O70" s="181">
        <v>6935.4108662947001</v>
      </c>
      <c r="P70" s="180">
        <v>2614.25</v>
      </c>
      <c r="Q70" s="181">
        <v>537.625</v>
      </c>
      <c r="R70" s="181">
        <v>296.75</v>
      </c>
      <c r="S70" s="180">
        <v>1595.125</v>
      </c>
      <c r="T70" s="180">
        <v>568.5</v>
      </c>
      <c r="U70" s="180">
        <v>1078.375233090886</v>
      </c>
      <c r="V70" s="180">
        <v>6432.5</v>
      </c>
      <c r="W70" s="181">
        <v>1657.875</v>
      </c>
      <c r="X70" s="181">
        <v>955.125</v>
      </c>
      <c r="Y70" s="181">
        <v>555.25</v>
      </c>
      <c r="Z70" s="181">
        <v>722.875</v>
      </c>
      <c r="AA70" s="181">
        <v>73.625</v>
      </c>
      <c r="AB70" s="181">
        <v>934.75</v>
      </c>
      <c r="AC70" s="181">
        <v>352.5</v>
      </c>
      <c r="AD70" s="181">
        <v>626.375</v>
      </c>
      <c r="AE70" s="181">
        <v>554.125</v>
      </c>
      <c r="AF70" s="180">
        <v>9296.5610379974805</v>
      </c>
      <c r="AG70" s="181">
        <v>2662.125</v>
      </c>
      <c r="AH70" s="181">
        <v>39.5</v>
      </c>
      <c r="AI70" s="181">
        <v>2225.25</v>
      </c>
      <c r="AJ70" s="181">
        <v>1793.125</v>
      </c>
      <c r="AK70" s="181">
        <v>110.375</v>
      </c>
      <c r="AL70" s="181">
        <v>369.5</v>
      </c>
      <c r="AM70" s="181">
        <v>2096.6860379974801</v>
      </c>
      <c r="AN70" s="180">
        <v>154</v>
      </c>
      <c r="AO70" s="180">
        <v>701.875</v>
      </c>
      <c r="AP70" s="181">
        <v>475.375</v>
      </c>
      <c r="AQ70" s="181">
        <v>5.625</v>
      </c>
      <c r="AR70" s="181">
        <v>154.75</v>
      </c>
      <c r="AS70" s="181">
        <v>66.125</v>
      </c>
      <c r="AT70" s="180">
        <v>410.75</v>
      </c>
      <c r="AU70" s="180">
        <v>135.375</v>
      </c>
      <c r="AV70" s="180">
        <v>189.5</v>
      </c>
      <c r="AW70" s="181">
        <v>49.875</v>
      </c>
      <c r="AX70" s="181">
        <v>139.625</v>
      </c>
      <c r="AY70" s="180">
        <v>168.25</v>
      </c>
      <c r="AZ70" s="180">
        <v>50.125</v>
      </c>
      <c r="BA70" s="180">
        <v>119.5</v>
      </c>
      <c r="BB70" s="180">
        <v>4.375</v>
      </c>
      <c r="BC70" s="180">
        <v>0.875</v>
      </c>
      <c r="BD70" s="180">
        <v>2727.75</v>
      </c>
      <c r="BE70" s="180">
        <v>217.375</v>
      </c>
      <c r="BF70" s="180">
        <v>187.375</v>
      </c>
      <c r="BG70" s="180">
        <v>808.5</v>
      </c>
      <c r="BH70" s="180" t="e">
        <v>#VALUE!</v>
      </c>
      <c r="BI70" s="182">
        <v>8898.8863412499995</v>
      </c>
      <c r="BJ70" s="183">
        <v>908.75</v>
      </c>
      <c r="BK70" s="183">
        <v>588.875</v>
      </c>
      <c r="BL70" s="183">
        <v>5002.6363412499995</v>
      </c>
      <c r="BM70" s="183">
        <v>5.375</v>
      </c>
      <c r="BN70" s="183">
        <v>18.375</v>
      </c>
      <c r="BO70" s="183">
        <v>1.625</v>
      </c>
      <c r="BP70" s="183">
        <v>2373.25</v>
      </c>
      <c r="BQ70" s="184">
        <v>1559.125</v>
      </c>
      <c r="BR70" s="184">
        <v>185.625</v>
      </c>
      <c r="BS70" s="184">
        <v>187.875</v>
      </c>
      <c r="BT70" s="184" t="e">
        <v>#VALUE!</v>
      </c>
      <c r="BU70" s="184">
        <v>0</v>
      </c>
      <c r="BV70" s="184">
        <v>581.375</v>
      </c>
      <c r="BW70" s="185">
        <v>0</v>
      </c>
      <c r="BX70" s="185" t="e">
        <v>#VALUE!</v>
      </c>
      <c r="BY70" s="185" t="e">
        <v>#VALUE!</v>
      </c>
      <c r="BZ70" s="185" t="e">
        <v>#VALUE!</v>
      </c>
      <c r="CA70" s="185" t="e">
        <v>#VALUE!</v>
      </c>
      <c r="CB70" s="185">
        <v>381</v>
      </c>
      <c r="CC70" s="186">
        <v>4235.875</v>
      </c>
      <c r="CD70" s="187">
        <v>349875.39849291701</v>
      </c>
    </row>
    <row r="71" spans="1:82" x14ac:dyDescent="0.25">
      <c r="A71" s="179" t="s">
        <v>491</v>
      </c>
      <c r="B71" s="179" t="s">
        <v>492</v>
      </c>
      <c r="C71" s="179" t="s">
        <v>490</v>
      </c>
      <c r="D71" s="179" t="s">
        <v>120</v>
      </c>
      <c r="E71" s="180">
        <v>22218.627728256801</v>
      </c>
      <c r="F71" s="181">
        <v>21315.9407344186</v>
      </c>
      <c r="G71" s="181">
        <v>252.37107234870399</v>
      </c>
      <c r="H71" s="181">
        <v>650.31592148943798</v>
      </c>
      <c r="I71" s="181">
        <v>785.65050125313303</v>
      </c>
      <c r="J71" s="181">
        <v>882.25</v>
      </c>
      <c r="K71" s="181">
        <v>1144.60364906832</v>
      </c>
      <c r="L71" s="181">
        <v>2527.0550528327399</v>
      </c>
      <c r="M71" s="181">
        <v>4505.9408729361003</v>
      </c>
      <c r="N71" s="181">
        <v>5425.5096165948798</v>
      </c>
      <c r="O71" s="181">
        <v>6947.6180355715796</v>
      </c>
      <c r="P71" s="180">
        <v>1710.5</v>
      </c>
      <c r="Q71" s="181">
        <v>539.625</v>
      </c>
      <c r="R71" s="181">
        <v>118.5</v>
      </c>
      <c r="S71" s="180">
        <v>1490.875</v>
      </c>
      <c r="T71" s="180">
        <v>205.5</v>
      </c>
      <c r="U71" s="180">
        <v>1650.8882296762399</v>
      </c>
      <c r="V71" s="180">
        <v>5092.625</v>
      </c>
      <c r="W71" s="181">
        <v>1045.75</v>
      </c>
      <c r="X71" s="181">
        <v>1427.5</v>
      </c>
      <c r="Y71" s="181">
        <v>53.625</v>
      </c>
      <c r="Z71" s="181">
        <v>801.875</v>
      </c>
      <c r="AA71" s="181" t="e">
        <v>#VALUE!</v>
      </c>
      <c r="AB71" s="181">
        <v>389</v>
      </c>
      <c r="AC71" s="181">
        <v>5.125</v>
      </c>
      <c r="AD71" s="181">
        <v>545.125</v>
      </c>
      <c r="AE71" s="181">
        <v>824.625</v>
      </c>
      <c r="AF71" s="180">
        <v>7979.9894985805104</v>
      </c>
      <c r="AG71" s="181">
        <v>2366.5</v>
      </c>
      <c r="AH71" s="181">
        <v>70.125</v>
      </c>
      <c r="AI71" s="181">
        <v>2202.625</v>
      </c>
      <c r="AJ71" s="181">
        <v>1306.5</v>
      </c>
      <c r="AK71" s="181">
        <v>131.375</v>
      </c>
      <c r="AL71" s="181">
        <v>120.5</v>
      </c>
      <c r="AM71" s="181">
        <v>1782.3644985805099</v>
      </c>
      <c r="AN71" s="180">
        <v>321.125</v>
      </c>
      <c r="AO71" s="180">
        <v>513.375</v>
      </c>
      <c r="AP71" s="181">
        <v>166</v>
      </c>
      <c r="AQ71" s="181">
        <v>0.75</v>
      </c>
      <c r="AR71" s="181">
        <v>306.625</v>
      </c>
      <c r="AS71" s="181">
        <v>40</v>
      </c>
      <c r="AT71" s="180">
        <v>266.875</v>
      </c>
      <c r="AU71" s="180">
        <v>28.5</v>
      </c>
      <c r="AV71" s="180">
        <v>94.875</v>
      </c>
      <c r="AW71" s="181">
        <v>46.5</v>
      </c>
      <c r="AX71" s="181">
        <v>48.375</v>
      </c>
      <c r="AY71" s="180">
        <v>177</v>
      </c>
      <c r="AZ71" s="180">
        <v>91.875</v>
      </c>
      <c r="BA71" s="180">
        <v>61.875</v>
      </c>
      <c r="BB71" s="180">
        <v>3.375</v>
      </c>
      <c r="BC71" s="180">
        <v>0.375</v>
      </c>
      <c r="BD71" s="180">
        <v>1510.75</v>
      </c>
      <c r="BE71" s="180">
        <v>90.75</v>
      </c>
      <c r="BF71" s="180" t="e">
        <v>#VALUE!</v>
      </c>
      <c r="BG71" s="180">
        <v>667.375</v>
      </c>
      <c r="BH71" s="180" t="e">
        <v>#VALUE!</v>
      </c>
      <c r="BI71" s="182">
        <v>4743.9899613437501</v>
      </c>
      <c r="BJ71" s="183">
        <v>716.75</v>
      </c>
      <c r="BK71" s="183">
        <v>293</v>
      </c>
      <c r="BL71" s="183">
        <v>2375.1149613437501</v>
      </c>
      <c r="BM71" s="183">
        <v>0</v>
      </c>
      <c r="BN71" s="183">
        <v>29.5</v>
      </c>
      <c r="BO71" s="183">
        <v>653.625</v>
      </c>
      <c r="BP71" s="183">
        <v>676</v>
      </c>
      <c r="BQ71" s="184">
        <v>1164.25</v>
      </c>
      <c r="BR71" s="184">
        <v>348.25</v>
      </c>
      <c r="BS71" s="184" t="e">
        <v>#VALUE!</v>
      </c>
      <c r="BT71" s="184" t="e">
        <v>#VALUE!</v>
      </c>
      <c r="BU71" s="184" t="e">
        <v>#VALUE!</v>
      </c>
      <c r="BV71" s="184">
        <v>577.75</v>
      </c>
      <c r="BW71" s="185">
        <v>319</v>
      </c>
      <c r="BX71" s="185" t="e">
        <v>#VALUE!</v>
      </c>
      <c r="BY71" s="185" t="e">
        <v>#VALUE!</v>
      </c>
      <c r="BZ71" s="185">
        <v>0</v>
      </c>
      <c r="CA71" s="185" t="e">
        <v>#VALUE!</v>
      </c>
      <c r="CB71" s="185">
        <v>164.25</v>
      </c>
      <c r="CC71" s="186">
        <v>1921.15339506173</v>
      </c>
      <c r="CD71" s="187">
        <v>209085.226450296</v>
      </c>
    </row>
    <row r="72" spans="1:82" x14ac:dyDescent="0.25">
      <c r="A72" s="179" t="s">
        <v>493</v>
      </c>
      <c r="B72" s="179" t="s">
        <v>494</v>
      </c>
      <c r="C72" s="179" t="s">
        <v>355</v>
      </c>
      <c r="D72" s="179" t="s">
        <v>55</v>
      </c>
      <c r="E72" s="180">
        <v>61001.234976338703</v>
      </c>
      <c r="F72" s="181">
        <v>60590.505447353098</v>
      </c>
      <c r="G72" s="181">
        <v>42</v>
      </c>
      <c r="H72" s="181">
        <v>368.72952898550699</v>
      </c>
      <c r="I72" s="181">
        <v>3185.9910714285702</v>
      </c>
      <c r="J72" s="181">
        <v>3178.3565789473701</v>
      </c>
      <c r="K72" s="181">
        <v>3620.6691176470599</v>
      </c>
      <c r="L72" s="181">
        <v>7361.3612351438996</v>
      </c>
      <c r="M72" s="181">
        <v>15053.666753060499</v>
      </c>
      <c r="N72" s="181">
        <v>12296.7774599931</v>
      </c>
      <c r="O72" s="181">
        <v>16304.412760118201</v>
      </c>
      <c r="P72" s="180">
        <v>10110.25</v>
      </c>
      <c r="Q72" s="181">
        <v>21.25</v>
      </c>
      <c r="R72" s="181">
        <v>625</v>
      </c>
      <c r="S72" s="180">
        <v>5604.875</v>
      </c>
      <c r="T72" s="180">
        <v>2425.9315789473699</v>
      </c>
      <c r="U72" s="180">
        <v>2790.5325193240401</v>
      </c>
      <c r="V72" s="180">
        <v>11733.375</v>
      </c>
      <c r="W72" s="181">
        <v>2749.375</v>
      </c>
      <c r="X72" s="181">
        <v>1789.375</v>
      </c>
      <c r="Y72" s="181">
        <v>1246.125</v>
      </c>
      <c r="Z72" s="181">
        <v>2422.5</v>
      </c>
      <c r="AA72" s="181">
        <v>51.25</v>
      </c>
      <c r="AB72" s="181">
        <v>648.25</v>
      </c>
      <c r="AC72" s="181">
        <v>175.5</v>
      </c>
      <c r="AD72" s="181">
        <v>1875.375</v>
      </c>
      <c r="AE72" s="181">
        <v>775.625</v>
      </c>
      <c r="AF72" s="180">
        <v>14854.7708780673</v>
      </c>
      <c r="AG72" s="181">
        <v>3661.375</v>
      </c>
      <c r="AH72" s="181">
        <v>155.625</v>
      </c>
      <c r="AI72" s="181">
        <v>3371.875</v>
      </c>
      <c r="AJ72" s="181">
        <v>2720.5</v>
      </c>
      <c r="AK72" s="181">
        <v>520.125</v>
      </c>
      <c r="AL72" s="181">
        <v>377.125</v>
      </c>
      <c r="AM72" s="181">
        <v>4048.1458780672501</v>
      </c>
      <c r="AN72" s="180">
        <v>789.5</v>
      </c>
      <c r="AO72" s="180">
        <v>2629.625</v>
      </c>
      <c r="AP72" s="181">
        <v>1955.75</v>
      </c>
      <c r="AQ72" s="181">
        <v>38.375</v>
      </c>
      <c r="AR72" s="181">
        <v>437</v>
      </c>
      <c r="AS72" s="181">
        <v>198.5</v>
      </c>
      <c r="AT72" s="180">
        <v>431.5</v>
      </c>
      <c r="AU72" s="180">
        <v>324.375</v>
      </c>
      <c r="AV72" s="180">
        <v>186.5</v>
      </c>
      <c r="AW72" s="181">
        <v>52.75</v>
      </c>
      <c r="AX72" s="181">
        <v>133.75</v>
      </c>
      <c r="AY72" s="180">
        <v>133.875</v>
      </c>
      <c r="AZ72" s="180">
        <v>209.375</v>
      </c>
      <c r="BA72" s="180">
        <v>450.5</v>
      </c>
      <c r="BB72" s="180">
        <v>5.125</v>
      </c>
      <c r="BC72" s="180">
        <v>14.75</v>
      </c>
      <c r="BD72" s="180">
        <v>5770</v>
      </c>
      <c r="BE72" s="180">
        <v>193.625</v>
      </c>
      <c r="BF72" s="180">
        <v>163.375</v>
      </c>
      <c r="BG72" s="180">
        <v>1600.375</v>
      </c>
      <c r="BH72" s="180" t="e">
        <v>#VALUE!</v>
      </c>
      <c r="BI72" s="182">
        <v>7339.165276875</v>
      </c>
      <c r="BJ72" s="183">
        <v>768.5</v>
      </c>
      <c r="BK72" s="183">
        <v>625.375</v>
      </c>
      <c r="BL72" s="183">
        <v>5019.165276875</v>
      </c>
      <c r="BM72" s="183">
        <v>7.125</v>
      </c>
      <c r="BN72" s="183">
        <v>48.875</v>
      </c>
      <c r="BO72" s="183">
        <v>3.25</v>
      </c>
      <c r="BP72" s="183">
        <v>866.875</v>
      </c>
      <c r="BQ72" s="184">
        <v>4909.875</v>
      </c>
      <c r="BR72" s="184">
        <v>1367.125</v>
      </c>
      <c r="BS72" s="184" t="e">
        <v>#VALUE!</v>
      </c>
      <c r="BT72" s="184">
        <v>621.625</v>
      </c>
      <c r="BU72" s="184">
        <v>4</v>
      </c>
      <c r="BV72" s="184">
        <v>2683.625</v>
      </c>
      <c r="BW72" s="185">
        <v>1114</v>
      </c>
      <c r="BX72" s="185" t="e">
        <v>#VALUE!</v>
      </c>
      <c r="BY72" s="185" t="e">
        <v>#VALUE!</v>
      </c>
      <c r="BZ72" s="185">
        <v>50.75</v>
      </c>
      <c r="CA72" s="185">
        <v>57.5</v>
      </c>
      <c r="CB72" s="185">
        <v>970.25</v>
      </c>
      <c r="CC72" s="186">
        <v>3634.7416197932498</v>
      </c>
      <c r="CD72" s="187">
        <v>673094.89824213495</v>
      </c>
    </row>
    <row r="73" spans="1:82" x14ac:dyDescent="0.25">
      <c r="A73" s="179" t="s">
        <v>495</v>
      </c>
      <c r="B73" s="179" t="s">
        <v>496</v>
      </c>
      <c r="C73" s="179" t="s">
        <v>408</v>
      </c>
      <c r="D73" s="179" t="s">
        <v>116</v>
      </c>
      <c r="E73" s="180">
        <v>7887.9340936567996</v>
      </c>
      <c r="F73" s="181">
        <v>7823.6840936567996</v>
      </c>
      <c r="G73" s="181">
        <v>64.25</v>
      </c>
      <c r="H73" s="181">
        <v>0</v>
      </c>
      <c r="I73" s="181">
        <v>247.375</v>
      </c>
      <c r="J73" s="181">
        <v>241.125</v>
      </c>
      <c r="K73" s="181">
        <v>317</v>
      </c>
      <c r="L73" s="181">
        <v>743.92061491935499</v>
      </c>
      <c r="M73" s="181">
        <v>2142.13847873744</v>
      </c>
      <c r="N73" s="181">
        <v>2036.125</v>
      </c>
      <c r="O73" s="181">
        <v>2160.25</v>
      </c>
      <c r="P73" s="180">
        <v>408.5</v>
      </c>
      <c r="Q73" s="181">
        <v>1.125</v>
      </c>
      <c r="R73" s="181">
        <v>2.125</v>
      </c>
      <c r="S73" s="180">
        <v>1535.25</v>
      </c>
      <c r="T73" s="180">
        <v>101</v>
      </c>
      <c r="U73" s="180">
        <v>222.436968085106</v>
      </c>
      <c r="V73" s="180">
        <v>2009.625</v>
      </c>
      <c r="W73" s="181">
        <v>537.375</v>
      </c>
      <c r="X73" s="181">
        <v>261.25</v>
      </c>
      <c r="Y73" s="181">
        <v>274.875</v>
      </c>
      <c r="Z73" s="181">
        <v>223.75</v>
      </c>
      <c r="AA73" s="181">
        <v>10</v>
      </c>
      <c r="AB73" s="181" t="e">
        <v>#VALUE!</v>
      </c>
      <c r="AC73" s="181">
        <v>221</v>
      </c>
      <c r="AD73" s="181">
        <v>372.625</v>
      </c>
      <c r="AE73" s="181">
        <v>98</v>
      </c>
      <c r="AF73" s="180">
        <v>2119.62212557169</v>
      </c>
      <c r="AG73" s="181">
        <v>1094.75</v>
      </c>
      <c r="AH73" s="181">
        <v>40.75</v>
      </c>
      <c r="AI73" s="181">
        <v>389.875</v>
      </c>
      <c r="AJ73" s="181">
        <v>30.875</v>
      </c>
      <c r="AK73" s="181">
        <v>194.125</v>
      </c>
      <c r="AL73" s="181">
        <v>69.875</v>
      </c>
      <c r="AM73" s="181">
        <v>299.372125571693</v>
      </c>
      <c r="AN73" s="180">
        <v>24.875</v>
      </c>
      <c r="AO73" s="180">
        <v>75.25</v>
      </c>
      <c r="AP73" s="181">
        <v>53.625</v>
      </c>
      <c r="AQ73" s="181">
        <v>12.75</v>
      </c>
      <c r="AR73" s="181">
        <v>6.375</v>
      </c>
      <c r="AS73" s="181">
        <v>2.5</v>
      </c>
      <c r="AT73" s="180">
        <v>59.875</v>
      </c>
      <c r="AU73" s="180">
        <v>51.5</v>
      </c>
      <c r="AV73" s="180">
        <v>18.5</v>
      </c>
      <c r="AW73" s="181">
        <v>1.25</v>
      </c>
      <c r="AX73" s="181">
        <v>17.25</v>
      </c>
      <c r="AY73" s="180">
        <v>11.875</v>
      </c>
      <c r="AZ73" s="180">
        <v>138.125</v>
      </c>
      <c r="BA73" s="180">
        <v>6.25</v>
      </c>
      <c r="BB73" s="180">
        <v>0</v>
      </c>
      <c r="BC73" s="180">
        <v>1</v>
      </c>
      <c r="BD73" s="180">
        <v>647.375</v>
      </c>
      <c r="BE73" s="180">
        <v>1</v>
      </c>
      <c r="BF73" s="180" t="e">
        <v>#VALUE!</v>
      </c>
      <c r="BG73" s="180">
        <v>292.5</v>
      </c>
      <c r="BH73" s="180" t="e">
        <v>#VALUE!</v>
      </c>
      <c r="BI73" s="182">
        <v>922.60679249999998</v>
      </c>
      <c r="BJ73" s="183">
        <v>319.25</v>
      </c>
      <c r="BK73" s="183">
        <v>3.5</v>
      </c>
      <c r="BL73" s="183">
        <v>585.35679249999998</v>
      </c>
      <c r="BM73" s="183" t="e">
        <v>#VALUE!</v>
      </c>
      <c r="BN73" s="183">
        <v>2</v>
      </c>
      <c r="BO73" s="183" t="e">
        <v>#VALUE!</v>
      </c>
      <c r="BP73" s="183">
        <v>12.5</v>
      </c>
      <c r="BQ73" s="184">
        <v>238.125</v>
      </c>
      <c r="BR73" s="184">
        <v>29.125</v>
      </c>
      <c r="BS73" s="184" t="e">
        <v>#VALUE!</v>
      </c>
      <c r="BT73" s="184" t="e">
        <v>#VALUE!</v>
      </c>
      <c r="BU73" s="184" t="e">
        <v>#VALUE!</v>
      </c>
      <c r="BV73" s="184">
        <v>169.625</v>
      </c>
      <c r="BW73" s="185">
        <v>20</v>
      </c>
      <c r="BX73" s="185" t="e">
        <v>#VALUE!</v>
      </c>
      <c r="BY73" s="185" t="e">
        <v>#VALUE!</v>
      </c>
      <c r="BZ73" s="185">
        <v>0</v>
      </c>
      <c r="CA73" s="185" t="e">
        <v>#VALUE!</v>
      </c>
      <c r="CB73" s="185">
        <v>80.625</v>
      </c>
      <c r="CC73" s="186">
        <v>386.875</v>
      </c>
      <c r="CD73" s="187">
        <v>51407.351710915602</v>
      </c>
    </row>
    <row r="74" spans="1:82" x14ac:dyDescent="0.25">
      <c r="A74" s="179" t="s">
        <v>497</v>
      </c>
      <c r="B74" s="179" t="s">
        <v>498</v>
      </c>
      <c r="C74" s="179" t="s">
        <v>399</v>
      </c>
      <c r="D74" s="179" t="s">
        <v>116</v>
      </c>
      <c r="E74" s="180">
        <v>12635.974905650701</v>
      </c>
      <c r="F74" s="181">
        <v>12188.5013789112</v>
      </c>
      <c r="G74" s="181">
        <v>130.78417437600001</v>
      </c>
      <c r="H74" s="181">
        <v>316.68935236351399</v>
      </c>
      <c r="I74" s="181">
        <v>991.375</v>
      </c>
      <c r="J74" s="181">
        <v>811.25123051681703</v>
      </c>
      <c r="K74" s="181">
        <v>800.75</v>
      </c>
      <c r="L74" s="181">
        <v>1561.11626264859</v>
      </c>
      <c r="M74" s="181">
        <v>3381.32857308246</v>
      </c>
      <c r="N74" s="181">
        <v>2881.9270041805298</v>
      </c>
      <c r="O74" s="181">
        <v>2208.22683522232</v>
      </c>
      <c r="P74" s="180">
        <v>985</v>
      </c>
      <c r="Q74" s="181">
        <v>4.875</v>
      </c>
      <c r="R74" s="181">
        <v>64.5</v>
      </c>
      <c r="S74" s="180">
        <v>634</v>
      </c>
      <c r="T74" s="180">
        <v>453</v>
      </c>
      <c r="U74" s="180">
        <v>673.55254639389295</v>
      </c>
      <c r="V74" s="180">
        <v>2958.5</v>
      </c>
      <c r="W74" s="181">
        <v>474.625</v>
      </c>
      <c r="X74" s="181">
        <v>332.375</v>
      </c>
      <c r="Y74" s="181">
        <v>345.5</v>
      </c>
      <c r="Z74" s="181">
        <v>731.625</v>
      </c>
      <c r="AA74" s="181">
        <v>13.25</v>
      </c>
      <c r="AB74" s="181">
        <v>90.125</v>
      </c>
      <c r="AC74" s="181">
        <v>135.5</v>
      </c>
      <c r="AD74" s="181">
        <v>695.75</v>
      </c>
      <c r="AE74" s="181">
        <v>139.75</v>
      </c>
      <c r="AF74" s="180">
        <v>4299.2973592568196</v>
      </c>
      <c r="AG74" s="181">
        <v>1901</v>
      </c>
      <c r="AH74" s="181">
        <v>103.125</v>
      </c>
      <c r="AI74" s="181">
        <v>834</v>
      </c>
      <c r="AJ74" s="181">
        <v>43.5</v>
      </c>
      <c r="AK74" s="181">
        <v>204.75</v>
      </c>
      <c r="AL74" s="181">
        <v>45.75</v>
      </c>
      <c r="AM74" s="181">
        <v>1167.1723592568201</v>
      </c>
      <c r="AN74" s="180">
        <v>189.125</v>
      </c>
      <c r="AO74" s="180">
        <v>334</v>
      </c>
      <c r="AP74" s="181">
        <v>211</v>
      </c>
      <c r="AQ74" s="181">
        <v>1</v>
      </c>
      <c r="AR74" s="181">
        <v>95.5</v>
      </c>
      <c r="AS74" s="181">
        <v>26.5</v>
      </c>
      <c r="AT74" s="180">
        <v>103.25</v>
      </c>
      <c r="AU74" s="180">
        <v>209.375</v>
      </c>
      <c r="AV74" s="180">
        <v>58.625</v>
      </c>
      <c r="AW74" s="181">
        <v>6.125</v>
      </c>
      <c r="AX74" s="181">
        <v>52.5</v>
      </c>
      <c r="AY74" s="180">
        <v>44.125</v>
      </c>
      <c r="AZ74" s="180">
        <v>203</v>
      </c>
      <c r="BA74" s="180">
        <v>103.625</v>
      </c>
      <c r="BB74" s="180">
        <v>1.5</v>
      </c>
      <c r="BC74" s="180">
        <v>0.25</v>
      </c>
      <c r="BD74" s="180">
        <v>890.25</v>
      </c>
      <c r="BE74" s="180">
        <v>26.625</v>
      </c>
      <c r="BF74" s="180">
        <v>65.25</v>
      </c>
      <c r="BG74" s="180">
        <v>184.625</v>
      </c>
      <c r="BH74" s="180" t="e">
        <v>#VALUE!</v>
      </c>
      <c r="BI74" s="182">
        <v>2405.88362853125</v>
      </c>
      <c r="BJ74" s="183">
        <v>758</v>
      </c>
      <c r="BK74" s="183">
        <v>201</v>
      </c>
      <c r="BL74" s="183">
        <v>1249.38362853125</v>
      </c>
      <c r="BM74" s="183">
        <v>0</v>
      </c>
      <c r="BN74" s="183">
        <v>14.875</v>
      </c>
      <c r="BO74" s="183">
        <v>0</v>
      </c>
      <c r="BP74" s="183">
        <v>182.625</v>
      </c>
      <c r="BQ74" s="184">
        <v>1729</v>
      </c>
      <c r="BR74" s="184">
        <v>72.625</v>
      </c>
      <c r="BS74" s="184" t="e">
        <v>#VALUE!</v>
      </c>
      <c r="BT74" s="184">
        <v>180.5</v>
      </c>
      <c r="BU74" s="184" t="e">
        <v>#VALUE!</v>
      </c>
      <c r="BV74" s="184">
        <v>1257.625</v>
      </c>
      <c r="BW74" s="185" t="e">
        <v>#VALUE!</v>
      </c>
      <c r="BX74" s="185">
        <v>399.75</v>
      </c>
      <c r="BY74" s="185">
        <v>184.375</v>
      </c>
      <c r="BZ74" s="185">
        <v>0</v>
      </c>
      <c r="CA74" s="185" t="e">
        <v>#VALUE!</v>
      </c>
      <c r="CB74" s="185">
        <v>352</v>
      </c>
      <c r="CC74" s="186">
        <v>879.125</v>
      </c>
      <c r="CD74" s="187">
        <v>149208.480925538</v>
      </c>
    </row>
    <row r="75" spans="1:82" x14ac:dyDescent="0.25">
      <c r="A75" s="179" t="s">
        <v>499</v>
      </c>
      <c r="B75" s="179" t="s">
        <v>500</v>
      </c>
      <c r="C75" s="179" t="s">
        <v>126</v>
      </c>
      <c r="D75" s="179" t="s">
        <v>126</v>
      </c>
      <c r="E75" s="180">
        <v>14808.1575351913</v>
      </c>
      <c r="F75" s="181">
        <v>14353.243046224999</v>
      </c>
      <c r="G75" s="181">
        <v>38.789488966318203</v>
      </c>
      <c r="H75" s="181">
        <v>416.125</v>
      </c>
      <c r="I75" s="181">
        <v>883</v>
      </c>
      <c r="J75" s="181">
        <v>794.875</v>
      </c>
      <c r="K75" s="181">
        <v>844.37686104218403</v>
      </c>
      <c r="L75" s="181">
        <v>1783.4934820827</v>
      </c>
      <c r="M75" s="181">
        <v>3987.9181720124202</v>
      </c>
      <c r="N75" s="181">
        <v>2766.7779532690402</v>
      </c>
      <c r="O75" s="181">
        <v>3747.7160667849798</v>
      </c>
      <c r="P75" s="180">
        <v>1686</v>
      </c>
      <c r="Q75" s="181">
        <v>11.5</v>
      </c>
      <c r="R75" s="181">
        <v>71.5</v>
      </c>
      <c r="S75" s="180">
        <v>1365.25</v>
      </c>
      <c r="T75" s="180">
        <v>626.5</v>
      </c>
      <c r="U75" s="180">
        <v>262.50143035955301</v>
      </c>
      <c r="V75" s="180">
        <v>2357.625</v>
      </c>
      <c r="W75" s="181">
        <v>564.25</v>
      </c>
      <c r="X75" s="181">
        <v>287.75</v>
      </c>
      <c r="Y75" s="181">
        <v>299.5</v>
      </c>
      <c r="Z75" s="181">
        <v>455.25</v>
      </c>
      <c r="AA75" s="181">
        <v>23</v>
      </c>
      <c r="AB75" s="181">
        <v>96.875</v>
      </c>
      <c r="AC75" s="181">
        <v>118.375</v>
      </c>
      <c r="AD75" s="181">
        <v>322</v>
      </c>
      <c r="AE75" s="181">
        <v>190.625</v>
      </c>
      <c r="AF75" s="180">
        <v>5504.0311048317699</v>
      </c>
      <c r="AG75" s="181">
        <v>1326.375</v>
      </c>
      <c r="AH75" s="181">
        <v>98.375</v>
      </c>
      <c r="AI75" s="181">
        <v>1403.5</v>
      </c>
      <c r="AJ75" s="181">
        <v>83.75</v>
      </c>
      <c r="AK75" s="181">
        <v>404.25</v>
      </c>
      <c r="AL75" s="181">
        <v>129.25</v>
      </c>
      <c r="AM75" s="181">
        <v>2058.5311048317699</v>
      </c>
      <c r="AN75" s="180">
        <v>40.75</v>
      </c>
      <c r="AO75" s="180">
        <v>508.75</v>
      </c>
      <c r="AP75" s="181">
        <v>351.625</v>
      </c>
      <c r="AQ75" s="181">
        <v>3.75</v>
      </c>
      <c r="AR75" s="181">
        <v>119.875</v>
      </c>
      <c r="AS75" s="181">
        <v>33.5</v>
      </c>
      <c r="AT75" s="180">
        <v>103.625</v>
      </c>
      <c r="AU75" s="180">
        <v>135.5</v>
      </c>
      <c r="AV75" s="180">
        <v>57.25</v>
      </c>
      <c r="AW75" s="181">
        <v>0.625</v>
      </c>
      <c r="AX75" s="181">
        <v>56.625</v>
      </c>
      <c r="AY75" s="180">
        <v>4</v>
      </c>
      <c r="AZ75" s="180">
        <v>13.875</v>
      </c>
      <c r="BA75" s="180">
        <v>69.375</v>
      </c>
      <c r="BB75" s="180">
        <v>0</v>
      </c>
      <c r="BC75" s="180">
        <v>1.125</v>
      </c>
      <c r="BD75" s="180">
        <v>1136</v>
      </c>
      <c r="BE75" s="180">
        <v>45.875</v>
      </c>
      <c r="BF75" s="180">
        <v>43.25</v>
      </c>
      <c r="BG75" s="180">
        <v>531.375</v>
      </c>
      <c r="BH75" s="180" t="e">
        <v>#VALUE!</v>
      </c>
      <c r="BI75" s="182">
        <v>3192.0745309062499</v>
      </c>
      <c r="BJ75" s="183" t="e">
        <v>#VALUE!</v>
      </c>
      <c r="BK75" s="183">
        <v>303.125</v>
      </c>
      <c r="BL75" s="183">
        <v>1702.5745309062499</v>
      </c>
      <c r="BM75" s="183">
        <v>0</v>
      </c>
      <c r="BN75" s="183">
        <v>47.5</v>
      </c>
      <c r="BO75" s="183">
        <v>392.25</v>
      </c>
      <c r="BP75" s="183">
        <v>109.75</v>
      </c>
      <c r="BQ75" s="184">
        <v>1298.125</v>
      </c>
      <c r="BR75" s="184">
        <v>313.375</v>
      </c>
      <c r="BS75" s="184" t="e">
        <v>#VALUE!</v>
      </c>
      <c r="BT75" s="184">
        <v>379.125</v>
      </c>
      <c r="BU75" s="184" t="e">
        <v>#VALUE!</v>
      </c>
      <c r="BV75" s="184">
        <v>387.625</v>
      </c>
      <c r="BW75" s="185" t="e">
        <v>#VALUE!</v>
      </c>
      <c r="BX75" s="185" t="e">
        <v>#VALUE!</v>
      </c>
      <c r="BY75" s="185" t="e">
        <v>#VALUE!</v>
      </c>
      <c r="BZ75" s="185" t="e">
        <v>#VALUE!</v>
      </c>
      <c r="CA75" s="185" t="e">
        <v>#VALUE!</v>
      </c>
      <c r="CB75" s="185">
        <v>265</v>
      </c>
      <c r="CC75" s="186">
        <v>964.875</v>
      </c>
      <c r="CD75" s="187">
        <v>154012.00993694601</v>
      </c>
    </row>
    <row r="76" spans="1:82" x14ac:dyDescent="0.25">
      <c r="A76" s="179" t="s">
        <v>501</v>
      </c>
      <c r="B76" s="179" t="s">
        <v>502</v>
      </c>
      <c r="C76" s="179" t="s">
        <v>355</v>
      </c>
      <c r="D76" s="179" t="s">
        <v>55</v>
      </c>
      <c r="E76" s="180">
        <v>11527.890330033801</v>
      </c>
      <c r="F76" s="181">
        <v>11524.890330033801</v>
      </c>
      <c r="G76" s="181">
        <v>3</v>
      </c>
      <c r="H76" s="181" t="e">
        <v>#VALUE!</v>
      </c>
      <c r="I76" s="181">
        <v>801.5</v>
      </c>
      <c r="J76" s="181">
        <v>875.625</v>
      </c>
      <c r="K76" s="181">
        <v>1167.70844523914</v>
      </c>
      <c r="L76" s="181">
        <v>1846.6883687457901</v>
      </c>
      <c r="M76" s="181">
        <v>3344.89509842084</v>
      </c>
      <c r="N76" s="181">
        <v>1874.47399168483</v>
      </c>
      <c r="O76" s="181">
        <v>1616.9994259432401</v>
      </c>
      <c r="P76" s="180">
        <v>1038.125</v>
      </c>
      <c r="Q76" s="181">
        <v>26.625</v>
      </c>
      <c r="R76" s="181">
        <v>53</v>
      </c>
      <c r="S76" s="180">
        <v>311.625</v>
      </c>
      <c r="T76" s="180">
        <v>749</v>
      </c>
      <c r="U76" s="180">
        <v>550.77977907494301</v>
      </c>
      <c r="V76" s="180">
        <v>2003.75</v>
      </c>
      <c r="W76" s="181">
        <v>279</v>
      </c>
      <c r="X76" s="181">
        <v>419.5</v>
      </c>
      <c r="Y76" s="181">
        <v>404.75</v>
      </c>
      <c r="Z76" s="181">
        <v>422.375</v>
      </c>
      <c r="AA76" s="181" t="e">
        <v>#VALUE!</v>
      </c>
      <c r="AB76" s="181">
        <v>16.375</v>
      </c>
      <c r="AC76" s="181">
        <v>22.5</v>
      </c>
      <c r="AD76" s="181">
        <v>380.25</v>
      </c>
      <c r="AE76" s="181">
        <v>59</v>
      </c>
      <c r="AF76" s="180">
        <v>3112.7355509589001</v>
      </c>
      <c r="AG76" s="181">
        <v>454.558282726046</v>
      </c>
      <c r="AH76" s="181">
        <v>45.875</v>
      </c>
      <c r="AI76" s="181">
        <v>1022.125</v>
      </c>
      <c r="AJ76" s="181">
        <v>206.875</v>
      </c>
      <c r="AK76" s="181">
        <v>186</v>
      </c>
      <c r="AL76" s="181">
        <v>9.375</v>
      </c>
      <c r="AM76" s="181">
        <v>1187.9272682328501</v>
      </c>
      <c r="AN76" s="180">
        <v>119.375</v>
      </c>
      <c r="AO76" s="180">
        <v>410</v>
      </c>
      <c r="AP76" s="181">
        <v>335.25</v>
      </c>
      <c r="AQ76" s="181">
        <v>2.875</v>
      </c>
      <c r="AR76" s="181">
        <v>34.875</v>
      </c>
      <c r="AS76" s="181">
        <v>37</v>
      </c>
      <c r="AT76" s="180">
        <v>800.25</v>
      </c>
      <c r="AU76" s="180">
        <v>35.5</v>
      </c>
      <c r="AV76" s="180">
        <v>375.125</v>
      </c>
      <c r="AW76" s="181">
        <v>78.375</v>
      </c>
      <c r="AX76" s="181">
        <v>296.75</v>
      </c>
      <c r="AY76" s="180">
        <v>53.5</v>
      </c>
      <c r="AZ76" s="180">
        <v>57.875</v>
      </c>
      <c r="BA76" s="180">
        <v>121</v>
      </c>
      <c r="BB76" s="180">
        <v>8.5</v>
      </c>
      <c r="BC76" s="180">
        <v>3</v>
      </c>
      <c r="BD76" s="180">
        <v>1094.625</v>
      </c>
      <c r="BE76" s="180">
        <v>12.75</v>
      </c>
      <c r="BF76" s="180">
        <v>63</v>
      </c>
      <c r="BG76" s="180">
        <v>539.875</v>
      </c>
      <c r="BH76" s="180" t="e">
        <v>#VALUE!</v>
      </c>
      <c r="BI76" s="182">
        <v>2503.6549930251599</v>
      </c>
      <c r="BJ76" s="183">
        <v>562.875</v>
      </c>
      <c r="BK76" s="183">
        <v>204.61266233766199</v>
      </c>
      <c r="BL76" s="183">
        <v>1294.0423306875</v>
      </c>
      <c r="BM76" s="183">
        <v>57</v>
      </c>
      <c r="BN76" s="183">
        <v>3.75</v>
      </c>
      <c r="BO76" s="183">
        <v>17.125</v>
      </c>
      <c r="BP76" s="183">
        <v>364.25</v>
      </c>
      <c r="BQ76" s="184">
        <v>654.5</v>
      </c>
      <c r="BR76" s="184">
        <v>62</v>
      </c>
      <c r="BS76" s="184" t="e">
        <v>#VALUE!</v>
      </c>
      <c r="BT76" s="184" t="e">
        <v>#VALUE!</v>
      </c>
      <c r="BU76" s="184">
        <v>1</v>
      </c>
      <c r="BV76" s="184">
        <v>355.75</v>
      </c>
      <c r="BW76" s="185" t="e">
        <v>#VALUE!</v>
      </c>
      <c r="BX76" s="185" t="e">
        <v>#VALUE!</v>
      </c>
      <c r="BY76" s="185" t="e">
        <v>#VALUE!</v>
      </c>
      <c r="BZ76" s="185" t="e">
        <v>#VALUE!</v>
      </c>
      <c r="CA76" s="185" t="e">
        <v>#VALUE!</v>
      </c>
      <c r="CB76" s="185">
        <v>278.375</v>
      </c>
      <c r="CC76" s="186">
        <v>350.54276729559803</v>
      </c>
      <c r="CD76" s="187">
        <v>130161.506011415</v>
      </c>
    </row>
    <row r="77" spans="1:82" x14ac:dyDescent="0.25">
      <c r="A77" s="179" t="s">
        <v>503</v>
      </c>
      <c r="B77" s="179" t="s">
        <v>504</v>
      </c>
      <c r="C77" s="179" t="s">
        <v>355</v>
      </c>
      <c r="D77" s="179" t="s">
        <v>55</v>
      </c>
      <c r="E77" s="180">
        <v>17503.300226781499</v>
      </c>
      <c r="F77" s="181">
        <v>17445.550226781499</v>
      </c>
      <c r="G77" s="181">
        <v>0</v>
      </c>
      <c r="H77" s="181">
        <v>57.75</v>
      </c>
      <c r="I77" s="181">
        <v>1109.65760869565</v>
      </c>
      <c r="J77" s="181">
        <v>1057.25</v>
      </c>
      <c r="K77" s="181">
        <v>1144.5</v>
      </c>
      <c r="L77" s="181">
        <v>2955</v>
      </c>
      <c r="M77" s="181">
        <v>5677.2696953545201</v>
      </c>
      <c r="N77" s="181">
        <v>3063.8729227313002</v>
      </c>
      <c r="O77" s="181">
        <v>2495.75</v>
      </c>
      <c r="P77" s="180">
        <v>2226.75</v>
      </c>
      <c r="Q77" s="181">
        <v>50</v>
      </c>
      <c r="R77" s="181">
        <v>308.375</v>
      </c>
      <c r="S77" s="180">
        <v>693.25</v>
      </c>
      <c r="T77" s="180">
        <v>998.25</v>
      </c>
      <c r="U77" s="180">
        <v>350.40041010860898</v>
      </c>
      <c r="V77" s="180">
        <v>2921</v>
      </c>
      <c r="W77" s="181">
        <v>237.625</v>
      </c>
      <c r="X77" s="181">
        <v>872.375</v>
      </c>
      <c r="Y77" s="181">
        <v>173.75</v>
      </c>
      <c r="Z77" s="181">
        <v>772</v>
      </c>
      <c r="AA77" s="181">
        <v>55.75</v>
      </c>
      <c r="AB77" s="181">
        <v>283.5</v>
      </c>
      <c r="AC77" s="181">
        <v>45.5</v>
      </c>
      <c r="AD77" s="181">
        <v>202</v>
      </c>
      <c r="AE77" s="181">
        <v>278.5</v>
      </c>
      <c r="AF77" s="180">
        <v>5050.6498166728597</v>
      </c>
      <c r="AG77" s="181">
        <v>1981.875</v>
      </c>
      <c r="AH77" s="181">
        <v>64.875</v>
      </c>
      <c r="AI77" s="181">
        <v>1491</v>
      </c>
      <c r="AJ77" s="181">
        <v>596.25</v>
      </c>
      <c r="AK77" s="181">
        <v>231.375</v>
      </c>
      <c r="AL77" s="181">
        <v>89.625</v>
      </c>
      <c r="AM77" s="181">
        <v>595.64981667285804</v>
      </c>
      <c r="AN77" s="180">
        <v>244</v>
      </c>
      <c r="AO77" s="180">
        <v>547.125</v>
      </c>
      <c r="AP77" s="181">
        <v>249.75</v>
      </c>
      <c r="AQ77" s="181">
        <v>18.125</v>
      </c>
      <c r="AR77" s="181">
        <v>246</v>
      </c>
      <c r="AS77" s="181">
        <v>33.25</v>
      </c>
      <c r="AT77" s="180">
        <v>997.875</v>
      </c>
      <c r="AU77" s="180">
        <v>143.5</v>
      </c>
      <c r="AV77" s="180">
        <v>314</v>
      </c>
      <c r="AW77" s="181">
        <v>30.125</v>
      </c>
      <c r="AX77" s="181">
        <v>283.875</v>
      </c>
      <c r="AY77" s="180">
        <v>25.375</v>
      </c>
      <c r="AZ77" s="180">
        <v>20.625</v>
      </c>
      <c r="BA77" s="180">
        <v>162.125</v>
      </c>
      <c r="BB77" s="180">
        <v>4</v>
      </c>
      <c r="BC77" s="180">
        <v>1.375</v>
      </c>
      <c r="BD77" s="180">
        <v>1878.5</v>
      </c>
      <c r="BE77" s="180">
        <v>37.75</v>
      </c>
      <c r="BF77" s="180">
        <v>50.125</v>
      </c>
      <c r="BG77" s="180">
        <v>650.375</v>
      </c>
      <c r="BH77" s="180" t="e">
        <v>#VALUE!</v>
      </c>
      <c r="BI77" s="182">
        <v>3184.4886584999999</v>
      </c>
      <c r="BJ77" s="183">
        <v>219.5</v>
      </c>
      <c r="BK77" s="183">
        <v>181.625</v>
      </c>
      <c r="BL77" s="183">
        <v>2340.3636584999999</v>
      </c>
      <c r="BM77" s="183">
        <v>8</v>
      </c>
      <c r="BN77" s="183">
        <v>78.625</v>
      </c>
      <c r="BO77" s="183">
        <v>133.875</v>
      </c>
      <c r="BP77" s="183">
        <v>222.5</v>
      </c>
      <c r="BQ77" s="184">
        <v>1130</v>
      </c>
      <c r="BR77" s="184">
        <v>101</v>
      </c>
      <c r="BS77" s="184" t="e">
        <v>#VALUE!</v>
      </c>
      <c r="BT77" s="184" t="e">
        <v>#VALUE!</v>
      </c>
      <c r="BU77" s="184">
        <v>0</v>
      </c>
      <c r="BV77" s="184">
        <v>820.75</v>
      </c>
      <c r="BW77" s="185">
        <v>173.25</v>
      </c>
      <c r="BX77" s="185">
        <v>6.875</v>
      </c>
      <c r="BY77" s="185" t="e">
        <v>#VALUE!</v>
      </c>
      <c r="BZ77" s="185" t="e">
        <v>#VALUE!</v>
      </c>
      <c r="CA77" s="185" t="e">
        <v>#VALUE!</v>
      </c>
      <c r="CB77" s="185">
        <v>322.75</v>
      </c>
      <c r="CC77" s="186">
        <v>683</v>
      </c>
      <c r="CD77" s="187">
        <v>203277.31033038799</v>
      </c>
    </row>
    <row r="78" spans="1:82" x14ac:dyDescent="0.25">
      <c r="A78" s="179" t="s">
        <v>159</v>
      </c>
      <c r="B78" s="179" t="s">
        <v>505</v>
      </c>
      <c r="C78" s="179" t="s">
        <v>122</v>
      </c>
      <c r="D78" s="179" t="s">
        <v>122</v>
      </c>
      <c r="E78" s="180">
        <v>109074.473807348</v>
      </c>
      <c r="F78" s="181">
        <v>108892.223807348</v>
      </c>
      <c r="G78" s="181">
        <v>33.375</v>
      </c>
      <c r="H78" s="181">
        <v>148.875</v>
      </c>
      <c r="I78" s="181">
        <v>8463.9667602379395</v>
      </c>
      <c r="J78" s="181">
        <v>8034.19</v>
      </c>
      <c r="K78" s="181">
        <v>7972.4094013033</v>
      </c>
      <c r="L78" s="181">
        <v>12950.9407656659</v>
      </c>
      <c r="M78" s="181">
        <v>20225.4921482477</v>
      </c>
      <c r="N78" s="181">
        <v>16744.230127624</v>
      </c>
      <c r="O78" s="181">
        <v>34683.244604268897</v>
      </c>
      <c r="P78" s="180">
        <v>16064.446785714301</v>
      </c>
      <c r="Q78" s="181">
        <v>207.875</v>
      </c>
      <c r="R78" s="181">
        <v>774.57178571428597</v>
      </c>
      <c r="S78" s="180">
        <v>8314.75</v>
      </c>
      <c r="T78" s="180">
        <v>4229.875</v>
      </c>
      <c r="U78" s="180">
        <v>887.28591735875398</v>
      </c>
      <c r="V78" s="180">
        <v>7326.875</v>
      </c>
      <c r="W78" s="181">
        <v>733</v>
      </c>
      <c r="X78" s="181">
        <v>611.875</v>
      </c>
      <c r="Y78" s="181">
        <v>539.875</v>
      </c>
      <c r="Z78" s="181">
        <v>746.125</v>
      </c>
      <c r="AA78" s="181">
        <v>213.125</v>
      </c>
      <c r="AB78" s="181">
        <v>254.125</v>
      </c>
      <c r="AC78" s="181">
        <v>113.875</v>
      </c>
      <c r="AD78" s="181">
        <v>1589.375</v>
      </c>
      <c r="AE78" s="181">
        <v>2525.5</v>
      </c>
      <c r="AF78" s="180">
        <v>21523.978015582499</v>
      </c>
      <c r="AG78" s="181">
        <v>3125.125</v>
      </c>
      <c r="AH78" s="181">
        <v>411.25</v>
      </c>
      <c r="AI78" s="181">
        <v>3063.5</v>
      </c>
      <c r="AJ78" s="181">
        <v>2717.375</v>
      </c>
      <c r="AK78" s="181">
        <v>944.5</v>
      </c>
      <c r="AL78" s="181">
        <v>1290.625</v>
      </c>
      <c r="AM78" s="181">
        <v>9971.6030155824792</v>
      </c>
      <c r="AN78" s="180">
        <v>1132.125</v>
      </c>
      <c r="AO78" s="180">
        <v>7036.6797553588103</v>
      </c>
      <c r="AP78" s="181">
        <v>4738.375</v>
      </c>
      <c r="AQ78" s="181">
        <v>182.75</v>
      </c>
      <c r="AR78" s="181">
        <v>1290</v>
      </c>
      <c r="AS78" s="181">
        <v>825.55475535880498</v>
      </c>
      <c r="AT78" s="180">
        <v>1121.125</v>
      </c>
      <c r="AU78" s="180">
        <v>1244.5</v>
      </c>
      <c r="AV78" s="180">
        <v>382.5</v>
      </c>
      <c r="AW78" s="181">
        <v>202.875</v>
      </c>
      <c r="AX78" s="181">
        <v>179.625</v>
      </c>
      <c r="AY78" s="180">
        <v>2929</v>
      </c>
      <c r="AZ78" s="180">
        <v>1703.375</v>
      </c>
      <c r="BA78" s="180">
        <v>1314.625</v>
      </c>
      <c r="BB78" s="180">
        <v>100.75</v>
      </c>
      <c r="BC78" s="180">
        <v>240.125</v>
      </c>
      <c r="BD78" s="180">
        <v>23494.708333333299</v>
      </c>
      <c r="BE78" s="180">
        <v>1542.875</v>
      </c>
      <c r="BF78" s="180">
        <v>1</v>
      </c>
      <c r="BG78" s="180">
        <v>8458.875</v>
      </c>
      <c r="BH78" s="180" t="e">
        <v>#VALUE!</v>
      </c>
      <c r="BI78" s="182">
        <v>10086.535250000001</v>
      </c>
      <c r="BJ78" s="183">
        <v>529.25</v>
      </c>
      <c r="BK78" s="183">
        <v>1615.875</v>
      </c>
      <c r="BL78" s="183">
        <v>6332.5352499999999</v>
      </c>
      <c r="BM78" s="183">
        <v>27</v>
      </c>
      <c r="BN78" s="183">
        <v>4.5</v>
      </c>
      <c r="BO78" s="183">
        <v>84.75</v>
      </c>
      <c r="BP78" s="183">
        <v>1492.625</v>
      </c>
      <c r="BQ78" s="184">
        <v>14032.111275122999</v>
      </c>
      <c r="BR78" s="184">
        <v>3256.125</v>
      </c>
      <c r="BS78" s="184">
        <v>0</v>
      </c>
      <c r="BT78" s="184">
        <v>1</v>
      </c>
      <c r="BU78" s="184">
        <v>46.25</v>
      </c>
      <c r="BV78" s="184">
        <v>10728.736275122999</v>
      </c>
      <c r="BW78" s="185">
        <v>102.125</v>
      </c>
      <c r="BX78" s="185">
        <v>0</v>
      </c>
      <c r="BY78" s="185" t="e">
        <v>#VALUE!</v>
      </c>
      <c r="BZ78" s="185">
        <v>59.875</v>
      </c>
      <c r="CA78" s="185" t="e">
        <v>#VALUE!</v>
      </c>
      <c r="CB78" s="185">
        <v>7139.25</v>
      </c>
      <c r="CC78" s="186">
        <v>17720.243632062899</v>
      </c>
      <c r="CD78" s="187">
        <v>1360993.7460584999</v>
      </c>
    </row>
    <row r="79" spans="1:82" x14ac:dyDescent="0.25">
      <c r="A79" s="179" t="s">
        <v>160</v>
      </c>
      <c r="B79" s="179" t="s">
        <v>506</v>
      </c>
      <c r="C79" s="179" t="s">
        <v>412</v>
      </c>
      <c r="D79" s="179" t="s">
        <v>123</v>
      </c>
      <c r="E79" s="180">
        <v>32347.367138877798</v>
      </c>
      <c r="F79" s="181">
        <v>31809.285490701499</v>
      </c>
      <c r="G79" s="181">
        <v>223.25833333333301</v>
      </c>
      <c r="H79" s="181">
        <v>314.823314842976</v>
      </c>
      <c r="I79" s="181">
        <v>1658.9375</v>
      </c>
      <c r="J79" s="181">
        <v>1754.625</v>
      </c>
      <c r="K79" s="181">
        <v>2061.4609375</v>
      </c>
      <c r="L79" s="181">
        <v>4002.56652347931</v>
      </c>
      <c r="M79" s="181">
        <v>7449.9885158329698</v>
      </c>
      <c r="N79" s="181">
        <v>6650.8108986474199</v>
      </c>
      <c r="O79" s="181">
        <v>8768.9777634181301</v>
      </c>
      <c r="P79" s="180">
        <v>4228.625</v>
      </c>
      <c r="Q79" s="181">
        <v>55.375</v>
      </c>
      <c r="R79" s="181">
        <v>205.875</v>
      </c>
      <c r="S79" s="180">
        <v>1362</v>
      </c>
      <c r="T79" s="180">
        <v>1914.25</v>
      </c>
      <c r="U79" s="180">
        <v>1017.14675431941</v>
      </c>
      <c r="V79" s="180">
        <v>5999</v>
      </c>
      <c r="W79" s="181">
        <v>1138</v>
      </c>
      <c r="X79" s="181">
        <v>1278.25</v>
      </c>
      <c r="Y79" s="181">
        <v>963.75</v>
      </c>
      <c r="Z79" s="181">
        <v>733.125</v>
      </c>
      <c r="AA79" s="181">
        <v>70.25</v>
      </c>
      <c r="AB79" s="181">
        <v>144.5</v>
      </c>
      <c r="AC79" s="181">
        <v>77.5</v>
      </c>
      <c r="AD79" s="181">
        <v>189.25</v>
      </c>
      <c r="AE79" s="181">
        <v>1404.375</v>
      </c>
      <c r="AF79" s="180">
        <v>11561.759447058401</v>
      </c>
      <c r="AG79" s="181">
        <v>4069.25</v>
      </c>
      <c r="AH79" s="181">
        <v>100.875</v>
      </c>
      <c r="AI79" s="181">
        <v>2210</v>
      </c>
      <c r="AJ79" s="181">
        <v>612.125</v>
      </c>
      <c r="AK79" s="181">
        <v>334.625</v>
      </c>
      <c r="AL79" s="181">
        <v>290.875</v>
      </c>
      <c r="AM79" s="181">
        <v>3944.0094470584199</v>
      </c>
      <c r="AN79" s="180">
        <v>424.5</v>
      </c>
      <c r="AO79" s="180">
        <v>981.625</v>
      </c>
      <c r="AP79" s="181">
        <v>581.75</v>
      </c>
      <c r="AQ79" s="181">
        <v>8.875</v>
      </c>
      <c r="AR79" s="181">
        <v>314.125</v>
      </c>
      <c r="AS79" s="181">
        <v>76.875</v>
      </c>
      <c r="AT79" s="180">
        <v>224.75</v>
      </c>
      <c r="AU79" s="180">
        <v>65.125</v>
      </c>
      <c r="AV79" s="180">
        <v>87.875</v>
      </c>
      <c r="AW79" s="181">
        <v>24.25</v>
      </c>
      <c r="AX79" s="181">
        <v>63.625</v>
      </c>
      <c r="AY79" s="180">
        <v>109.875</v>
      </c>
      <c r="AZ79" s="180">
        <v>169.875</v>
      </c>
      <c r="BA79" s="180">
        <v>126.875</v>
      </c>
      <c r="BB79" s="180">
        <v>0</v>
      </c>
      <c r="BC79" s="180">
        <v>1</v>
      </c>
      <c r="BD79" s="180">
        <v>2934.7109375</v>
      </c>
      <c r="BE79" s="180">
        <v>63.125</v>
      </c>
      <c r="BF79" s="180">
        <v>54.125</v>
      </c>
      <c r="BG79" s="180">
        <v>588.25</v>
      </c>
      <c r="BH79" s="180" t="e">
        <v>#VALUE!</v>
      </c>
      <c r="BI79" s="182">
        <v>5097.7453100624998</v>
      </c>
      <c r="BJ79" s="183">
        <v>1204</v>
      </c>
      <c r="BK79" s="183">
        <v>405.125</v>
      </c>
      <c r="BL79" s="183">
        <v>2513.2453100624998</v>
      </c>
      <c r="BM79" s="183">
        <v>778.375</v>
      </c>
      <c r="BN79" s="183">
        <v>73.625</v>
      </c>
      <c r="BO79" s="183" t="e">
        <v>#VALUE!</v>
      </c>
      <c r="BP79" s="183">
        <v>123.375</v>
      </c>
      <c r="BQ79" s="184">
        <v>3738.25</v>
      </c>
      <c r="BR79" s="184">
        <v>2370.875</v>
      </c>
      <c r="BS79" s="184" t="e">
        <v>#VALUE!</v>
      </c>
      <c r="BT79" s="184" t="e">
        <v>#VALUE!</v>
      </c>
      <c r="BU79" s="184">
        <v>53.375</v>
      </c>
      <c r="BV79" s="184">
        <v>902</v>
      </c>
      <c r="BW79" s="185">
        <v>34.25</v>
      </c>
      <c r="BX79" s="185" t="e">
        <v>#VALUE!</v>
      </c>
      <c r="BY79" s="185" t="e">
        <v>#VALUE!</v>
      </c>
      <c r="BZ79" s="185">
        <v>39.25</v>
      </c>
      <c r="CA79" s="185" t="e">
        <v>#VALUE!</v>
      </c>
      <c r="CB79" s="185">
        <v>433.75</v>
      </c>
      <c r="CC79" s="186">
        <v>1434.375</v>
      </c>
      <c r="CD79" s="187">
        <v>355197.27573049301</v>
      </c>
    </row>
    <row r="80" spans="1:82" x14ac:dyDescent="0.25">
      <c r="A80" s="179" t="s">
        <v>507</v>
      </c>
      <c r="B80" s="179" t="s">
        <v>508</v>
      </c>
      <c r="C80" s="179" t="s">
        <v>122</v>
      </c>
      <c r="D80" s="179" t="s">
        <v>122</v>
      </c>
      <c r="E80" s="180">
        <v>23396.291979166599</v>
      </c>
      <c r="F80" s="181">
        <v>23396.291979166599</v>
      </c>
      <c r="G80" s="181">
        <v>0</v>
      </c>
      <c r="H80" s="181">
        <v>0</v>
      </c>
      <c r="I80" s="181">
        <v>1419</v>
      </c>
      <c r="J80" s="181">
        <v>1482.625</v>
      </c>
      <c r="K80" s="181">
        <v>1432.125</v>
      </c>
      <c r="L80" s="181">
        <v>2943.552245671</v>
      </c>
      <c r="M80" s="181">
        <v>5899.1772670657401</v>
      </c>
      <c r="N80" s="181">
        <v>5061.1261855672401</v>
      </c>
      <c r="O80" s="181">
        <v>5158.6862808626302</v>
      </c>
      <c r="P80" s="180">
        <v>2655.875</v>
      </c>
      <c r="Q80" s="181">
        <v>26</v>
      </c>
      <c r="R80" s="181">
        <v>193.5</v>
      </c>
      <c r="S80" s="180">
        <v>1584.25</v>
      </c>
      <c r="T80" s="180">
        <v>1866</v>
      </c>
      <c r="U80" s="180">
        <v>372.75</v>
      </c>
      <c r="V80" s="180">
        <v>5964.5</v>
      </c>
      <c r="W80" s="181">
        <v>1236.125</v>
      </c>
      <c r="X80" s="181">
        <v>513.25</v>
      </c>
      <c r="Y80" s="181">
        <v>1282.375</v>
      </c>
      <c r="Z80" s="181">
        <v>1288.875</v>
      </c>
      <c r="AA80" s="181">
        <v>38.625</v>
      </c>
      <c r="AB80" s="181">
        <v>184.875</v>
      </c>
      <c r="AC80" s="181">
        <v>38.25</v>
      </c>
      <c r="AD80" s="181">
        <v>840.25</v>
      </c>
      <c r="AE80" s="181">
        <v>541.875</v>
      </c>
      <c r="AF80" s="180">
        <v>6773.79197916661</v>
      </c>
      <c r="AG80" s="181">
        <v>1411.75</v>
      </c>
      <c r="AH80" s="181">
        <v>212</v>
      </c>
      <c r="AI80" s="181">
        <v>1681.125</v>
      </c>
      <c r="AJ80" s="181">
        <v>218.5</v>
      </c>
      <c r="AK80" s="181">
        <v>455.125</v>
      </c>
      <c r="AL80" s="181">
        <v>203.5</v>
      </c>
      <c r="AM80" s="181">
        <v>2591.79197916661</v>
      </c>
      <c r="AN80" s="180">
        <v>208.375</v>
      </c>
      <c r="AO80" s="180">
        <v>981.25</v>
      </c>
      <c r="AP80" s="181">
        <v>735.875</v>
      </c>
      <c r="AQ80" s="181">
        <v>4.5</v>
      </c>
      <c r="AR80" s="181">
        <v>227.375</v>
      </c>
      <c r="AS80" s="181">
        <v>13.5</v>
      </c>
      <c r="AT80" s="180">
        <v>169.25</v>
      </c>
      <c r="AU80" s="180">
        <v>31.375</v>
      </c>
      <c r="AV80" s="180">
        <v>130.25</v>
      </c>
      <c r="AW80" s="181">
        <v>13.375</v>
      </c>
      <c r="AX80" s="181">
        <v>116.875</v>
      </c>
      <c r="AY80" s="180">
        <v>23</v>
      </c>
      <c r="AZ80" s="180">
        <v>50.125</v>
      </c>
      <c r="BA80" s="180">
        <v>166.875</v>
      </c>
      <c r="BB80" s="180">
        <v>0</v>
      </c>
      <c r="BC80" s="180">
        <v>5.25</v>
      </c>
      <c r="BD80" s="180">
        <v>1868</v>
      </c>
      <c r="BE80" s="180">
        <v>78.125</v>
      </c>
      <c r="BF80" s="180">
        <v>80</v>
      </c>
      <c r="BG80" s="180">
        <v>246.75</v>
      </c>
      <c r="BH80" s="180" t="e">
        <v>#VALUE!</v>
      </c>
      <c r="BI80" s="182">
        <v>3904.5029730625001</v>
      </c>
      <c r="BJ80" s="183" t="e">
        <v>#VALUE!</v>
      </c>
      <c r="BK80" s="183">
        <v>231.375</v>
      </c>
      <c r="BL80" s="183">
        <v>2815.5029730625001</v>
      </c>
      <c r="BM80" s="183">
        <v>5</v>
      </c>
      <c r="BN80" s="183">
        <v>4.125</v>
      </c>
      <c r="BO80" s="183">
        <v>303</v>
      </c>
      <c r="BP80" s="183">
        <v>300.625</v>
      </c>
      <c r="BQ80" s="184">
        <v>1110.75</v>
      </c>
      <c r="BR80" s="184">
        <v>392.75</v>
      </c>
      <c r="BS80" s="184" t="e">
        <v>#VALUE!</v>
      </c>
      <c r="BT80" s="184" t="e">
        <v>#VALUE!</v>
      </c>
      <c r="BU80" s="184">
        <v>0</v>
      </c>
      <c r="BV80" s="184">
        <v>718</v>
      </c>
      <c r="BW80" s="185">
        <v>0</v>
      </c>
      <c r="BX80" s="185" t="e">
        <v>#VALUE!</v>
      </c>
      <c r="BY80" s="185">
        <v>130.625</v>
      </c>
      <c r="BZ80" s="185">
        <v>0</v>
      </c>
      <c r="CA80" s="185">
        <v>44.25</v>
      </c>
      <c r="CB80" s="185">
        <v>245.875</v>
      </c>
      <c r="CC80" s="186">
        <v>1776.375</v>
      </c>
      <c r="CD80" s="187">
        <v>343185.05233444797</v>
      </c>
    </row>
    <row r="81" spans="1:82" x14ac:dyDescent="0.25">
      <c r="A81" s="179" t="s">
        <v>509</v>
      </c>
      <c r="B81" s="179" t="s">
        <v>510</v>
      </c>
      <c r="C81" s="179" t="s">
        <v>122</v>
      </c>
      <c r="D81" s="179" t="s">
        <v>122</v>
      </c>
      <c r="E81" s="180">
        <v>27010.279141058902</v>
      </c>
      <c r="F81" s="181">
        <v>26878.029141058902</v>
      </c>
      <c r="G81" s="181">
        <v>1.75</v>
      </c>
      <c r="H81" s="181">
        <v>130.5</v>
      </c>
      <c r="I81" s="181">
        <v>1622.125</v>
      </c>
      <c r="J81" s="181">
        <v>1581.25</v>
      </c>
      <c r="K81" s="181">
        <v>2040.25</v>
      </c>
      <c r="L81" s="181">
        <v>3759.8798831160302</v>
      </c>
      <c r="M81" s="181">
        <v>6259.81268300187</v>
      </c>
      <c r="N81" s="181">
        <v>5333.2742108585899</v>
      </c>
      <c r="O81" s="181">
        <v>6413.6873640823997</v>
      </c>
      <c r="P81" s="180">
        <v>3937.625</v>
      </c>
      <c r="Q81" s="181">
        <v>79.5</v>
      </c>
      <c r="R81" s="181">
        <v>456.625</v>
      </c>
      <c r="S81" s="180">
        <v>1151.875</v>
      </c>
      <c r="T81" s="180">
        <v>2454.7239583333298</v>
      </c>
      <c r="U81" s="180">
        <v>259.20059523809499</v>
      </c>
      <c r="V81" s="180">
        <v>6247.75</v>
      </c>
      <c r="W81" s="181">
        <v>856</v>
      </c>
      <c r="X81" s="181">
        <v>1133.5</v>
      </c>
      <c r="Y81" s="181">
        <v>885</v>
      </c>
      <c r="Z81" s="181">
        <v>1185.375</v>
      </c>
      <c r="AA81" s="181">
        <v>48.125</v>
      </c>
      <c r="AB81" s="181">
        <v>64.875</v>
      </c>
      <c r="AC81" s="181">
        <v>223.375</v>
      </c>
      <c r="AD81" s="181">
        <v>764.625</v>
      </c>
      <c r="AE81" s="181">
        <v>1086.875</v>
      </c>
      <c r="AF81" s="180">
        <v>6404.9795874874499</v>
      </c>
      <c r="AG81" s="181">
        <v>1006.375</v>
      </c>
      <c r="AH81" s="181">
        <v>260</v>
      </c>
      <c r="AI81" s="181">
        <v>2178.375</v>
      </c>
      <c r="AJ81" s="181">
        <v>456.625</v>
      </c>
      <c r="AK81" s="181">
        <v>674.375</v>
      </c>
      <c r="AL81" s="181">
        <v>218.125</v>
      </c>
      <c r="AM81" s="181">
        <v>1611.1045874874501</v>
      </c>
      <c r="AN81" s="180">
        <v>645.625</v>
      </c>
      <c r="AO81" s="180">
        <v>847.5</v>
      </c>
      <c r="AP81" s="181">
        <v>610</v>
      </c>
      <c r="AQ81" s="181">
        <v>21.75</v>
      </c>
      <c r="AR81" s="181">
        <v>154</v>
      </c>
      <c r="AS81" s="181">
        <v>61.75</v>
      </c>
      <c r="AT81" s="180">
        <v>190.875</v>
      </c>
      <c r="AU81" s="180">
        <v>60.125</v>
      </c>
      <c r="AV81" s="180">
        <v>55.625</v>
      </c>
      <c r="AW81" s="181">
        <v>43.375</v>
      </c>
      <c r="AX81" s="181">
        <v>12.25</v>
      </c>
      <c r="AY81" s="180">
        <v>25.5</v>
      </c>
      <c r="AZ81" s="180">
        <v>43.125</v>
      </c>
      <c r="BA81" s="180">
        <v>185.75</v>
      </c>
      <c r="BB81" s="180">
        <v>1</v>
      </c>
      <c r="BC81" s="180">
        <v>10.375</v>
      </c>
      <c r="BD81" s="180">
        <v>2924.875</v>
      </c>
      <c r="BE81" s="180">
        <v>31.5</v>
      </c>
      <c r="BF81" s="180">
        <v>8.5</v>
      </c>
      <c r="BG81" s="180">
        <v>1478.375</v>
      </c>
      <c r="BH81" s="180" t="e">
        <v>#VALUE!</v>
      </c>
      <c r="BI81" s="182">
        <v>3287.8240768402802</v>
      </c>
      <c r="BJ81" s="183" t="e">
        <v>#VALUE!</v>
      </c>
      <c r="BK81" s="183">
        <v>242.54587684028499</v>
      </c>
      <c r="BL81" s="183">
        <v>2589.2781999999997</v>
      </c>
      <c r="BM81" s="183">
        <v>0</v>
      </c>
      <c r="BN81" s="183">
        <v>3.375</v>
      </c>
      <c r="BO81" s="183" t="e">
        <v>#VALUE!</v>
      </c>
      <c r="BP81" s="183">
        <v>404.125</v>
      </c>
      <c r="BQ81" s="184">
        <v>2022.625</v>
      </c>
      <c r="BR81" s="184">
        <v>389.25</v>
      </c>
      <c r="BS81" s="184" t="e">
        <v>#VALUE!</v>
      </c>
      <c r="BT81" s="184" t="e">
        <v>#VALUE!</v>
      </c>
      <c r="BU81" s="184" t="e">
        <v>#VALUE!</v>
      </c>
      <c r="BV81" s="184">
        <v>1633.375</v>
      </c>
      <c r="BW81" s="185">
        <v>899.875</v>
      </c>
      <c r="BX81" s="185" t="e">
        <v>#VALUE!</v>
      </c>
      <c r="BY81" s="185">
        <v>3.875</v>
      </c>
      <c r="BZ81" s="185">
        <v>100.625</v>
      </c>
      <c r="CA81" s="185">
        <v>0</v>
      </c>
      <c r="CB81" s="185">
        <v>357.625</v>
      </c>
      <c r="CC81" s="186">
        <v>1885.15630434783</v>
      </c>
      <c r="CD81" s="187">
        <v>409285.33277360001</v>
      </c>
    </row>
    <row r="82" spans="1:82" x14ac:dyDescent="0.25">
      <c r="A82" s="179" t="s">
        <v>511</v>
      </c>
      <c r="B82" s="179" t="s">
        <v>512</v>
      </c>
      <c r="C82" s="179" t="s">
        <v>387</v>
      </c>
      <c r="D82" s="179" t="s">
        <v>124</v>
      </c>
      <c r="E82" s="180">
        <v>9978.5850075340604</v>
      </c>
      <c r="F82" s="181">
        <v>9608.3946480119994</v>
      </c>
      <c r="G82" s="181">
        <v>53.4333359115832</v>
      </c>
      <c r="H82" s="181">
        <v>316.75702361047797</v>
      </c>
      <c r="I82" s="181">
        <v>638.5</v>
      </c>
      <c r="J82" s="181">
        <v>664.625</v>
      </c>
      <c r="K82" s="181">
        <v>802.75</v>
      </c>
      <c r="L82" s="181">
        <v>1263.6520859115831</v>
      </c>
      <c r="M82" s="181">
        <v>2025.3302719217099</v>
      </c>
      <c r="N82" s="181">
        <v>1700.8667319895501</v>
      </c>
      <c r="O82" s="181">
        <v>2882.8609177112198</v>
      </c>
      <c r="P82" s="180">
        <v>1032.875</v>
      </c>
      <c r="Q82" s="181">
        <v>2.75</v>
      </c>
      <c r="R82" s="181">
        <v>72.25</v>
      </c>
      <c r="S82" s="180">
        <v>472.5</v>
      </c>
      <c r="T82" s="180">
        <v>380.875</v>
      </c>
      <c r="U82" s="180">
        <v>817.21084143357098</v>
      </c>
      <c r="V82" s="180">
        <v>1540.75</v>
      </c>
      <c r="W82" s="181">
        <v>405.5</v>
      </c>
      <c r="X82" s="181">
        <v>272.5</v>
      </c>
      <c r="Y82" s="181">
        <v>181</v>
      </c>
      <c r="Z82" s="181">
        <v>341.875</v>
      </c>
      <c r="AA82" s="181" t="e">
        <v>#VALUE!</v>
      </c>
      <c r="AB82" s="181">
        <v>23.5</v>
      </c>
      <c r="AC82" s="181">
        <v>60.125</v>
      </c>
      <c r="AD82" s="181">
        <v>164</v>
      </c>
      <c r="AE82" s="181">
        <v>92.25</v>
      </c>
      <c r="AF82" s="180">
        <v>3123.9991661004901</v>
      </c>
      <c r="AG82" s="181">
        <v>775.25</v>
      </c>
      <c r="AH82" s="181">
        <v>121.75</v>
      </c>
      <c r="AI82" s="181">
        <v>1377.75</v>
      </c>
      <c r="AJ82" s="181">
        <v>172.875</v>
      </c>
      <c r="AK82" s="181">
        <v>13.125</v>
      </c>
      <c r="AL82" s="181">
        <v>203.625</v>
      </c>
      <c r="AM82" s="181">
        <v>459.62416610048899</v>
      </c>
      <c r="AN82" s="180">
        <v>55.875</v>
      </c>
      <c r="AO82" s="180">
        <v>317.25</v>
      </c>
      <c r="AP82" s="181">
        <v>281.5</v>
      </c>
      <c r="AQ82" s="181">
        <v>2.875</v>
      </c>
      <c r="AR82" s="181">
        <v>7</v>
      </c>
      <c r="AS82" s="181">
        <v>25.875</v>
      </c>
      <c r="AT82" s="180">
        <v>55.625</v>
      </c>
      <c r="AU82" s="180">
        <v>88.5</v>
      </c>
      <c r="AV82" s="180">
        <v>21.5</v>
      </c>
      <c r="AW82" s="181">
        <v>5.5</v>
      </c>
      <c r="AX82" s="181">
        <v>16</v>
      </c>
      <c r="AY82" s="180">
        <v>29.25</v>
      </c>
      <c r="AZ82" s="180">
        <v>633.875</v>
      </c>
      <c r="BA82" s="180">
        <v>17.625</v>
      </c>
      <c r="BB82" s="180">
        <v>2.875</v>
      </c>
      <c r="BC82" s="180">
        <v>5</v>
      </c>
      <c r="BD82" s="180">
        <v>863</v>
      </c>
      <c r="BE82" s="180" t="e">
        <v>#VALUE!</v>
      </c>
      <c r="BF82" s="180">
        <v>42.5</v>
      </c>
      <c r="BG82" s="180">
        <v>246.625</v>
      </c>
      <c r="BH82" s="180" t="e">
        <v>#VALUE!</v>
      </c>
      <c r="BI82" s="182">
        <v>4650.7428141322398</v>
      </c>
      <c r="BJ82" s="183" t="e">
        <v>#VALUE!</v>
      </c>
      <c r="BK82" s="183">
        <v>803.98702094474197</v>
      </c>
      <c r="BL82" s="183">
        <v>1356.8807931874999</v>
      </c>
      <c r="BM82" s="183">
        <v>85.5</v>
      </c>
      <c r="BN82" s="183">
        <v>83.75</v>
      </c>
      <c r="BO82" s="183">
        <v>54.875</v>
      </c>
      <c r="BP82" s="183">
        <v>462.875</v>
      </c>
      <c r="BQ82" s="184">
        <v>7050.75</v>
      </c>
      <c r="BR82" s="184">
        <v>5885.375</v>
      </c>
      <c r="BS82" s="184" t="e">
        <v>#VALUE!</v>
      </c>
      <c r="BT82" s="184" t="e">
        <v>#VALUE!</v>
      </c>
      <c r="BU82" s="184" t="e">
        <v>#VALUE!</v>
      </c>
      <c r="BV82" s="184">
        <v>370.125</v>
      </c>
      <c r="BW82" s="185" t="e">
        <v>#VALUE!</v>
      </c>
      <c r="BX82" s="185" t="e">
        <v>#VALUE!</v>
      </c>
      <c r="BY82" s="185" t="e">
        <v>#VALUE!</v>
      </c>
      <c r="BZ82" s="185" t="e">
        <v>#VALUE!</v>
      </c>
      <c r="CA82" s="185" t="e">
        <v>#VALUE!</v>
      </c>
      <c r="CB82" s="185">
        <v>268.375</v>
      </c>
      <c r="CC82" s="186">
        <v>145.5</v>
      </c>
      <c r="CD82" s="187">
        <v>105322.8590258211</v>
      </c>
    </row>
    <row r="83" spans="1:82" x14ac:dyDescent="0.25">
      <c r="A83" s="179" t="s">
        <v>513</v>
      </c>
      <c r="B83" s="179" t="s">
        <v>514</v>
      </c>
      <c r="C83" s="179" t="s">
        <v>357</v>
      </c>
      <c r="D83" s="179" t="s">
        <v>121</v>
      </c>
      <c r="E83" s="180">
        <v>15060.8240434609</v>
      </c>
      <c r="F83" s="181">
        <v>14866.064047342899</v>
      </c>
      <c r="G83" s="181">
        <v>97</v>
      </c>
      <c r="H83" s="181">
        <v>97.759996118012396</v>
      </c>
      <c r="I83" s="181">
        <v>773.375</v>
      </c>
      <c r="J83" s="181">
        <v>794.875</v>
      </c>
      <c r="K83" s="181">
        <v>1054.101307189542</v>
      </c>
      <c r="L83" s="181">
        <v>1754.625</v>
      </c>
      <c r="M83" s="181">
        <v>3822.8570535970998</v>
      </c>
      <c r="N83" s="181">
        <v>4386.6156826742499</v>
      </c>
      <c r="O83" s="181">
        <v>2474.375</v>
      </c>
      <c r="P83" s="180">
        <v>2161.75</v>
      </c>
      <c r="Q83" s="181">
        <v>34.375</v>
      </c>
      <c r="R83" s="181">
        <v>52.875</v>
      </c>
      <c r="S83" s="180">
        <v>653.625</v>
      </c>
      <c r="T83" s="180">
        <v>566</v>
      </c>
      <c r="U83" s="180">
        <v>540.25999611801194</v>
      </c>
      <c r="V83" s="180">
        <v>3457.625</v>
      </c>
      <c r="W83" s="181">
        <v>411.75</v>
      </c>
      <c r="X83" s="181">
        <v>1339.375</v>
      </c>
      <c r="Y83" s="181">
        <v>139</v>
      </c>
      <c r="Z83" s="181">
        <v>859.125</v>
      </c>
      <c r="AA83" s="181">
        <v>60.75</v>
      </c>
      <c r="AB83" s="181">
        <v>44.5</v>
      </c>
      <c r="AC83" s="181">
        <v>12.25</v>
      </c>
      <c r="AD83" s="181">
        <v>255.125</v>
      </c>
      <c r="AE83" s="181">
        <v>335.75</v>
      </c>
      <c r="AF83" s="180">
        <v>3785.3140473428798</v>
      </c>
      <c r="AG83" s="181">
        <v>1047.75</v>
      </c>
      <c r="AH83" s="181">
        <v>55.75</v>
      </c>
      <c r="AI83" s="181">
        <v>1299.375</v>
      </c>
      <c r="AJ83" s="181">
        <v>265.75</v>
      </c>
      <c r="AK83" s="181">
        <v>125.125</v>
      </c>
      <c r="AL83" s="181">
        <v>116.5</v>
      </c>
      <c r="AM83" s="181">
        <v>875.06404734288196</v>
      </c>
      <c r="AN83" s="180">
        <v>169.125</v>
      </c>
      <c r="AO83" s="180">
        <v>557.375</v>
      </c>
      <c r="AP83" s="181">
        <v>344</v>
      </c>
      <c r="AQ83" s="181">
        <v>3.75</v>
      </c>
      <c r="AR83" s="181">
        <v>176.625</v>
      </c>
      <c r="AS83" s="181">
        <v>33</v>
      </c>
      <c r="AT83" s="180">
        <v>90</v>
      </c>
      <c r="AU83" s="180">
        <v>55.625</v>
      </c>
      <c r="AV83" s="180">
        <v>53.125</v>
      </c>
      <c r="AW83" s="181">
        <v>2.625</v>
      </c>
      <c r="AX83" s="181">
        <v>50.5</v>
      </c>
      <c r="AY83" s="180">
        <v>79.25</v>
      </c>
      <c r="AZ83" s="180">
        <v>207</v>
      </c>
      <c r="BA83" s="180">
        <v>81.5</v>
      </c>
      <c r="BB83" s="180">
        <v>1</v>
      </c>
      <c r="BC83" s="180">
        <v>3.5</v>
      </c>
      <c r="BD83" s="180">
        <v>1226.125</v>
      </c>
      <c r="BE83" s="180">
        <v>43.875</v>
      </c>
      <c r="BF83" s="180">
        <v>52</v>
      </c>
      <c r="BG83" s="180">
        <v>907.125</v>
      </c>
      <c r="BH83" s="180" t="e">
        <v>#VALUE!</v>
      </c>
      <c r="BI83" s="182">
        <v>3355.6280344375</v>
      </c>
      <c r="BJ83" s="183">
        <v>1327.125</v>
      </c>
      <c r="BK83" s="183">
        <v>192.625</v>
      </c>
      <c r="BL83" s="183">
        <v>1689.8780344374998</v>
      </c>
      <c r="BM83" s="183">
        <v>117.75</v>
      </c>
      <c r="BN83" s="183">
        <v>9.75</v>
      </c>
      <c r="BO83" s="183" t="e">
        <v>#VALUE!</v>
      </c>
      <c r="BP83" s="183">
        <v>18.5</v>
      </c>
      <c r="BQ83" s="184">
        <v>812</v>
      </c>
      <c r="BR83" s="184">
        <v>152.75</v>
      </c>
      <c r="BS83" s="184" t="e">
        <v>#VALUE!</v>
      </c>
      <c r="BT83" s="184" t="e">
        <v>#VALUE!</v>
      </c>
      <c r="BU83" s="184" t="e">
        <v>#VALUE!</v>
      </c>
      <c r="BV83" s="184">
        <v>301.625</v>
      </c>
      <c r="BW83" s="185" t="e">
        <v>#VALUE!</v>
      </c>
      <c r="BX83" s="185" t="e">
        <v>#VALUE!</v>
      </c>
      <c r="BY83" s="185" t="e">
        <v>#VALUE!</v>
      </c>
      <c r="BZ83" s="185">
        <v>0</v>
      </c>
      <c r="CA83" s="185">
        <v>3.875</v>
      </c>
      <c r="CB83" s="185">
        <v>210.625</v>
      </c>
      <c r="CC83" s="186">
        <v>30.75</v>
      </c>
      <c r="CD83" s="187">
        <v>139762.757677644</v>
      </c>
    </row>
    <row r="84" spans="1:82" x14ac:dyDescent="0.25">
      <c r="A84" s="179" t="s">
        <v>515</v>
      </c>
      <c r="B84" s="179" t="s">
        <v>516</v>
      </c>
      <c r="C84" s="179" t="s">
        <v>371</v>
      </c>
      <c r="D84" s="179" t="s">
        <v>125</v>
      </c>
      <c r="E84" s="180">
        <v>12904.514776419899</v>
      </c>
      <c r="F84" s="181">
        <v>12759.8834835137</v>
      </c>
      <c r="G84" s="181">
        <v>23.375</v>
      </c>
      <c r="H84" s="181">
        <v>121.2562929061785</v>
      </c>
      <c r="I84" s="181">
        <v>754.125</v>
      </c>
      <c r="J84" s="181">
        <v>711.5</v>
      </c>
      <c r="K84" s="181">
        <v>1045.625</v>
      </c>
      <c r="L84" s="181">
        <v>1832.1171941085699</v>
      </c>
      <c r="M84" s="181">
        <v>2946.8259481137602</v>
      </c>
      <c r="N84" s="181">
        <v>3242.3216341975299</v>
      </c>
      <c r="O84" s="181">
        <v>2372</v>
      </c>
      <c r="P84" s="180">
        <v>794</v>
      </c>
      <c r="Q84" s="181">
        <v>10.5</v>
      </c>
      <c r="R84" s="181">
        <v>10.75</v>
      </c>
      <c r="S84" s="180">
        <v>238.75</v>
      </c>
      <c r="T84" s="180">
        <v>397</v>
      </c>
      <c r="U84" s="180">
        <v>331.36717935548</v>
      </c>
      <c r="V84" s="180">
        <v>4043.875</v>
      </c>
      <c r="W84" s="181">
        <v>1275.625</v>
      </c>
      <c r="X84" s="181">
        <v>884.125</v>
      </c>
      <c r="Y84" s="181">
        <v>242.5</v>
      </c>
      <c r="Z84" s="181">
        <v>831.625</v>
      </c>
      <c r="AA84" s="181">
        <v>9</v>
      </c>
      <c r="AB84" s="181">
        <v>272.875</v>
      </c>
      <c r="AC84" s="181">
        <v>9.625</v>
      </c>
      <c r="AD84" s="181">
        <v>400.75</v>
      </c>
      <c r="AE84" s="181">
        <v>117.75</v>
      </c>
      <c r="AF84" s="180">
        <v>4093.7725970643801</v>
      </c>
      <c r="AG84" s="181">
        <v>2031.5</v>
      </c>
      <c r="AH84" s="181">
        <v>8</v>
      </c>
      <c r="AI84" s="181">
        <v>882.5</v>
      </c>
      <c r="AJ84" s="181">
        <v>446</v>
      </c>
      <c r="AK84" s="181">
        <v>35.5</v>
      </c>
      <c r="AL84" s="181">
        <v>65</v>
      </c>
      <c r="AM84" s="181">
        <v>625.27259706438394</v>
      </c>
      <c r="AN84" s="180">
        <v>118.625</v>
      </c>
      <c r="AO84" s="180">
        <v>285.125</v>
      </c>
      <c r="AP84" s="181">
        <v>195.125</v>
      </c>
      <c r="AQ84" s="181">
        <v>3.5</v>
      </c>
      <c r="AR84" s="181">
        <v>56.625</v>
      </c>
      <c r="AS84" s="181">
        <v>29.875</v>
      </c>
      <c r="AT84" s="180">
        <v>77.875</v>
      </c>
      <c r="AU84" s="180">
        <v>6.125</v>
      </c>
      <c r="AV84" s="180">
        <v>42.875</v>
      </c>
      <c r="AW84" s="181">
        <v>8.125</v>
      </c>
      <c r="AX84" s="181">
        <v>34.75</v>
      </c>
      <c r="AY84" s="180">
        <v>34.375</v>
      </c>
      <c r="AZ84" s="180">
        <v>728</v>
      </c>
      <c r="BA84" s="180">
        <v>135.5</v>
      </c>
      <c r="BB84" s="180">
        <v>2.5</v>
      </c>
      <c r="BC84" s="180">
        <v>5.125</v>
      </c>
      <c r="BD84" s="180">
        <v>1094.375</v>
      </c>
      <c r="BE84" s="180">
        <v>43.625</v>
      </c>
      <c r="BF84" s="180">
        <v>10.75</v>
      </c>
      <c r="BG84" s="180">
        <v>291</v>
      </c>
      <c r="BH84" s="180" t="e">
        <v>#VALUE!</v>
      </c>
      <c r="BI84" s="182">
        <v>2260.3587235625</v>
      </c>
      <c r="BJ84" s="183">
        <v>683.25</v>
      </c>
      <c r="BK84" s="183">
        <v>349.375</v>
      </c>
      <c r="BL84" s="183">
        <v>1088.1087235625</v>
      </c>
      <c r="BM84" s="183">
        <v>13.125</v>
      </c>
      <c r="BN84" s="183">
        <v>18</v>
      </c>
      <c r="BO84" s="183">
        <v>9</v>
      </c>
      <c r="BP84" s="183">
        <v>99.5</v>
      </c>
      <c r="BQ84" s="184">
        <v>1158.625</v>
      </c>
      <c r="BR84" s="184">
        <v>57.75</v>
      </c>
      <c r="BS84" s="184" t="e">
        <v>#VALUE!</v>
      </c>
      <c r="BT84" s="184" t="e">
        <v>#VALUE!</v>
      </c>
      <c r="BU84" s="184" t="e">
        <v>#VALUE!</v>
      </c>
      <c r="BV84" s="184">
        <v>820.125</v>
      </c>
      <c r="BW84" s="185">
        <v>268.75</v>
      </c>
      <c r="BX84" s="185">
        <v>66</v>
      </c>
      <c r="BY84" s="185" t="e">
        <v>#VALUE!</v>
      </c>
      <c r="BZ84" s="185">
        <v>3.375</v>
      </c>
      <c r="CA84" s="185">
        <v>29.5</v>
      </c>
      <c r="CB84" s="185">
        <v>92.875</v>
      </c>
      <c r="CC84" s="186">
        <v>1303.25</v>
      </c>
      <c r="CD84" s="187">
        <v>85449.886244684501</v>
      </c>
    </row>
    <row r="85" spans="1:82" x14ac:dyDescent="0.25">
      <c r="A85" s="179" t="s">
        <v>517</v>
      </c>
      <c r="B85" s="179" t="s">
        <v>518</v>
      </c>
      <c r="C85" s="179" t="s">
        <v>371</v>
      </c>
      <c r="D85" s="179" t="s">
        <v>125</v>
      </c>
      <c r="E85" s="180">
        <v>6400.5519828319602</v>
      </c>
      <c r="F85" s="181">
        <v>6335.9430314835399</v>
      </c>
      <c r="G85" s="181">
        <v>0</v>
      </c>
      <c r="H85" s="181">
        <v>64.6089513484186</v>
      </c>
      <c r="I85" s="181">
        <v>403.89633699633703</v>
      </c>
      <c r="J85" s="181">
        <v>376.125</v>
      </c>
      <c r="K85" s="181">
        <v>402.75</v>
      </c>
      <c r="L85" s="181">
        <v>734.38392857142901</v>
      </c>
      <c r="M85" s="181">
        <v>1512.7279021624299</v>
      </c>
      <c r="N85" s="181">
        <v>1600.88974621997</v>
      </c>
      <c r="O85" s="181">
        <v>1369.7790688818</v>
      </c>
      <c r="P85" s="180">
        <v>404.25</v>
      </c>
      <c r="Q85" s="181">
        <v>24.875</v>
      </c>
      <c r="R85" s="181">
        <v>4.75</v>
      </c>
      <c r="S85" s="180">
        <v>153</v>
      </c>
      <c r="T85" s="180">
        <v>324.15444718117101</v>
      </c>
      <c r="U85" s="180">
        <v>147.8802883447556</v>
      </c>
      <c r="V85" s="180">
        <v>1978.125</v>
      </c>
      <c r="W85" s="181">
        <v>354.125</v>
      </c>
      <c r="X85" s="181">
        <v>365</v>
      </c>
      <c r="Y85" s="181">
        <v>247.375</v>
      </c>
      <c r="Z85" s="181">
        <v>560.5</v>
      </c>
      <c r="AA85" s="181" t="e">
        <v>#VALUE!</v>
      </c>
      <c r="AB85" s="181">
        <v>185.5</v>
      </c>
      <c r="AC85" s="181">
        <v>21.75</v>
      </c>
      <c r="AD85" s="181">
        <v>136.5</v>
      </c>
      <c r="AE85" s="181">
        <v>107.375</v>
      </c>
      <c r="AF85" s="180">
        <v>2245.6422473060302</v>
      </c>
      <c r="AG85" s="181">
        <v>625</v>
      </c>
      <c r="AH85" s="181">
        <v>61.625</v>
      </c>
      <c r="AI85" s="181">
        <v>485</v>
      </c>
      <c r="AJ85" s="181">
        <v>120.5</v>
      </c>
      <c r="AK85" s="181">
        <v>56.125</v>
      </c>
      <c r="AL85" s="181">
        <v>111.375</v>
      </c>
      <c r="AM85" s="181">
        <v>786.01724730603098</v>
      </c>
      <c r="AN85" s="180">
        <v>65.625</v>
      </c>
      <c r="AO85" s="180">
        <v>119.25</v>
      </c>
      <c r="AP85" s="181">
        <v>72.625</v>
      </c>
      <c r="AQ85" s="181">
        <v>3.125</v>
      </c>
      <c r="AR85" s="181">
        <v>12.125</v>
      </c>
      <c r="AS85" s="181">
        <v>31.375</v>
      </c>
      <c r="AT85" s="180">
        <v>64</v>
      </c>
      <c r="AU85" s="180">
        <v>5.875</v>
      </c>
      <c r="AV85" s="180">
        <v>24.125</v>
      </c>
      <c r="AW85" s="181">
        <v>5.75</v>
      </c>
      <c r="AX85" s="181">
        <v>18.375</v>
      </c>
      <c r="AY85" s="180">
        <v>12.375</v>
      </c>
      <c r="AZ85" s="180">
        <v>20.5</v>
      </c>
      <c r="BA85" s="180">
        <v>58.125</v>
      </c>
      <c r="BB85" s="180">
        <v>0</v>
      </c>
      <c r="BC85" s="180" t="e">
        <v>#VALUE!</v>
      </c>
      <c r="BD85" s="180">
        <v>527.25</v>
      </c>
      <c r="BE85" s="180">
        <v>0</v>
      </c>
      <c r="BF85" s="180" t="e">
        <v>#VALUE!</v>
      </c>
      <c r="BG85" s="180">
        <v>70.625</v>
      </c>
      <c r="BH85" s="180" t="e">
        <v>#VALUE!</v>
      </c>
      <c r="BI85" s="182">
        <v>1886.2275318125</v>
      </c>
      <c r="BJ85" s="183">
        <v>1039</v>
      </c>
      <c r="BK85" s="183">
        <v>118.5</v>
      </c>
      <c r="BL85" s="183">
        <v>645.35253181250005</v>
      </c>
      <c r="BM85" s="183">
        <v>0.125</v>
      </c>
      <c r="BN85" s="183">
        <v>0</v>
      </c>
      <c r="BO85" s="183" t="e">
        <v>#VALUE!</v>
      </c>
      <c r="BP85" s="183">
        <v>83.25</v>
      </c>
      <c r="BQ85" s="184">
        <v>684.25</v>
      </c>
      <c r="BR85" s="184">
        <v>124.25</v>
      </c>
      <c r="BS85" s="184" t="e">
        <v>#VALUE!</v>
      </c>
      <c r="BT85" s="184" t="e">
        <v>#VALUE!</v>
      </c>
      <c r="BU85" s="184" t="e">
        <v>#VALUE!</v>
      </c>
      <c r="BV85" s="184">
        <v>276.125</v>
      </c>
      <c r="BW85" s="185" t="e">
        <v>#VALUE!</v>
      </c>
      <c r="BX85" s="185">
        <v>34.5</v>
      </c>
      <c r="BY85" s="185" t="e">
        <v>#VALUE!</v>
      </c>
      <c r="BZ85" s="185">
        <v>0</v>
      </c>
      <c r="CA85" s="185">
        <v>82.375</v>
      </c>
      <c r="CB85" s="185">
        <v>72.5</v>
      </c>
      <c r="CC85" s="186">
        <v>149.625</v>
      </c>
      <c r="CD85" s="187">
        <v>56714.733502231502</v>
      </c>
    </row>
    <row r="86" spans="1:82" x14ac:dyDescent="0.25">
      <c r="A86" s="179" t="s">
        <v>519</v>
      </c>
      <c r="B86" s="179" t="s">
        <v>520</v>
      </c>
      <c r="C86" s="179" t="s">
        <v>127</v>
      </c>
      <c r="D86" s="179" t="s">
        <v>127</v>
      </c>
      <c r="E86" s="180">
        <v>22642.1521156335</v>
      </c>
      <c r="F86" s="181">
        <v>22456.8769631945</v>
      </c>
      <c r="G86" s="181">
        <v>47.75</v>
      </c>
      <c r="H86" s="181">
        <v>137.525152439024</v>
      </c>
      <c r="I86" s="181">
        <v>1478.75</v>
      </c>
      <c r="J86" s="181">
        <v>1274.93333333333</v>
      </c>
      <c r="K86" s="181">
        <v>1977.42263986014</v>
      </c>
      <c r="L86" s="181">
        <v>2970.7248888773302</v>
      </c>
      <c r="M86" s="181">
        <v>5228.4331554877999</v>
      </c>
      <c r="N86" s="181">
        <v>4290.4879456358503</v>
      </c>
      <c r="O86" s="181">
        <v>5421.4001524390196</v>
      </c>
      <c r="P86" s="180">
        <v>1357.625</v>
      </c>
      <c r="Q86" s="181">
        <v>47.75</v>
      </c>
      <c r="R86" s="181">
        <v>107.125</v>
      </c>
      <c r="S86" s="180">
        <v>1618</v>
      </c>
      <c r="T86" s="180">
        <v>1153.875</v>
      </c>
      <c r="U86" s="180">
        <v>440.58348577235802</v>
      </c>
      <c r="V86" s="180">
        <v>3978.75</v>
      </c>
      <c r="W86" s="181">
        <v>1056.25</v>
      </c>
      <c r="X86" s="181">
        <v>445.5</v>
      </c>
      <c r="Y86" s="181">
        <v>277.75</v>
      </c>
      <c r="Z86" s="181">
        <v>727.625</v>
      </c>
      <c r="AA86" s="181" t="e">
        <v>#VALUE!</v>
      </c>
      <c r="AB86" s="181">
        <v>108.125</v>
      </c>
      <c r="AC86" s="181">
        <v>179</v>
      </c>
      <c r="AD86" s="181">
        <v>509.125</v>
      </c>
      <c r="AE86" s="181">
        <v>675.375</v>
      </c>
      <c r="AF86" s="180">
        <v>9256.0686298611308</v>
      </c>
      <c r="AG86" s="181">
        <v>4495.875</v>
      </c>
      <c r="AH86" s="181">
        <v>89.375</v>
      </c>
      <c r="AI86" s="181">
        <v>1557.625</v>
      </c>
      <c r="AJ86" s="181">
        <v>1056.375</v>
      </c>
      <c r="AK86" s="181">
        <v>152.25</v>
      </c>
      <c r="AL86" s="181">
        <v>430.5</v>
      </c>
      <c r="AM86" s="181">
        <v>1474.0686298611299</v>
      </c>
      <c r="AN86" s="180">
        <v>96.75</v>
      </c>
      <c r="AO86" s="180">
        <v>639.625</v>
      </c>
      <c r="AP86" s="181">
        <v>419.75</v>
      </c>
      <c r="AQ86" s="181">
        <v>18.5</v>
      </c>
      <c r="AR86" s="181">
        <v>150.25</v>
      </c>
      <c r="AS86" s="181">
        <v>51.125</v>
      </c>
      <c r="AT86" s="180">
        <v>845.125</v>
      </c>
      <c r="AU86" s="180">
        <v>59.125</v>
      </c>
      <c r="AV86" s="180">
        <v>64.75</v>
      </c>
      <c r="AW86" s="181">
        <v>8.375</v>
      </c>
      <c r="AX86" s="181">
        <v>56.375</v>
      </c>
      <c r="AY86" s="180">
        <v>36.625</v>
      </c>
      <c r="AZ86" s="180">
        <v>11.875</v>
      </c>
      <c r="BA86" s="180">
        <v>70.375</v>
      </c>
      <c r="BB86" s="180">
        <v>26.75</v>
      </c>
      <c r="BC86" s="180">
        <v>3</v>
      </c>
      <c r="BD86" s="180">
        <v>2277.25</v>
      </c>
      <c r="BE86" s="180">
        <v>37</v>
      </c>
      <c r="BF86" s="180" t="e">
        <v>#VALUE!</v>
      </c>
      <c r="BG86" s="180">
        <v>405</v>
      </c>
      <c r="BH86" s="180" t="e">
        <v>#VALUE!</v>
      </c>
      <c r="BI86" s="182">
        <v>3540.4426647812497</v>
      </c>
      <c r="BJ86" s="183">
        <v>729</v>
      </c>
      <c r="BK86" s="183">
        <v>121.125</v>
      </c>
      <c r="BL86" s="183">
        <v>2138.0676647812497</v>
      </c>
      <c r="BM86" s="183">
        <v>18.125</v>
      </c>
      <c r="BN86" s="183">
        <v>14.25</v>
      </c>
      <c r="BO86" s="183" t="e">
        <v>#VALUE!</v>
      </c>
      <c r="BP86" s="183">
        <v>519.875</v>
      </c>
      <c r="BQ86" s="184">
        <v>1823.125</v>
      </c>
      <c r="BR86" s="184">
        <v>200.75</v>
      </c>
      <c r="BS86" s="184" t="e">
        <v>#VALUE!</v>
      </c>
      <c r="BT86" s="184" t="e">
        <v>#VALUE!</v>
      </c>
      <c r="BU86" s="184" t="e">
        <v>#VALUE!</v>
      </c>
      <c r="BV86" s="184">
        <v>1322.375</v>
      </c>
      <c r="BW86" s="185">
        <v>441.25</v>
      </c>
      <c r="BX86" s="185" t="e">
        <v>#VALUE!</v>
      </c>
      <c r="BY86" s="185">
        <v>0</v>
      </c>
      <c r="BZ86" s="185">
        <v>174.375</v>
      </c>
      <c r="CA86" s="185" t="e">
        <v>#VALUE!</v>
      </c>
      <c r="CB86" s="185">
        <v>416.75</v>
      </c>
      <c r="CC86" s="186">
        <v>455.75</v>
      </c>
      <c r="CD86" s="187">
        <v>221827.05116790201</v>
      </c>
    </row>
    <row r="87" spans="1:82" x14ac:dyDescent="0.25">
      <c r="A87" s="179" t="s">
        <v>150</v>
      </c>
      <c r="B87" s="179" t="s">
        <v>521</v>
      </c>
      <c r="C87" s="179" t="s">
        <v>127</v>
      </c>
      <c r="D87" s="179" t="s">
        <v>127</v>
      </c>
      <c r="E87" s="180">
        <v>14430.123331586699</v>
      </c>
      <c r="F87" s="181">
        <v>14355.7090458725</v>
      </c>
      <c r="G87" s="181">
        <v>74.414285714285697</v>
      </c>
      <c r="H87" s="181" t="e">
        <v>#VALUE!</v>
      </c>
      <c r="I87" s="181">
        <v>1077.125</v>
      </c>
      <c r="J87" s="181">
        <v>963.875</v>
      </c>
      <c r="K87" s="181">
        <v>1043.875</v>
      </c>
      <c r="L87" s="181">
        <v>1953.1662701601599</v>
      </c>
      <c r="M87" s="181">
        <v>3841.19828300167</v>
      </c>
      <c r="N87" s="181">
        <v>3175.4652420428802</v>
      </c>
      <c r="O87" s="181">
        <v>2375.4185363820197</v>
      </c>
      <c r="P87" s="180">
        <v>1493.625</v>
      </c>
      <c r="Q87" s="181">
        <v>6.875</v>
      </c>
      <c r="R87" s="181">
        <v>55.875</v>
      </c>
      <c r="S87" s="180">
        <v>1009.625</v>
      </c>
      <c r="T87" s="180">
        <v>572.375</v>
      </c>
      <c r="U87" s="180">
        <v>785.35617269083195</v>
      </c>
      <c r="V87" s="180">
        <v>2544.25</v>
      </c>
      <c r="W87" s="181">
        <v>535.875</v>
      </c>
      <c r="X87" s="181">
        <v>430.875</v>
      </c>
      <c r="Y87" s="181">
        <v>144.5</v>
      </c>
      <c r="Z87" s="181">
        <v>735.25</v>
      </c>
      <c r="AA87" s="181" t="e">
        <v>#VALUE!</v>
      </c>
      <c r="AB87" s="181">
        <v>176.25</v>
      </c>
      <c r="AC87" s="181">
        <v>131.5</v>
      </c>
      <c r="AD87" s="181">
        <v>127.5</v>
      </c>
      <c r="AE87" s="181">
        <v>262.5</v>
      </c>
      <c r="AF87" s="180">
        <v>3623.0171588959101</v>
      </c>
      <c r="AG87" s="181">
        <v>985.375</v>
      </c>
      <c r="AH87" s="181">
        <v>105.75</v>
      </c>
      <c r="AI87" s="181">
        <v>655.375</v>
      </c>
      <c r="AJ87" s="181">
        <v>333.875</v>
      </c>
      <c r="AK87" s="181">
        <v>54.625</v>
      </c>
      <c r="AL87" s="181">
        <v>186.875</v>
      </c>
      <c r="AM87" s="181">
        <v>1301.1421588959099</v>
      </c>
      <c r="AN87" s="180">
        <v>160.625</v>
      </c>
      <c r="AO87" s="180">
        <v>726.25</v>
      </c>
      <c r="AP87" s="181">
        <v>597</v>
      </c>
      <c r="AQ87" s="181">
        <v>10.875</v>
      </c>
      <c r="AR87" s="181">
        <v>84.375</v>
      </c>
      <c r="AS87" s="181">
        <v>34</v>
      </c>
      <c r="AT87" s="180">
        <v>171</v>
      </c>
      <c r="AU87" s="180">
        <v>28</v>
      </c>
      <c r="AV87" s="180">
        <v>63.5</v>
      </c>
      <c r="AW87" s="181">
        <v>11.375</v>
      </c>
      <c r="AX87" s="181">
        <v>52.125</v>
      </c>
      <c r="AY87" s="180">
        <v>51.875</v>
      </c>
      <c r="AZ87" s="180">
        <v>241.5</v>
      </c>
      <c r="BA87" s="180">
        <v>48.125</v>
      </c>
      <c r="BB87" s="180">
        <v>2</v>
      </c>
      <c r="BC87" s="180">
        <v>0</v>
      </c>
      <c r="BD87" s="180">
        <v>2167.25</v>
      </c>
      <c r="BE87" s="180">
        <v>10</v>
      </c>
      <c r="BF87" s="180">
        <v>103.625</v>
      </c>
      <c r="BG87" s="180">
        <v>454.625</v>
      </c>
      <c r="BH87" s="180" t="e">
        <v>#VALUE!</v>
      </c>
      <c r="BI87" s="182">
        <v>3398.4719530624998</v>
      </c>
      <c r="BJ87" s="183">
        <v>1564.375</v>
      </c>
      <c r="BK87" s="183">
        <v>241.375</v>
      </c>
      <c r="BL87" s="183">
        <v>1198.0969530625</v>
      </c>
      <c r="BM87" s="183">
        <v>1</v>
      </c>
      <c r="BN87" s="183">
        <v>1.625</v>
      </c>
      <c r="BO87" s="183">
        <v>206</v>
      </c>
      <c r="BP87" s="183">
        <v>186</v>
      </c>
      <c r="BQ87" s="184">
        <v>1059</v>
      </c>
      <c r="BR87" s="184">
        <v>108.625</v>
      </c>
      <c r="BS87" s="184" t="e">
        <v>#VALUE!</v>
      </c>
      <c r="BT87" s="184" t="e">
        <v>#VALUE!</v>
      </c>
      <c r="BU87" s="184">
        <v>24</v>
      </c>
      <c r="BV87" s="184">
        <v>468</v>
      </c>
      <c r="BW87" s="185" t="e">
        <v>#VALUE!</v>
      </c>
      <c r="BX87" s="185" t="e">
        <v>#VALUE!</v>
      </c>
      <c r="BY87" s="185" t="e">
        <v>#VALUE!</v>
      </c>
      <c r="BZ87" s="185" t="e">
        <v>#VALUE!</v>
      </c>
      <c r="CA87" s="185" t="e">
        <v>#VALUE!</v>
      </c>
      <c r="CB87" s="185">
        <v>263.5</v>
      </c>
      <c r="CC87" s="186">
        <v>152.75</v>
      </c>
      <c r="CD87" s="187">
        <v>154810.90235990001</v>
      </c>
    </row>
    <row r="88" spans="1:82" x14ac:dyDescent="0.25">
      <c r="A88" s="179" t="s">
        <v>522</v>
      </c>
      <c r="B88" s="179" t="s">
        <v>523</v>
      </c>
      <c r="C88" s="179" t="s">
        <v>126</v>
      </c>
      <c r="D88" s="179" t="s">
        <v>126</v>
      </c>
      <c r="E88" s="180">
        <v>17232.739087666501</v>
      </c>
      <c r="F88" s="181">
        <v>16637.125045624598</v>
      </c>
      <c r="G88" s="181">
        <v>16.5</v>
      </c>
      <c r="H88" s="181">
        <v>579.11404204191103</v>
      </c>
      <c r="I88" s="181">
        <v>1158.125</v>
      </c>
      <c r="J88" s="181">
        <v>1380.5</v>
      </c>
      <c r="K88" s="181">
        <v>1456.88194444444</v>
      </c>
      <c r="L88" s="181">
        <v>2638.52472089907</v>
      </c>
      <c r="M88" s="181">
        <v>5297.4114414416799</v>
      </c>
      <c r="N88" s="181">
        <v>2682.2739485044999</v>
      </c>
      <c r="O88" s="181">
        <v>2619.0220323768299</v>
      </c>
      <c r="P88" s="180">
        <v>2795.625</v>
      </c>
      <c r="Q88" s="181">
        <v>8.625</v>
      </c>
      <c r="R88" s="181">
        <v>92.25</v>
      </c>
      <c r="S88" s="180">
        <v>976</v>
      </c>
      <c r="T88" s="180">
        <v>698.5</v>
      </c>
      <c r="U88" s="180">
        <v>1170.1342247201701</v>
      </c>
      <c r="V88" s="180">
        <v>3094.125</v>
      </c>
      <c r="W88" s="181">
        <v>794.25</v>
      </c>
      <c r="X88" s="181">
        <v>568.25</v>
      </c>
      <c r="Y88" s="181">
        <v>314.75</v>
      </c>
      <c r="Z88" s="181">
        <v>1066</v>
      </c>
      <c r="AA88" s="181">
        <v>19.375</v>
      </c>
      <c r="AB88" s="181">
        <v>40.625</v>
      </c>
      <c r="AC88" s="181">
        <v>53.25</v>
      </c>
      <c r="AD88" s="181">
        <v>84.375</v>
      </c>
      <c r="AE88" s="181">
        <v>153.25</v>
      </c>
      <c r="AF88" s="180">
        <v>4294.2450144615104</v>
      </c>
      <c r="AG88" s="181">
        <v>2326.125</v>
      </c>
      <c r="AH88" s="181">
        <v>74.625</v>
      </c>
      <c r="AI88" s="181">
        <v>1069.375</v>
      </c>
      <c r="AJ88" s="181">
        <v>152.125</v>
      </c>
      <c r="AK88" s="181">
        <v>133.625</v>
      </c>
      <c r="AL88" s="181">
        <v>22.5</v>
      </c>
      <c r="AM88" s="181">
        <v>515.870014461511</v>
      </c>
      <c r="AN88" s="180">
        <v>262.875</v>
      </c>
      <c r="AO88" s="180">
        <v>302.625</v>
      </c>
      <c r="AP88" s="181">
        <v>236.5</v>
      </c>
      <c r="AQ88" s="181">
        <v>6.125</v>
      </c>
      <c r="AR88" s="181">
        <v>34.625</v>
      </c>
      <c r="AS88" s="181">
        <v>25.375</v>
      </c>
      <c r="AT88" s="180">
        <v>288.5</v>
      </c>
      <c r="AU88" s="180">
        <v>386.875</v>
      </c>
      <c r="AV88" s="180">
        <v>58.375</v>
      </c>
      <c r="AW88" s="181">
        <v>3.375</v>
      </c>
      <c r="AX88" s="181">
        <v>55</v>
      </c>
      <c r="AY88" s="180">
        <v>8.875</v>
      </c>
      <c r="AZ88" s="180">
        <v>332.125</v>
      </c>
      <c r="BA88" s="180">
        <v>43.5</v>
      </c>
      <c r="BB88" s="180">
        <v>5.25</v>
      </c>
      <c r="BC88" s="180">
        <v>0.625</v>
      </c>
      <c r="BD88" s="180">
        <v>1618.1098484848501</v>
      </c>
      <c r="BE88" s="180">
        <v>1.375</v>
      </c>
      <c r="BF88" s="180">
        <v>75.75</v>
      </c>
      <c r="BG88" s="180">
        <v>510.75</v>
      </c>
      <c r="BH88" s="180" t="e">
        <v>#VALUE!</v>
      </c>
      <c r="BI88" s="182">
        <v>4688.4154608749996</v>
      </c>
      <c r="BJ88" s="183" t="e">
        <v>#VALUE!</v>
      </c>
      <c r="BK88" s="183">
        <v>458</v>
      </c>
      <c r="BL88" s="183">
        <v>2423.1654608749996</v>
      </c>
      <c r="BM88" s="183">
        <v>167.75</v>
      </c>
      <c r="BN88" s="183">
        <v>523.875</v>
      </c>
      <c r="BO88" s="183">
        <v>278.625</v>
      </c>
      <c r="BP88" s="183">
        <v>597</v>
      </c>
      <c r="BQ88" s="184">
        <v>1225.625</v>
      </c>
      <c r="BR88" s="184">
        <v>70.5</v>
      </c>
      <c r="BS88" s="184" t="e">
        <v>#VALUE!</v>
      </c>
      <c r="BT88" s="184" t="e">
        <v>#VALUE!</v>
      </c>
      <c r="BU88" s="184" t="e">
        <v>#VALUE!</v>
      </c>
      <c r="BV88" s="184">
        <v>711.75</v>
      </c>
      <c r="BW88" s="185">
        <v>243</v>
      </c>
      <c r="BX88" s="185">
        <v>0</v>
      </c>
      <c r="BY88" s="185" t="e">
        <v>#VALUE!</v>
      </c>
      <c r="BZ88" s="185" t="e">
        <v>#VALUE!</v>
      </c>
      <c r="CA88" s="185" t="e">
        <v>#VALUE!</v>
      </c>
      <c r="CB88" s="185">
        <v>318.875</v>
      </c>
      <c r="CC88" s="186">
        <v>121.625</v>
      </c>
      <c r="CD88" s="187">
        <v>182938.81334242201</v>
      </c>
    </row>
    <row r="89" spans="1:82" x14ac:dyDescent="0.25">
      <c r="A89" s="179" t="s">
        <v>524</v>
      </c>
      <c r="B89" s="179" t="s">
        <v>525</v>
      </c>
      <c r="C89" s="179" t="s">
        <v>387</v>
      </c>
      <c r="D89" s="179" t="s">
        <v>124</v>
      </c>
      <c r="E89" s="180">
        <v>13391.6875660107</v>
      </c>
      <c r="F89" s="181">
        <v>12142.321133503199</v>
      </c>
      <c r="G89" s="181">
        <v>110.25</v>
      </c>
      <c r="H89" s="181">
        <v>1139.1164325074401</v>
      </c>
      <c r="I89" s="181">
        <v>879.75</v>
      </c>
      <c r="J89" s="181">
        <v>744.5</v>
      </c>
      <c r="K89" s="181">
        <v>960.09764890282099</v>
      </c>
      <c r="L89" s="181">
        <v>1291.6452569170001</v>
      </c>
      <c r="M89" s="181">
        <v>4184.7750585798403</v>
      </c>
      <c r="N89" s="181">
        <v>2643.3660301824598</v>
      </c>
      <c r="O89" s="181">
        <v>2687.5535714285702</v>
      </c>
      <c r="P89" s="180">
        <v>1342.25</v>
      </c>
      <c r="Q89" s="181">
        <v>4</v>
      </c>
      <c r="R89" s="181">
        <v>234.5</v>
      </c>
      <c r="S89" s="180">
        <v>268.25</v>
      </c>
      <c r="T89" s="180">
        <v>488.5</v>
      </c>
      <c r="U89" s="180">
        <v>1322.9914325074401</v>
      </c>
      <c r="V89" s="180">
        <v>2676.625</v>
      </c>
      <c r="W89" s="181">
        <v>515.875</v>
      </c>
      <c r="X89" s="181">
        <v>555.375</v>
      </c>
      <c r="Y89" s="181">
        <v>430.125</v>
      </c>
      <c r="Z89" s="181">
        <v>566.375</v>
      </c>
      <c r="AA89" s="181" t="e">
        <v>#VALUE!</v>
      </c>
      <c r="AB89" s="181">
        <v>26.875</v>
      </c>
      <c r="AC89" s="181">
        <v>46.75</v>
      </c>
      <c r="AD89" s="181">
        <v>265.25</v>
      </c>
      <c r="AE89" s="181">
        <v>270</v>
      </c>
      <c r="AF89" s="180">
        <v>3905.9461335032502</v>
      </c>
      <c r="AG89" s="181">
        <v>1528.625</v>
      </c>
      <c r="AH89" s="181">
        <v>129.25</v>
      </c>
      <c r="AI89" s="181">
        <v>1082</v>
      </c>
      <c r="AJ89" s="181">
        <v>209.5</v>
      </c>
      <c r="AK89" s="181">
        <v>263</v>
      </c>
      <c r="AL89" s="181">
        <v>54</v>
      </c>
      <c r="AM89" s="181">
        <v>639.57113350324698</v>
      </c>
      <c r="AN89" s="180">
        <v>129.5</v>
      </c>
      <c r="AO89" s="180">
        <v>680</v>
      </c>
      <c r="AP89" s="181">
        <v>544.625</v>
      </c>
      <c r="AQ89" s="181">
        <v>14.5</v>
      </c>
      <c r="AR89" s="181">
        <v>100.875</v>
      </c>
      <c r="AS89" s="181">
        <v>20</v>
      </c>
      <c r="AT89" s="180">
        <v>61.875</v>
      </c>
      <c r="AU89" s="180">
        <v>63.25</v>
      </c>
      <c r="AV89" s="180">
        <v>33.125</v>
      </c>
      <c r="AW89" s="181">
        <v>1.5</v>
      </c>
      <c r="AX89" s="181">
        <v>31.625</v>
      </c>
      <c r="AY89" s="180">
        <v>23.5</v>
      </c>
      <c r="AZ89" s="180">
        <v>27.75</v>
      </c>
      <c r="BA89" s="180">
        <v>97.25</v>
      </c>
      <c r="BB89" s="180">
        <v>2</v>
      </c>
      <c r="BC89" s="180">
        <v>0</v>
      </c>
      <c r="BD89" s="180">
        <v>1443.125</v>
      </c>
      <c r="BE89" s="180">
        <v>11.125</v>
      </c>
      <c r="BF89" s="180" t="e">
        <v>#VALUE!</v>
      </c>
      <c r="BG89" s="180">
        <v>462.25</v>
      </c>
      <c r="BH89" s="180" t="e">
        <v>#VALUE!</v>
      </c>
      <c r="BI89" s="182">
        <v>3422.0892286875001</v>
      </c>
      <c r="BJ89" s="183">
        <v>1003</v>
      </c>
      <c r="BK89" s="183">
        <v>332.5</v>
      </c>
      <c r="BL89" s="183">
        <v>1438.0892286875001</v>
      </c>
      <c r="BM89" s="183">
        <v>444.625</v>
      </c>
      <c r="BN89" s="183">
        <v>13.625</v>
      </c>
      <c r="BO89" s="183">
        <v>0</v>
      </c>
      <c r="BP89" s="183">
        <v>190.25</v>
      </c>
      <c r="BQ89" s="184">
        <v>1538.1949555656799</v>
      </c>
      <c r="BR89" s="184">
        <v>410.625</v>
      </c>
      <c r="BS89" s="184" t="e">
        <v>#VALUE!</v>
      </c>
      <c r="BT89" s="184" t="e">
        <v>#VALUE!</v>
      </c>
      <c r="BU89" s="184" t="e">
        <v>#VALUE!</v>
      </c>
      <c r="BV89" s="184">
        <v>608.69495556568302</v>
      </c>
      <c r="BW89" s="185" t="e">
        <v>#VALUE!</v>
      </c>
      <c r="BX89" s="185" t="e">
        <v>#VALUE!</v>
      </c>
      <c r="BY89" s="185" t="e">
        <v>#VALUE!</v>
      </c>
      <c r="BZ89" s="185">
        <v>210</v>
      </c>
      <c r="CA89" s="185">
        <v>26.375</v>
      </c>
      <c r="CB89" s="185">
        <v>209.25</v>
      </c>
      <c r="CC89" s="186">
        <v>127.25</v>
      </c>
      <c r="CD89" s="187">
        <v>110071.86552164701</v>
      </c>
    </row>
    <row r="90" spans="1:82" x14ac:dyDescent="0.25">
      <c r="A90" s="179" t="s">
        <v>526</v>
      </c>
      <c r="B90" s="179" t="s">
        <v>527</v>
      </c>
      <c r="C90" s="179" t="s">
        <v>395</v>
      </c>
      <c r="D90" s="179" t="s">
        <v>124</v>
      </c>
      <c r="E90" s="180">
        <v>8830.8804640713497</v>
      </c>
      <c r="F90" s="181">
        <v>8820.3804640713406</v>
      </c>
      <c r="G90" s="181">
        <v>1.5</v>
      </c>
      <c r="H90" s="181">
        <v>9</v>
      </c>
      <c r="I90" s="181">
        <v>625.25</v>
      </c>
      <c r="J90" s="181">
        <v>691.875</v>
      </c>
      <c r="K90" s="181">
        <v>982.62152280858697</v>
      </c>
      <c r="L90" s="181">
        <v>1097.7581845238101</v>
      </c>
      <c r="M90" s="181">
        <v>2135.7919374870098</v>
      </c>
      <c r="N90" s="181">
        <v>1847.1159621090801</v>
      </c>
      <c r="O90" s="181">
        <v>1450.4678571428601</v>
      </c>
      <c r="P90" s="180">
        <v>873.375</v>
      </c>
      <c r="Q90" s="181">
        <v>4.375</v>
      </c>
      <c r="R90" s="181">
        <v>26.5</v>
      </c>
      <c r="S90" s="180">
        <v>637</v>
      </c>
      <c r="T90" s="180">
        <v>293.375</v>
      </c>
      <c r="U90" s="180">
        <v>327.243997312771</v>
      </c>
      <c r="V90" s="180">
        <v>1529.5</v>
      </c>
      <c r="W90" s="181">
        <v>168.375</v>
      </c>
      <c r="X90" s="181">
        <v>354.875</v>
      </c>
      <c r="Y90" s="181">
        <v>65.875</v>
      </c>
      <c r="Z90" s="181">
        <v>391</v>
      </c>
      <c r="AA90" s="181" t="e">
        <v>#VALUE!</v>
      </c>
      <c r="AB90" s="181">
        <v>38.875</v>
      </c>
      <c r="AC90" s="181">
        <v>133.5</v>
      </c>
      <c r="AD90" s="181">
        <v>190.625</v>
      </c>
      <c r="AE90" s="181">
        <v>186.375</v>
      </c>
      <c r="AF90" s="180">
        <v>2843.2614667585699</v>
      </c>
      <c r="AG90" s="181">
        <v>1249.875</v>
      </c>
      <c r="AH90" s="181">
        <v>27.75</v>
      </c>
      <c r="AI90" s="181">
        <v>444.25</v>
      </c>
      <c r="AJ90" s="181">
        <v>285.875</v>
      </c>
      <c r="AK90" s="181">
        <v>129.625</v>
      </c>
      <c r="AL90" s="181">
        <v>28.5</v>
      </c>
      <c r="AM90" s="181">
        <v>677.38646675857399</v>
      </c>
      <c r="AN90" s="180">
        <v>110.875</v>
      </c>
      <c r="AO90" s="180">
        <v>339.375</v>
      </c>
      <c r="AP90" s="181">
        <v>225.125</v>
      </c>
      <c r="AQ90" s="181">
        <v>17.375</v>
      </c>
      <c r="AR90" s="181">
        <v>69.375</v>
      </c>
      <c r="AS90" s="181">
        <v>27.5</v>
      </c>
      <c r="AT90" s="180">
        <v>63.625</v>
      </c>
      <c r="AU90" s="180">
        <v>19.25</v>
      </c>
      <c r="AV90" s="180">
        <v>63.125</v>
      </c>
      <c r="AW90" s="181">
        <v>14.875</v>
      </c>
      <c r="AX90" s="181">
        <v>48.25</v>
      </c>
      <c r="AY90" s="180">
        <v>53.5</v>
      </c>
      <c r="AZ90" s="180">
        <v>71.375</v>
      </c>
      <c r="BA90" s="180">
        <v>67.75</v>
      </c>
      <c r="BB90" s="180">
        <v>35</v>
      </c>
      <c r="BC90" s="180">
        <v>6.875</v>
      </c>
      <c r="BD90" s="180">
        <v>684.875</v>
      </c>
      <c r="BE90" s="180">
        <v>47.5</v>
      </c>
      <c r="BF90" s="180" t="e">
        <v>#VALUE!</v>
      </c>
      <c r="BG90" s="180">
        <v>577.875</v>
      </c>
      <c r="BH90" s="180" t="e">
        <v>#VALUE!</v>
      </c>
      <c r="BI90" s="182">
        <v>3305.9528260624998</v>
      </c>
      <c r="BJ90" s="183" t="e">
        <v>#VALUE!</v>
      </c>
      <c r="BK90" s="183">
        <v>567.5</v>
      </c>
      <c r="BL90" s="183">
        <v>1370.2028260624998</v>
      </c>
      <c r="BM90" s="183">
        <v>684.75</v>
      </c>
      <c r="BN90" s="183">
        <v>10.875</v>
      </c>
      <c r="BO90" s="183">
        <v>0</v>
      </c>
      <c r="BP90" s="183">
        <v>100.875</v>
      </c>
      <c r="BQ90" s="184">
        <v>610.375</v>
      </c>
      <c r="BR90" s="184">
        <v>77.5</v>
      </c>
      <c r="BS90" s="184" t="e">
        <v>#VALUE!</v>
      </c>
      <c r="BT90" s="184" t="e">
        <v>#VALUE!</v>
      </c>
      <c r="BU90" s="184" t="e">
        <v>#VALUE!</v>
      </c>
      <c r="BV90" s="184">
        <v>249.875</v>
      </c>
      <c r="BW90" s="185" t="e">
        <v>#VALUE!</v>
      </c>
      <c r="BX90" s="185" t="e">
        <v>#VALUE!</v>
      </c>
      <c r="BY90" s="185" t="e">
        <v>#VALUE!</v>
      </c>
      <c r="BZ90" s="185">
        <v>0</v>
      </c>
      <c r="CA90" s="185" t="e">
        <v>#VALUE!</v>
      </c>
      <c r="CB90" s="185">
        <v>175.625</v>
      </c>
      <c r="CC90" s="186">
        <v>636</v>
      </c>
      <c r="CD90" s="187">
        <v>87726.248873054996</v>
      </c>
    </row>
    <row r="91" spans="1:82" x14ac:dyDescent="0.25">
      <c r="A91" s="179" t="s">
        <v>528</v>
      </c>
      <c r="B91" s="179" t="s">
        <v>529</v>
      </c>
      <c r="C91" s="179" t="s">
        <v>462</v>
      </c>
      <c r="D91" s="179" t="s">
        <v>120</v>
      </c>
      <c r="E91" s="180">
        <v>9286.8914170772005</v>
      </c>
      <c r="F91" s="181">
        <v>9284.8914170772005</v>
      </c>
      <c r="G91" s="181" t="e">
        <v>#VALUE!</v>
      </c>
      <c r="H91" s="181">
        <v>2</v>
      </c>
      <c r="I91" s="181">
        <v>477.14725378787898</v>
      </c>
      <c r="J91" s="181">
        <v>401.625</v>
      </c>
      <c r="K91" s="181">
        <v>562.125</v>
      </c>
      <c r="L91" s="181">
        <v>1477.5814933906399</v>
      </c>
      <c r="M91" s="181">
        <v>2775.4907948986802</v>
      </c>
      <c r="N91" s="181">
        <v>2239.171875</v>
      </c>
      <c r="O91" s="181">
        <v>1353.75</v>
      </c>
      <c r="P91" s="180">
        <v>675.125</v>
      </c>
      <c r="Q91" s="181">
        <v>6.375</v>
      </c>
      <c r="R91" s="181">
        <v>39.25</v>
      </c>
      <c r="S91" s="180">
        <v>183.875</v>
      </c>
      <c r="T91" s="180">
        <v>256.5</v>
      </c>
      <c r="U91" s="180">
        <v>408.796875</v>
      </c>
      <c r="V91" s="180">
        <v>1873.875</v>
      </c>
      <c r="W91" s="181">
        <v>574.875</v>
      </c>
      <c r="X91" s="181">
        <v>56.125</v>
      </c>
      <c r="Y91" s="181">
        <v>355.875</v>
      </c>
      <c r="Z91" s="181">
        <v>240</v>
      </c>
      <c r="AA91" s="181">
        <v>22</v>
      </c>
      <c r="AB91" s="181">
        <v>80</v>
      </c>
      <c r="AC91" s="181">
        <v>77.75</v>
      </c>
      <c r="AD91" s="181">
        <v>295.75</v>
      </c>
      <c r="AE91" s="181">
        <v>171.5</v>
      </c>
      <c r="AF91" s="180">
        <v>3969.5945420772</v>
      </c>
      <c r="AG91" s="181">
        <v>1577.75</v>
      </c>
      <c r="AH91" s="181">
        <v>23.5</v>
      </c>
      <c r="AI91" s="181">
        <v>1140.5</v>
      </c>
      <c r="AJ91" s="181">
        <v>234.625</v>
      </c>
      <c r="AK91" s="181">
        <v>197.5</v>
      </c>
      <c r="AL91" s="181">
        <v>33</v>
      </c>
      <c r="AM91" s="181">
        <v>762.71954207719796</v>
      </c>
      <c r="AN91" s="180">
        <v>125.125</v>
      </c>
      <c r="AO91" s="180">
        <v>222.125</v>
      </c>
      <c r="AP91" s="181">
        <v>94.25</v>
      </c>
      <c r="AQ91" s="181">
        <v>1</v>
      </c>
      <c r="AR91" s="181">
        <v>96</v>
      </c>
      <c r="AS91" s="181">
        <v>30.875</v>
      </c>
      <c r="AT91" s="180">
        <v>195</v>
      </c>
      <c r="AU91" s="180">
        <v>5.875</v>
      </c>
      <c r="AV91" s="180">
        <v>40.625</v>
      </c>
      <c r="AW91" s="181">
        <v>9.875</v>
      </c>
      <c r="AX91" s="181">
        <v>30.75</v>
      </c>
      <c r="AY91" s="180">
        <v>20.5</v>
      </c>
      <c r="AZ91" s="180">
        <v>110.25</v>
      </c>
      <c r="BA91" s="180">
        <v>55.5</v>
      </c>
      <c r="BB91" s="180">
        <v>2</v>
      </c>
      <c r="BC91" s="180" t="e">
        <v>#VALUE!</v>
      </c>
      <c r="BD91" s="180">
        <v>538.75</v>
      </c>
      <c r="BE91" s="180">
        <v>0</v>
      </c>
      <c r="BF91" s="180">
        <v>142.25</v>
      </c>
      <c r="BG91" s="180">
        <v>326.75</v>
      </c>
      <c r="BH91" s="180" t="e">
        <v>#VALUE!</v>
      </c>
      <c r="BI91" s="182">
        <v>2150.39615</v>
      </c>
      <c r="BJ91" s="183" t="e">
        <v>#VALUE!</v>
      </c>
      <c r="BK91" s="183">
        <v>184.25</v>
      </c>
      <c r="BL91" s="183">
        <v>1050.64615</v>
      </c>
      <c r="BM91" s="183">
        <v>7.5</v>
      </c>
      <c r="BN91" s="183">
        <v>15.75</v>
      </c>
      <c r="BO91" s="183" t="e">
        <v>#VALUE!</v>
      </c>
      <c r="BP91" s="183">
        <v>159.5</v>
      </c>
      <c r="BQ91" s="184">
        <v>366.625</v>
      </c>
      <c r="BR91" s="184">
        <v>44</v>
      </c>
      <c r="BS91" s="184" t="e">
        <v>#VALUE!</v>
      </c>
      <c r="BT91" s="184" t="e">
        <v>#VALUE!</v>
      </c>
      <c r="BU91" s="184" t="e">
        <v>#VALUE!</v>
      </c>
      <c r="BV91" s="184">
        <v>283.875</v>
      </c>
      <c r="BW91" s="185" t="e">
        <v>#VALUE!</v>
      </c>
      <c r="BX91" s="185">
        <v>0</v>
      </c>
      <c r="BY91" s="185" t="e">
        <v>#VALUE!</v>
      </c>
      <c r="BZ91" s="185" t="e">
        <v>#VALUE!</v>
      </c>
      <c r="CA91" s="185" t="e">
        <v>#VALUE!</v>
      </c>
      <c r="CB91" s="185">
        <v>153.25</v>
      </c>
      <c r="CC91" s="186">
        <v>7.375</v>
      </c>
      <c r="CD91" s="187">
        <v>92034.638022994593</v>
      </c>
    </row>
    <row r="92" spans="1:82" x14ac:dyDescent="0.25">
      <c r="A92" s="179" t="s">
        <v>530</v>
      </c>
      <c r="B92" s="179" t="s">
        <v>531</v>
      </c>
      <c r="C92" s="179" t="s">
        <v>399</v>
      </c>
      <c r="D92" s="179" t="s">
        <v>116</v>
      </c>
      <c r="E92" s="180">
        <v>8075.1772440924196</v>
      </c>
      <c r="F92" s="181">
        <v>7655.9272440924196</v>
      </c>
      <c r="G92" s="181">
        <v>69</v>
      </c>
      <c r="H92" s="181">
        <v>350.25</v>
      </c>
      <c r="I92" s="181">
        <v>509.75</v>
      </c>
      <c r="J92" s="181">
        <v>413.375</v>
      </c>
      <c r="K92" s="181">
        <v>655</v>
      </c>
      <c r="L92" s="181">
        <v>1144.6325757575801</v>
      </c>
      <c r="M92" s="181">
        <v>2670.6351437561998</v>
      </c>
      <c r="N92" s="181">
        <v>1900.03452457865</v>
      </c>
      <c r="O92" s="181">
        <v>781.75</v>
      </c>
      <c r="P92" s="180">
        <v>637.125</v>
      </c>
      <c r="Q92" s="181">
        <v>8</v>
      </c>
      <c r="R92" s="181">
        <v>127.125</v>
      </c>
      <c r="S92" s="180">
        <v>360.875</v>
      </c>
      <c r="T92" s="180">
        <v>215.5</v>
      </c>
      <c r="U92" s="180">
        <v>533.13333333333298</v>
      </c>
      <c r="V92" s="180">
        <v>1910.625</v>
      </c>
      <c r="W92" s="181">
        <v>413.875</v>
      </c>
      <c r="X92" s="181">
        <v>120.125</v>
      </c>
      <c r="Y92" s="181">
        <v>238.875</v>
      </c>
      <c r="Z92" s="181">
        <v>416.25</v>
      </c>
      <c r="AA92" s="181" t="e">
        <v>#VALUE!</v>
      </c>
      <c r="AB92" s="181">
        <v>334.25</v>
      </c>
      <c r="AC92" s="181">
        <v>8.875</v>
      </c>
      <c r="AD92" s="181">
        <v>237.375</v>
      </c>
      <c r="AE92" s="181">
        <v>141</v>
      </c>
      <c r="AF92" s="180">
        <v>2594.0439107590901</v>
      </c>
      <c r="AG92" s="181">
        <v>899.125</v>
      </c>
      <c r="AH92" s="181">
        <v>125.5</v>
      </c>
      <c r="AI92" s="181">
        <v>429.5</v>
      </c>
      <c r="AJ92" s="181">
        <v>215.875</v>
      </c>
      <c r="AK92" s="181">
        <v>177.25</v>
      </c>
      <c r="AL92" s="181">
        <v>5.625</v>
      </c>
      <c r="AM92" s="181">
        <v>741.16891075908495</v>
      </c>
      <c r="AN92" s="180">
        <v>139.875</v>
      </c>
      <c r="AO92" s="180">
        <v>181.5</v>
      </c>
      <c r="AP92" s="181">
        <v>140.625</v>
      </c>
      <c r="AQ92" s="181">
        <v>4.25</v>
      </c>
      <c r="AR92" s="181">
        <v>22.375</v>
      </c>
      <c r="AS92" s="181">
        <v>14.25</v>
      </c>
      <c r="AT92" s="180">
        <v>64.625</v>
      </c>
      <c r="AU92" s="180">
        <v>9.125</v>
      </c>
      <c r="AV92" s="180">
        <v>43.25</v>
      </c>
      <c r="AW92" s="181">
        <v>2.25</v>
      </c>
      <c r="AX92" s="181">
        <v>41</v>
      </c>
      <c r="AY92" s="180">
        <v>19</v>
      </c>
      <c r="AZ92" s="180">
        <v>23.75</v>
      </c>
      <c r="BA92" s="180">
        <v>42</v>
      </c>
      <c r="BB92" s="180">
        <v>2</v>
      </c>
      <c r="BC92" s="180">
        <v>0</v>
      </c>
      <c r="BD92" s="180">
        <v>650.625</v>
      </c>
      <c r="BE92" s="180">
        <v>10.25</v>
      </c>
      <c r="BF92" s="180" t="e">
        <v>#VALUE!</v>
      </c>
      <c r="BG92" s="180">
        <v>297.125</v>
      </c>
      <c r="BH92" s="180" t="e">
        <v>#VALUE!</v>
      </c>
      <c r="BI92" s="182">
        <v>1712.8308913124999</v>
      </c>
      <c r="BJ92" s="183" t="e">
        <v>#VALUE!</v>
      </c>
      <c r="BK92" s="183">
        <v>158.25</v>
      </c>
      <c r="BL92" s="183">
        <v>824.08089131249994</v>
      </c>
      <c r="BM92" s="183">
        <v>46.75</v>
      </c>
      <c r="BN92" s="183">
        <v>3.125</v>
      </c>
      <c r="BO92" s="183" t="e">
        <v>#VALUE!</v>
      </c>
      <c r="BP92" s="183">
        <v>154.875</v>
      </c>
      <c r="BQ92" s="184">
        <v>707.125</v>
      </c>
      <c r="BR92" s="184">
        <v>54</v>
      </c>
      <c r="BS92" s="184" t="e">
        <v>#VALUE!</v>
      </c>
      <c r="BT92" s="184" t="e">
        <v>#VALUE!</v>
      </c>
      <c r="BU92" s="184" t="e">
        <v>#VALUE!</v>
      </c>
      <c r="BV92" s="184">
        <v>410.125</v>
      </c>
      <c r="BW92" s="185" t="e">
        <v>#VALUE!</v>
      </c>
      <c r="BX92" s="185">
        <v>30.25</v>
      </c>
      <c r="BY92" s="185" t="e">
        <v>#VALUE!</v>
      </c>
      <c r="BZ92" s="185">
        <v>54</v>
      </c>
      <c r="CA92" s="185">
        <v>60.625</v>
      </c>
      <c r="CB92" s="185">
        <v>79</v>
      </c>
      <c r="CC92" s="186">
        <v>162.75</v>
      </c>
      <c r="CD92" s="187">
        <v>83892.832368627205</v>
      </c>
    </row>
    <row r="93" spans="1:82" x14ac:dyDescent="0.25">
      <c r="A93" s="179" t="s">
        <v>532</v>
      </c>
      <c r="B93" s="179" t="s">
        <v>533</v>
      </c>
      <c r="C93" s="179" t="s">
        <v>408</v>
      </c>
      <c r="D93" s="179" t="s">
        <v>116</v>
      </c>
      <c r="E93" s="180">
        <v>3772.0781296555701</v>
      </c>
      <c r="F93" s="181">
        <v>3746.9531296555701</v>
      </c>
      <c r="G93" s="181">
        <v>25.125</v>
      </c>
      <c r="H93" s="181" t="e">
        <v>#VALUE!</v>
      </c>
      <c r="I93" s="181">
        <v>169.625</v>
      </c>
      <c r="J93" s="181">
        <v>166.25</v>
      </c>
      <c r="K93" s="181">
        <v>299.25</v>
      </c>
      <c r="L93" s="181">
        <v>381.75</v>
      </c>
      <c r="M93" s="181">
        <v>838.43159315635501</v>
      </c>
      <c r="N93" s="181">
        <v>694.52153649921502</v>
      </c>
      <c r="O93" s="181">
        <v>1222.25</v>
      </c>
      <c r="P93" s="180">
        <v>188.625</v>
      </c>
      <c r="Q93" s="181">
        <v>3.25</v>
      </c>
      <c r="R93" s="181">
        <v>3.625</v>
      </c>
      <c r="S93" s="180">
        <v>268.125</v>
      </c>
      <c r="T93" s="180">
        <v>89.375</v>
      </c>
      <c r="U93" s="180">
        <v>123.912882653061</v>
      </c>
      <c r="V93" s="180">
        <v>983.75</v>
      </c>
      <c r="W93" s="181">
        <v>469.75</v>
      </c>
      <c r="X93" s="181">
        <v>134.5</v>
      </c>
      <c r="Y93" s="181" t="e">
        <v>#VALUE!</v>
      </c>
      <c r="Z93" s="181">
        <v>77.125</v>
      </c>
      <c r="AA93" s="181">
        <v>0</v>
      </c>
      <c r="AB93" s="181" t="e">
        <v>#VALUE!</v>
      </c>
      <c r="AC93" s="181">
        <v>140.625</v>
      </c>
      <c r="AD93" s="181">
        <v>146</v>
      </c>
      <c r="AE93" s="181">
        <v>15.75</v>
      </c>
      <c r="AF93" s="180">
        <v>1112.2902470025099</v>
      </c>
      <c r="AG93" s="181">
        <v>444.25</v>
      </c>
      <c r="AH93" s="181">
        <v>4.5</v>
      </c>
      <c r="AI93" s="181">
        <v>308.5</v>
      </c>
      <c r="AJ93" s="181">
        <v>11</v>
      </c>
      <c r="AK93" s="181">
        <v>29.75</v>
      </c>
      <c r="AL93" s="181">
        <v>21.125</v>
      </c>
      <c r="AM93" s="181">
        <v>293.16524700250898</v>
      </c>
      <c r="AN93" s="180">
        <v>109.875</v>
      </c>
      <c r="AO93" s="180">
        <v>168.75</v>
      </c>
      <c r="AP93" s="181">
        <v>147.25</v>
      </c>
      <c r="AQ93" s="181">
        <v>0</v>
      </c>
      <c r="AR93" s="181">
        <v>14</v>
      </c>
      <c r="AS93" s="181">
        <v>7.5</v>
      </c>
      <c r="AT93" s="180">
        <v>17.5</v>
      </c>
      <c r="AU93" s="180">
        <v>0</v>
      </c>
      <c r="AV93" s="180">
        <v>15.25</v>
      </c>
      <c r="AW93" s="181">
        <v>0</v>
      </c>
      <c r="AX93" s="181">
        <v>15.25</v>
      </c>
      <c r="AY93" s="180">
        <v>8.75</v>
      </c>
      <c r="AZ93" s="180">
        <v>3</v>
      </c>
      <c r="BA93" s="180">
        <v>21.125</v>
      </c>
      <c r="BB93" s="180">
        <v>57.25</v>
      </c>
      <c r="BC93" s="180">
        <v>1</v>
      </c>
      <c r="BD93" s="180">
        <v>281.75</v>
      </c>
      <c r="BE93" s="180">
        <v>0</v>
      </c>
      <c r="BF93" s="180" t="e">
        <v>#VALUE!</v>
      </c>
      <c r="BG93" s="180">
        <v>301.375</v>
      </c>
      <c r="BH93" s="180" t="e">
        <v>#VALUE!</v>
      </c>
      <c r="BI93" s="182">
        <v>426.41153750000001</v>
      </c>
      <c r="BJ93" s="183" t="e">
        <v>#VALUE!</v>
      </c>
      <c r="BK93" s="183">
        <v>2.875</v>
      </c>
      <c r="BL93" s="183">
        <v>410.28653750000001</v>
      </c>
      <c r="BM93" s="183">
        <v>13.25</v>
      </c>
      <c r="BN93" s="183">
        <v>0</v>
      </c>
      <c r="BO93" s="183" t="e">
        <v>#VALUE!</v>
      </c>
      <c r="BP93" s="183">
        <v>0</v>
      </c>
      <c r="BQ93" s="184">
        <v>300.625</v>
      </c>
      <c r="BR93" s="184">
        <v>59.625</v>
      </c>
      <c r="BS93" s="184" t="e">
        <v>#VALUE!</v>
      </c>
      <c r="BT93" s="184" t="e">
        <v>#VALUE!</v>
      </c>
      <c r="BU93" s="184" t="e">
        <v>#VALUE!</v>
      </c>
      <c r="BV93" s="184">
        <v>241</v>
      </c>
      <c r="BW93" s="185" t="e">
        <v>#VALUE!</v>
      </c>
      <c r="BX93" s="185" t="e">
        <v>#VALUE!</v>
      </c>
      <c r="BY93" s="185" t="e">
        <v>#VALUE!</v>
      </c>
      <c r="BZ93" s="185">
        <v>0</v>
      </c>
      <c r="CA93" s="185">
        <v>91.625</v>
      </c>
      <c r="CB93" s="185">
        <v>55</v>
      </c>
      <c r="CC93" s="186">
        <v>433.875</v>
      </c>
      <c r="CD93" s="187">
        <v>35640.034298062303</v>
      </c>
    </row>
    <row r="94" spans="1:82" x14ac:dyDescent="0.25">
      <c r="A94" s="179" t="s">
        <v>534</v>
      </c>
      <c r="B94" s="179" t="s">
        <v>535</v>
      </c>
      <c r="C94" s="179" t="s">
        <v>122</v>
      </c>
      <c r="D94" s="179" t="s">
        <v>122</v>
      </c>
      <c r="E94" s="180">
        <v>24465.378838171699</v>
      </c>
      <c r="F94" s="181">
        <v>24272.003838171699</v>
      </c>
      <c r="G94" s="181">
        <v>131.125</v>
      </c>
      <c r="H94" s="181">
        <v>62.25</v>
      </c>
      <c r="I94" s="181">
        <v>1396.8744019138801</v>
      </c>
      <c r="J94" s="181">
        <v>1422.625</v>
      </c>
      <c r="K94" s="181">
        <v>1772.75</v>
      </c>
      <c r="L94" s="181">
        <v>2365.7776274036401</v>
      </c>
      <c r="M94" s="181">
        <v>5933.9920426407598</v>
      </c>
      <c r="N94" s="181">
        <v>4835.8359511654398</v>
      </c>
      <c r="O94" s="181">
        <v>6737.5238150479599</v>
      </c>
      <c r="P94" s="180">
        <v>2818.9347934472898</v>
      </c>
      <c r="Q94" s="181">
        <v>36.625</v>
      </c>
      <c r="R94" s="181">
        <v>185.809793447293</v>
      </c>
      <c r="S94" s="180">
        <v>2506.5</v>
      </c>
      <c r="T94" s="180">
        <v>2082.64846866065</v>
      </c>
      <c r="U94" s="180">
        <v>694.00032051282096</v>
      </c>
      <c r="V94" s="180">
        <v>5837.5</v>
      </c>
      <c r="W94" s="181">
        <v>800.125</v>
      </c>
      <c r="X94" s="181">
        <v>1081</v>
      </c>
      <c r="Y94" s="181">
        <v>955.5</v>
      </c>
      <c r="Z94" s="181">
        <v>876.375</v>
      </c>
      <c r="AA94" s="181">
        <v>49.5</v>
      </c>
      <c r="AB94" s="181">
        <v>433.75</v>
      </c>
      <c r="AC94" s="181">
        <v>205</v>
      </c>
      <c r="AD94" s="181">
        <v>964.625</v>
      </c>
      <c r="AE94" s="181">
        <v>471.625</v>
      </c>
      <c r="AF94" s="180">
        <v>5933.92025555091</v>
      </c>
      <c r="AG94" s="181">
        <v>1348</v>
      </c>
      <c r="AH94" s="181">
        <v>80.25</v>
      </c>
      <c r="AI94" s="181">
        <v>1637.375</v>
      </c>
      <c r="AJ94" s="181">
        <v>224.5</v>
      </c>
      <c r="AK94" s="181">
        <v>777.5</v>
      </c>
      <c r="AL94" s="181">
        <v>237.5</v>
      </c>
      <c r="AM94" s="181">
        <v>1628.79525555091</v>
      </c>
      <c r="AN94" s="180">
        <v>243.875</v>
      </c>
      <c r="AO94" s="180">
        <v>646.875</v>
      </c>
      <c r="AP94" s="181">
        <v>465.625</v>
      </c>
      <c r="AQ94" s="181">
        <v>13.25</v>
      </c>
      <c r="AR94" s="181">
        <v>135.625</v>
      </c>
      <c r="AS94" s="181">
        <v>32.375</v>
      </c>
      <c r="AT94" s="180">
        <v>51.625</v>
      </c>
      <c r="AU94" s="180">
        <v>127.375</v>
      </c>
      <c r="AV94" s="180">
        <v>23.375</v>
      </c>
      <c r="AW94" s="181">
        <v>15.75</v>
      </c>
      <c r="AX94" s="181">
        <v>7.625</v>
      </c>
      <c r="AY94" s="180">
        <v>78.5</v>
      </c>
      <c r="AZ94" s="180">
        <v>9.125</v>
      </c>
      <c r="BA94" s="180">
        <v>163.375</v>
      </c>
      <c r="BB94" s="180">
        <v>8.375</v>
      </c>
      <c r="BC94" s="180">
        <v>10.75</v>
      </c>
      <c r="BD94" s="180">
        <v>2053.875</v>
      </c>
      <c r="BE94" s="180">
        <v>600.75</v>
      </c>
      <c r="BF94" s="180">
        <v>80.875</v>
      </c>
      <c r="BG94" s="180">
        <v>449.625</v>
      </c>
      <c r="BH94" s="180" t="e">
        <v>#VALUE!</v>
      </c>
      <c r="BI94" s="182">
        <v>3134.9480750000002</v>
      </c>
      <c r="BJ94" s="183" t="e">
        <v>#VALUE!</v>
      </c>
      <c r="BK94" s="183">
        <v>759.75</v>
      </c>
      <c r="BL94" s="183">
        <v>1484.573075</v>
      </c>
      <c r="BM94" s="183">
        <v>19.125</v>
      </c>
      <c r="BN94" s="183">
        <v>0</v>
      </c>
      <c r="BO94" s="183">
        <v>276.375</v>
      </c>
      <c r="BP94" s="183">
        <v>492.125</v>
      </c>
      <c r="BQ94" s="184">
        <v>764.25</v>
      </c>
      <c r="BR94" s="184">
        <v>402.875</v>
      </c>
      <c r="BS94" s="184" t="e">
        <v>#VALUE!</v>
      </c>
      <c r="BT94" s="184" t="e">
        <v>#VALUE!</v>
      </c>
      <c r="BU94" s="184">
        <v>0</v>
      </c>
      <c r="BV94" s="184">
        <v>361.375</v>
      </c>
      <c r="BW94" s="185">
        <v>131.125</v>
      </c>
      <c r="BX94" s="185">
        <v>0</v>
      </c>
      <c r="BY94" s="185">
        <v>71.75</v>
      </c>
      <c r="BZ94" s="185" t="e">
        <v>#VALUE!</v>
      </c>
      <c r="CA94" s="185">
        <v>43.5</v>
      </c>
      <c r="CB94" s="185">
        <v>80.875</v>
      </c>
      <c r="CC94" s="186">
        <v>1350.9536405891599</v>
      </c>
      <c r="CD94" s="187">
        <v>334249.514724996</v>
      </c>
    </row>
    <row r="95" spans="1:82" x14ac:dyDescent="0.25">
      <c r="A95" s="179" t="s">
        <v>536</v>
      </c>
      <c r="B95" s="179" t="s">
        <v>537</v>
      </c>
      <c r="C95" s="179" t="s">
        <v>122</v>
      </c>
      <c r="D95" s="179" t="s">
        <v>122</v>
      </c>
      <c r="E95" s="180">
        <v>42836.374539098702</v>
      </c>
      <c r="F95" s="181">
        <v>42522.949960826103</v>
      </c>
      <c r="G95" s="181">
        <v>1</v>
      </c>
      <c r="H95" s="181">
        <v>312.424578272605</v>
      </c>
      <c r="I95" s="181">
        <v>1635.5</v>
      </c>
      <c r="J95" s="181">
        <v>1764.2413003663</v>
      </c>
      <c r="K95" s="181">
        <v>2353.4312340415299</v>
      </c>
      <c r="L95" s="181">
        <v>3988.6192399308202</v>
      </c>
      <c r="M95" s="181">
        <v>8901.8761841779105</v>
      </c>
      <c r="N95" s="181">
        <v>7261.8315805821603</v>
      </c>
      <c r="O95" s="181">
        <v>16930.875</v>
      </c>
      <c r="P95" s="180">
        <v>6035.875</v>
      </c>
      <c r="Q95" s="181">
        <v>52.25</v>
      </c>
      <c r="R95" s="181">
        <v>470</v>
      </c>
      <c r="S95" s="180">
        <v>8231.5</v>
      </c>
      <c r="T95" s="180">
        <v>3799</v>
      </c>
      <c r="U95" s="180">
        <v>1014.25</v>
      </c>
      <c r="V95" s="180">
        <v>5184.25</v>
      </c>
      <c r="W95" s="181">
        <v>1154</v>
      </c>
      <c r="X95" s="181">
        <v>947.75</v>
      </c>
      <c r="Y95" s="181">
        <v>400.625</v>
      </c>
      <c r="Z95" s="181">
        <v>1523.875</v>
      </c>
      <c r="AA95" s="181">
        <v>63</v>
      </c>
      <c r="AB95" s="181">
        <v>162.625</v>
      </c>
      <c r="AC95" s="181">
        <v>60.875</v>
      </c>
      <c r="AD95" s="181">
        <v>503</v>
      </c>
      <c r="AE95" s="181">
        <v>368.5</v>
      </c>
      <c r="AF95" s="180">
        <v>7853.6245390987297</v>
      </c>
      <c r="AG95" s="181">
        <v>753.75</v>
      </c>
      <c r="AH95" s="181">
        <v>130.5</v>
      </c>
      <c r="AI95" s="181">
        <v>2671.375</v>
      </c>
      <c r="AJ95" s="181">
        <v>709.5</v>
      </c>
      <c r="AK95" s="181">
        <v>843.5</v>
      </c>
      <c r="AL95" s="181">
        <v>87.75</v>
      </c>
      <c r="AM95" s="181">
        <v>2657.2495390987301</v>
      </c>
      <c r="AN95" s="180">
        <v>319.75</v>
      </c>
      <c r="AO95" s="180">
        <v>1471.125</v>
      </c>
      <c r="AP95" s="181">
        <v>943.5</v>
      </c>
      <c r="AQ95" s="181">
        <v>5.5</v>
      </c>
      <c r="AR95" s="181">
        <v>427.125</v>
      </c>
      <c r="AS95" s="181">
        <v>95</v>
      </c>
      <c r="AT95" s="180">
        <v>187.125</v>
      </c>
      <c r="AU95" s="180">
        <v>25</v>
      </c>
      <c r="AV95" s="180">
        <v>32.75</v>
      </c>
      <c r="AW95" s="181">
        <v>10</v>
      </c>
      <c r="AX95" s="181">
        <v>22.75</v>
      </c>
      <c r="AY95" s="180">
        <v>830</v>
      </c>
      <c r="AZ95" s="180">
        <v>129.875</v>
      </c>
      <c r="BA95" s="180">
        <v>200.75</v>
      </c>
      <c r="BB95" s="180">
        <v>7.75</v>
      </c>
      <c r="BC95" s="180">
        <v>8.875</v>
      </c>
      <c r="BD95" s="180">
        <v>5218.375</v>
      </c>
      <c r="BE95" s="180">
        <v>101.375</v>
      </c>
      <c r="BF95" s="180">
        <v>11.125</v>
      </c>
      <c r="BG95" s="180">
        <v>2171.75</v>
      </c>
      <c r="BH95" s="180" t="e">
        <v>#VALUE!</v>
      </c>
      <c r="BI95" s="182">
        <v>3476.8230750000002</v>
      </c>
      <c r="BJ95" s="183">
        <v>0</v>
      </c>
      <c r="BK95" s="183">
        <v>746.25</v>
      </c>
      <c r="BL95" s="183">
        <v>2040.573075</v>
      </c>
      <c r="BM95" s="183">
        <v>0</v>
      </c>
      <c r="BN95" s="183">
        <v>0</v>
      </c>
      <c r="BO95" s="183">
        <v>162.75</v>
      </c>
      <c r="BP95" s="183">
        <v>527.25</v>
      </c>
      <c r="BQ95" s="184">
        <v>3020.25</v>
      </c>
      <c r="BR95" s="184">
        <v>1640.125</v>
      </c>
      <c r="BS95" s="184" t="e">
        <v>#VALUE!</v>
      </c>
      <c r="BT95" s="184" t="e">
        <v>#VALUE!</v>
      </c>
      <c r="BU95" s="184">
        <v>0</v>
      </c>
      <c r="BV95" s="184">
        <v>1380.125</v>
      </c>
      <c r="BW95" s="185">
        <v>278.875</v>
      </c>
      <c r="BX95" s="185" t="e">
        <v>#VALUE!</v>
      </c>
      <c r="BY95" s="185" t="e">
        <v>#VALUE!</v>
      </c>
      <c r="BZ95" s="185">
        <v>0</v>
      </c>
      <c r="CA95" s="185" t="e">
        <v>#VALUE!</v>
      </c>
      <c r="CB95" s="185">
        <v>848.75</v>
      </c>
      <c r="CC95" s="186">
        <v>2930.1290535517501</v>
      </c>
      <c r="CD95" s="187">
        <v>899944.57036777702</v>
      </c>
    </row>
    <row r="96" spans="1:82" x14ac:dyDescent="0.25">
      <c r="A96" s="179" t="s">
        <v>162</v>
      </c>
      <c r="B96" s="179" t="s">
        <v>538</v>
      </c>
      <c r="C96" s="179" t="s">
        <v>122</v>
      </c>
      <c r="D96" s="179" t="s">
        <v>122</v>
      </c>
      <c r="E96" s="180">
        <v>27711.6345615754</v>
      </c>
      <c r="F96" s="181">
        <v>27606.0095615754</v>
      </c>
      <c r="G96" s="181">
        <v>43.375</v>
      </c>
      <c r="H96" s="181">
        <v>62.25</v>
      </c>
      <c r="I96" s="181">
        <v>1477.5238636363599</v>
      </c>
      <c r="J96" s="181">
        <v>1442.375</v>
      </c>
      <c r="K96" s="181">
        <v>1819</v>
      </c>
      <c r="L96" s="181">
        <v>3463.4004170825401</v>
      </c>
      <c r="M96" s="181">
        <v>6723.3996098342504</v>
      </c>
      <c r="N96" s="181">
        <v>6423.0203866358897</v>
      </c>
      <c r="O96" s="181">
        <v>6362.9152843864103</v>
      </c>
      <c r="P96" s="180">
        <v>2940.625</v>
      </c>
      <c r="Q96" s="181">
        <v>18</v>
      </c>
      <c r="R96" s="181">
        <v>113</v>
      </c>
      <c r="S96" s="180">
        <v>1290.25</v>
      </c>
      <c r="T96" s="180">
        <v>1637.75</v>
      </c>
      <c r="U96" s="180">
        <v>955.84112610208001</v>
      </c>
      <c r="V96" s="180">
        <v>5171.5</v>
      </c>
      <c r="W96" s="181">
        <v>1187</v>
      </c>
      <c r="X96" s="181">
        <v>1055.75</v>
      </c>
      <c r="Y96" s="181">
        <v>351.125</v>
      </c>
      <c r="Z96" s="181">
        <v>825.125</v>
      </c>
      <c r="AA96" s="181" t="e">
        <v>#VALUE!</v>
      </c>
      <c r="AB96" s="181">
        <v>150</v>
      </c>
      <c r="AC96" s="181">
        <v>192.75</v>
      </c>
      <c r="AD96" s="181">
        <v>509.375</v>
      </c>
      <c r="AE96" s="181">
        <v>900.375</v>
      </c>
      <c r="AF96" s="180">
        <v>7434.2934354733698</v>
      </c>
      <c r="AG96" s="181">
        <v>1013.75</v>
      </c>
      <c r="AH96" s="181">
        <v>39.125</v>
      </c>
      <c r="AI96" s="181">
        <v>2127.125</v>
      </c>
      <c r="AJ96" s="181">
        <v>264.25</v>
      </c>
      <c r="AK96" s="181">
        <v>560.625</v>
      </c>
      <c r="AL96" s="181">
        <v>157.25</v>
      </c>
      <c r="AM96" s="181">
        <v>3272.1684354733702</v>
      </c>
      <c r="AN96" s="180">
        <v>386.875</v>
      </c>
      <c r="AO96" s="180">
        <v>1596.125</v>
      </c>
      <c r="AP96" s="181">
        <v>1333.125</v>
      </c>
      <c r="AQ96" s="181">
        <v>29.25</v>
      </c>
      <c r="AR96" s="181">
        <v>133.25</v>
      </c>
      <c r="AS96" s="181">
        <v>100.5</v>
      </c>
      <c r="AT96" s="180">
        <v>222.375</v>
      </c>
      <c r="AU96" s="180">
        <v>109.625</v>
      </c>
      <c r="AV96" s="180">
        <v>69.625</v>
      </c>
      <c r="AW96" s="181">
        <v>19.375</v>
      </c>
      <c r="AX96" s="181">
        <v>50.25</v>
      </c>
      <c r="AY96" s="180">
        <v>25.25</v>
      </c>
      <c r="AZ96" s="180">
        <v>105</v>
      </c>
      <c r="BA96" s="180">
        <v>153.375</v>
      </c>
      <c r="BB96" s="180">
        <v>11.25</v>
      </c>
      <c r="BC96" s="180">
        <v>37.25</v>
      </c>
      <c r="BD96" s="180">
        <v>3312.5</v>
      </c>
      <c r="BE96" s="180">
        <v>39.625</v>
      </c>
      <c r="BF96" s="180" t="e">
        <v>#VALUE!</v>
      </c>
      <c r="BG96" s="180">
        <v>2186.875</v>
      </c>
      <c r="BH96" s="180" t="e">
        <v>#VALUE!</v>
      </c>
      <c r="BI96" s="182">
        <v>2341.8230750000002</v>
      </c>
      <c r="BJ96" s="183">
        <v>0</v>
      </c>
      <c r="BK96" s="183">
        <v>300.5</v>
      </c>
      <c r="BL96" s="183">
        <v>985.07307500000002</v>
      </c>
      <c r="BM96" s="183">
        <v>2</v>
      </c>
      <c r="BN96" s="183">
        <v>0</v>
      </c>
      <c r="BO96" s="183">
        <v>12.875</v>
      </c>
      <c r="BP96" s="183">
        <v>1041.375</v>
      </c>
      <c r="BQ96" s="184">
        <v>924.125</v>
      </c>
      <c r="BR96" s="184">
        <v>224.25</v>
      </c>
      <c r="BS96" s="184">
        <v>6.625</v>
      </c>
      <c r="BT96" s="184" t="e">
        <v>#VALUE!</v>
      </c>
      <c r="BU96" s="184">
        <v>0</v>
      </c>
      <c r="BV96" s="184">
        <v>693.25</v>
      </c>
      <c r="BW96" s="185">
        <v>0</v>
      </c>
      <c r="BX96" s="185">
        <v>0</v>
      </c>
      <c r="BY96" s="185" t="e">
        <v>#VALUE!</v>
      </c>
      <c r="BZ96" s="185" t="e">
        <v>#VALUE!</v>
      </c>
      <c r="CA96" s="185" t="e">
        <v>#VALUE!</v>
      </c>
      <c r="CB96" s="185">
        <v>659.5</v>
      </c>
      <c r="CC96" s="186">
        <v>1520.10537112115</v>
      </c>
      <c r="CD96" s="187">
        <v>437688.32329703501</v>
      </c>
    </row>
    <row r="97" spans="1:82" x14ac:dyDescent="0.25">
      <c r="A97" s="179" t="s">
        <v>154</v>
      </c>
      <c r="B97" s="179" t="s">
        <v>539</v>
      </c>
      <c r="C97" s="179" t="s">
        <v>122</v>
      </c>
      <c r="D97" s="179" t="s">
        <v>122</v>
      </c>
      <c r="E97" s="180">
        <v>29740.124224340401</v>
      </c>
      <c r="F97" s="181">
        <v>29298.771019110001</v>
      </c>
      <c r="G97" s="181">
        <v>201.374586288416</v>
      </c>
      <c r="H97" s="181">
        <v>239.97861894203399</v>
      </c>
      <c r="I97" s="181">
        <v>1436.375</v>
      </c>
      <c r="J97" s="181">
        <v>1480.60665869218</v>
      </c>
      <c r="K97" s="181">
        <v>1931.40806451613</v>
      </c>
      <c r="L97" s="181">
        <v>3033</v>
      </c>
      <c r="M97" s="181">
        <v>6108.9510942921397</v>
      </c>
      <c r="N97" s="181">
        <v>6178.5547878979296</v>
      </c>
      <c r="O97" s="181">
        <v>9571.2286189420302</v>
      </c>
      <c r="P97" s="180">
        <v>3856.375</v>
      </c>
      <c r="Q97" s="181">
        <v>87.375</v>
      </c>
      <c r="R97" s="181">
        <v>509.75</v>
      </c>
      <c r="S97" s="180">
        <v>4985.5</v>
      </c>
      <c r="T97" s="180">
        <v>2215.4296218487402</v>
      </c>
      <c r="U97" s="180">
        <v>397.97861894203402</v>
      </c>
      <c r="V97" s="180">
        <v>4879.125</v>
      </c>
      <c r="W97" s="181">
        <v>1116.25</v>
      </c>
      <c r="X97" s="181">
        <v>654.75</v>
      </c>
      <c r="Y97" s="181">
        <v>920</v>
      </c>
      <c r="Z97" s="181">
        <v>666.5</v>
      </c>
      <c r="AA97" s="181">
        <v>40.25</v>
      </c>
      <c r="AB97" s="181">
        <v>129.375</v>
      </c>
      <c r="AC97" s="181">
        <v>19.75</v>
      </c>
      <c r="AD97" s="181">
        <v>372</v>
      </c>
      <c r="AE97" s="181">
        <v>960.25</v>
      </c>
      <c r="AF97" s="180">
        <v>6848.0579190335102</v>
      </c>
      <c r="AG97" s="181">
        <v>1199.5</v>
      </c>
      <c r="AH97" s="181">
        <v>145.5</v>
      </c>
      <c r="AI97" s="181">
        <v>2487.625</v>
      </c>
      <c r="AJ97" s="181">
        <v>297</v>
      </c>
      <c r="AK97" s="181">
        <v>747.375</v>
      </c>
      <c r="AL97" s="181">
        <v>136.25</v>
      </c>
      <c r="AM97" s="181">
        <v>1834.80791903351</v>
      </c>
      <c r="AN97" s="180">
        <v>478</v>
      </c>
      <c r="AO97" s="180">
        <v>1469</v>
      </c>
      <c r="AP97" s="181">
        <v>1241.625</v>
      </c>
      <c r="AQ97" s="181">
        <v>22.25</v>
      </c>
      <c r="AR97" s="181">
        <v>154.625</v>
      </c>
      <c r="AS97" s="181">
        <v>50.5</v>
      </c>
      <c r="AT97" s="180">
        <v>337</v>
      </c>
      <c r="AU97" s="180">
        <v>169</v>
      </c>
      <c r="AV97" s="180">
        <v>39.125</v>
      </c>
      <c r="AW97" s="181">
        <v>33.875</v>
      </c>
      <c r="AX97" s="181">
        <v>5.25</v>
      </c>
      <c r="AY97" s="180">
        <v>29.75</v>
      </c>
      <c r="AZ97" s="180">
        <v>54.25</v>
      </c>
      <c r="BA97" s="180">
        <v>217.25</v>
      </c>
      <c r="BB97" s="180">
        <v>1</v>
      </c>
      <c r="BC97" s="180">
        <v>27.125</v>
      </c>
      <c r="BD97" s="180">
        <v>2479.4080645161298</v>
      </c>
      <c r="BE97" s="180">
        <v>98.875</v>
      </c>
      <c r="BF97" s="180">
        <v>2.75</v>
      </c>
      <c r="BG97" s="180">
        <v>1154.75</v>
      </c>
      <c r="BH97" s="180" t="e">
        <v>#VALUE!</v>
      </c>
      <c r="BI97" s="182">
        <v>5335.9480750000002</v>
      </c>
      <c r="BJ97" s="183">
        <v>22.625</v>
      </c>
      <c r="BK97" s="183">
        <v>286.25</v>
      </c>
      <c r="BL97" s="183">
        <v>2342.9480750000002</v>
      </c>
      <c r="BM97" s="183">
        <v>10.75</v>
      </c>
      <c r="BN97" s="183">
        <v>0.125</v>
      </c>
      <c r="BO97" s="183">
        <v>12.25</v>
      </c>
      <c r="BP97" s="183">
        <v>2661</v>
      </c>
      <c r="BQ97" s="184">
        <v>2355.125</v>
      </c>
      <c r="BR97" s="184">
        <v>393</v>
      </c>
      <c r="BS97" s="184" t="e">
        <v>#VALUE!</v>
      </c>
      <c r="BT97" s="184" t="e">
        <v>#VALUE!</v>
      </c>
      <c r="BU97" s="184" t="e">
        <v>#VALUE!</v>
      </c>
      <c r="BV97" s="184">
        <v>1487</v>
      </c>
      <c r="BW97" s="185">
        <v>32.5</v>
      </c>
      <c r="BX97" s="185" t="e">
        <v>#VALUE!</v>
      </c>
      <c r="BY97" s="185" t="e">
        <v>#VALUE!</v>
      </c>
      <c r="BZ97" s="185" t="e">
        <v>#VALUE!</v>
      </c>
      <c r="CA97" s="185" t="e">
        <v>#VALUE!</v>
      </c>
      <c r="CB97" s="185">
        <v>1334.875</v>
      </c>
      <c r="CC97" s="186">
        <v>1106.69607614966</v>
      </c>
      <c r="CD97" s="187">
        <v>392481.075407103</v>
      </c>
    </row>
    <row r="98" spans="1:82" x14ac:dyDescent="0.25">
      <c r="A98" s="179" t="s">
        <v>540</v>
      </c>
      <c r="B98" s="179" t="s">
        <v>541</v>
      </c>
      <c r="C98" s="179" t="s">
        <v>122</v>
      </c>
      <c r="D98" s="179" t="s">
        <v>122</v>
      </c>
      <c r="E98" s="180">
        <v>19972.4966929205</v>
      </c>
      <c r="F98" s="181">
        <v>19597.254045861599</v>
      </c>
      <c r="G98" s="181">
        <v>0</v>
      </c>
      <c r="H98" s="181">
        <v>375.24264705882399</v>
      </c>
      <c r="I98" s="181">
        <v>1119.625</v>
      </c>
      <c r="J98" s="181">
        <v>1165.5</v>
      </c>
      <c r="K98" s="181">
        <v>1411.75</v>
      </c>
      <c r="L98" s="181">
        <v>2504.4404857958302</v>
      </c>
      <c r="M98" s="181">
        <v>4850.3726953413498</v>
      </c>
      <c r="N98" s="181">
        <v>4771.1370156478397</v>
      </c>
      <c r="O98" s="181">
        <v>4149.6714961354401</v>
      </c>
      <c r="P98" s="180">
        <v>3402.75</v>
      </c>
      <c r="Q98" s="181">
        <v>24</v>
      </c>
      <c r="R98" s="181">
        <v>201.75</v>
      </c>
      <c r="S98" s="180">
        <v>1167.75</v>
      </c>
      <c r="T98" s="180">
        <v>1285.375</v>
      </c>
      <c r="U98" s="180">
        <v>598.75</v>
      </c>
      <c r="V98" s="180">
        <v>4741.5</v>
      </c>
      <c r="W98" s="181">
        <v>824.375</v>
      </c>
      <c r="X98" s="181">
        <v>960.625</v>
      </c>
      <c r="Y98" s="181">
        <v>422.875</v>
      </c>
      <c r="Z98" s="181">
        <v>1164.25</v>
      </c>
      <c r="AA98" s="181">
        <v>40.875</v>
      </c>
      <c r="AB98" s="181">
        <v>83.625</v>
      </c>
      <c r="AC98" s="181">
        <v>188</v>
      </c>
      <c r="AD98" s="181">
        <v>724.75</v>
      </c>
      <c r="AE98" s="181">
        <v>332.125</v>
      </c>
      <c r="AF98" s="180">
        <v>5601.6216929204702</v>
      </c>
      <c r="AG98" s="181">
        <v>947</v>
      </c>
      <c r="AH98" s="181">
        <v>44</v>
      </c>
      <c r="AI98" s="181">
        <v>2319.125</v>
      </c>
      <c r="AJ98" s="181">
        <v>417.25</v>
      </c>
      <c r="AK98" s="181">
        <v>343.375</v>
      </c>
      <c r="AL98" s="181">
        <v>160.875</v>
      </c>
      <c r="AM98" s="181">
        <v>1369.99669292047</v>
      </c>
      <c r="AN98" s="180">
        <v>138.125</v>
      </c>
      <c r="AO98" s="180">
        <v>535.125</v>
      </c>
      <c r="AP98" s="181">
        <v>389.375</v>
      </c>
      <c r="AQ98" s="181">
        <v>8.25</v>
      </c>
      <c r="AR98" s="181">
        <v>62.75</v>
      </c>
      <c r="AS98" s="181">
        <v>74.75</v>
      </c>
      <c r="AT98" s="180">
        <v>120</v>
      </c>
      <c r="AU98" s="180">
        <v>8.25</v>
      </c>
      <c r="AV98" s="180">
        <v>28.5</v>
      </c>
      <c r="AW98" s="181">
        <v>3</v>
      </c>
      <c r="AX98" s="181">
        <v>25.5</v>
      </c>
      <c r="AY98" s="180">
        <v>5</v>
      </c>
      <c r="AZ98" s="180">
        <v>10.75</v>
      </c>
      <c r="BA98" s="180">
        <v>94.5</v>
      </c>
      <c r="BB98" s="180">
        <v>0.875</v>
      </c>
      <c r="BC98" s="180">
        <v>6.625</v>
      </c>
      <c r="BD98" s="180">
        <v>1842.625</v>
      </c>
      <c r="BE98" s="180">
        <v>6.5</v>
      </c>
      <c r="BF98" s="180">
        <v>43.625</v>
      </c>
      <c r="BG98" s="180">
        <v>285.625</v>
      </c>
      <c r="BH98" s="180" t="e">
        <v>#VALUE!</v>
      </c>
      <c r="BI98" s="182">
        <v>1661.823075</v>
      </c>
      <c r="BJ98" s="183">
        <v>4</v>
      </c>
      <c r="BK98" s="183">
        <v>50.25</v>
      </c>
      <c r="BL98" s="183">
        <v>979.07307500000002</v>
      </c>
      <c r="BM98" s="183">
        <v>24.75</v>
      </c>
      <c r="BN98" s="183">
        <v>12.5</v>
      </c>
      <c r="BO98" s="183">
        <v>1</v>
      </c>
      <c r="BP98" s="183">
        <v>590.25</v>
      </c>
      <c r="BQ98" s="184">
        <v>931.5</v>
      </c>
      <c r="BR98" s="184">
        <v>165.75</v>
      </c>
      <c r="BS98" s="184" t="e">
        <v>#VALUE!</v>
      </c>
      <c r="BT98" s="184" t="e">
        <v>#VALUE!</v>
      </c>
      <c r="BU98" s="184" t="e">
        <v>#VALUE!</v>
      </c>
      <c r="BV98" s="184">
        <v>765.75</v>
      </c>
      <c r="BW98" s="185">
        <v>212.625</v>
      </c>
      <c r="BX98" s="185" t="e">
        <v>#VALUE!</v>
      </c>
      <c r="BY98" s="185" t="e">
        <v>#VALUE!</v>
      </c>
      <c r="BZ98" s="185">
        <v>167.875</v>
      </c>
      <c r="CA98" s="185">
        <v>78.625</v>
      </c>
      <c r="CB98" s="185">
        <v>54.5</v>
      </c>
      <c r="CC98" s="186">
        <v>1064.56736677461</v>
      </c>
      <c r="CD98" s="187">
        <v>313813.91632283002</v>
      </c>
    </row>
    <row r="99" spans="1:82" x14ac:dyDescent="0.25">
      <c r="A99" s="179" t="s">
        <v>542</v>
      </c>
      <c r="B99" s="179" t="s">
        <v>128</v>
      </c>
      <c r="C99" s="179" t="s">
        <v>543</v>
      </c>
      <c r="D99" s="179" t="s">
        <v>128</v>
      </c>
      <c r="E99" s="180">
        <v>9693.8702972634801</v>
      </c>
      <c r="F99" s="181">
        <v>9407.6202972634692</v>
      </c>
      <c r="G99" s="181">
        <v>286.25</v>
      </c>
      <c r="H99" s="181">
        <v>0</v>
      </c>
      <c r="I99" s="181">
        <v>518.25</v>
      </c>
      <c r="J99" s="181">
        <v>631.375</v>
      </c>
      <c r="K99" s="181">
        <v>982.625</v>
      </c>
      <c r="L99" s="181">
        <v>2070.92119334071</v>
      </c>
      <c r="M99" s="181">
        <v>2845.7344169562298</v>
      </c>
      <c r="N99" s="181">
        <v>1550.8396869665401</v>
      </c>
      <c r="O99" s="181">
        <v>1094.125</v>
      </c>
      <c r="P99" s="180">
        <v>1306.625</v>
      </c>
      <c r="Q99" s="181">
        <v>2</v>
      </c>
      <c r="R99" s="181">
        <v>50.75</v>
      </c>
      <c r="S99" s="180">
        <v>480.125</v>
      </c>
      <c r="T99" s="180">
        <v>226</v>
      </c>
      <c r="U99" s="180">
        <v>148.47438909774399</v>
      </c>
      <c r="V99" s="180">
        <v>957.125</v>
      </c>
      <c r="W99" s="181">
        <v>25.5</v>
      </c>
      <c r="X99" s="181">
        <v>385.375</v>
      </c>
      <c r="Y99" s="181">
        <v>124.875</v>
      </c>
      <c r="Z99" s="181">
        <v>124.75</v>
      </c>
      <c r="AA99" s="181">
        <v>9.75</v>
      </c>
      <c r="AB99" s="181">
        <v>85.875</v>
      </c>
      <c r="AC99" s="181">
        <v>21.375</v>
      </c>
      <c r="AD99" s="181">
        <v>110.375</v>
      </c>
      <c r="AE99" s="181">
        <v>69.25</v>
      </c>
      <c r="AF99" s="180">
        <v>3397.6459081657299</v>
      </c>
      <c r="AG99" s="181">
        <v>1348</v>
      </c>
      <c r="AH99" s="181">
        <v>67.25</v>
      </c>
      <c r="AI99" s="181">
        <v>498.875</v>
      </c>
      <c r="AJ99" s="181">
        <v>695.25</v>
      </c>
      <c r="AK99" s="181">
        <v>31.875</v>
      </c>
      <c r="AL99" s="181">
        <v>10.5</v>
      </c>
      <c r="AM99" s="181">
        <v>745.89590816573195</v>
      </c>
      <c r="AN99" s="180">
        <v>71.125</v>
      </c>
      <c r="AO99" s="180">
        <v>156.375</v>
      </c>
      <c r="AP99" s="181">
        <v>120.25</v>
      </c>
      <c r="AQ99" s="181">
        <v>0.125</v>
      </c>
      <c r="AR99" s="181">
        <v>22.375</v>
      </c>
      <c r="AS99" s="181">
        <v>13.625</v>
      </c>
      <c r="AT99" s="180">
        <v>44.25</v>
      </c>
      <c r="AU99" s="180">
        <v>89.125</v>
      </c>
      <c r="AV99" s="180">
        <v>33.375</v>
      </c>
      <c r="AW99" s="181">
        <v>1</v>
      </c>
      <c r="AX99" s="181">
        <v>32.375</v>
      </c>
      <c r="AY99" s="180">
        <v>10.5</v>
      </c>
      <c r="AZ99" s="180">
        <v>18.5</v>
      </c>
      <c r="BA99" s="180">
        <v>90.75</v>
      </c>
      <c r="BB99" s="180">
        <v>0</v>
      </c>
      <c r="BC99" s="180">
        <v>2</v>
      </c>
      <c r="BD99" s="180">
        <v>2048.25</v>
      </c>
      <c r="BE99" s="180">
        <v>1.75</v>
      </c>
      <c r="BF99" s="180">
        <v>64.625</v>
      </c>
      <c r="BG99" s="180">
        <v>547.25</v>
      </c>
      <c r="BH99" s="180" t="e">
        <v>#VALUE!</v>
      </c>
      <c r="BI99" s="182">
        <v>981.25</v>
      </c>
      <c r="BJ99" s="183">
        <v>78.375</v>
      </c>
      <c r="BK99" s="183">
        <v>0.375</v>
      </c>
      <c r="BL99" s="183">
        <v>858.5</v>
      </c>
      <c r="BM99" s="183" t="e">
        <v>#VALUE!</v>
      </c>
      <c r="BN99" s="183">
        <v>13.625</v>
      </c>
      <c r="BO99" s="183" t="e">
        <v>#VALUE!</v>
      </c>
      <c r="BP99" s="183">
        <v>30.375</v>
      </c>
      <c r="BQ99" s="184">
        <v>249.625</v>
      </c>
      <c r="BR99" s="184">
        <v>42.25</v>
      </c>
      <c r="BS99" s="184" t="e">
        <v>#VALUE!</v>
      </c>
      <c r="BT99" s="184">
        <v>26.875</v>
      </c>
      <c r="BU99" s="184">
        <v>13.5</v>
      </c>
      <c r="BV99" s="184">
        <v>167</v>
      </c>
      <c r="BW99" s="185" t="e">
        <v>#VALUE!</v>
      </c>
      <c r="BX99" s="185" t="e">
        <v>#VALUE!</v>
      </c>
      <c r="BY99" s="185" t="e">
        <v>#VALUE!</v>
      </c>
      <c r="BZ99" s="185" t="e">
        <v>#VALUE!</v>
      </c>
      <c r="CA99" s="185" t="e">
        <v>#VALUE!</v>
      </c>
      <c r="CB99" s="185">
        <v>166</v>
      </c>
      <c r="CC99" s="186">
        <v>93.75</v>
      </c>
      <c r="CD99" s="187">
        <v>69989.153113871798</v>
      </c>
    </row>
    <row r="100" spans="1:82" x14ac:dyDescent="0.25">
      <c r="A100" s="179" t="s">
        <v>544</v>
      </c>
      <c r="B100" s="179" t="s">
        <v>129</v>
      </c>
      <c r="C100" s="179" t="s">
        <v>543</v>
      </c>
      <c r="D100" s="179" t="s">
        <v>129</v>
      </c>
      <c r="E100" s="180">
        <v>8725.5967546486609</v>
      </c>
      <c r="F100" s="181">
        <v>8719.0967546486609</v>
      </c>
      <c r="G100" s="181">
        <v>6.5</v>
      </c>
      <c r="H100" s="181">
        <v>0</v>
      </c>
      <c r="I100" s="181">
        <v>418.625</v>
      </c>
      <c r="J100" s="181">
        <v>629.07361308677105</v>
      </c>
      <c r="K100" s="181">
        <v>790.375</v>
      </c>
      <c r="L100" s="181">
        <v>1377.07419354839</v>
      </c>
      <c r="M100" s="181">
        <v>1654.1800216101501</v>
      </c>
      <c r="N100" s="181">
        <v>2313.65342558984</v>
      </c>
      <c r="O100" s="181">
        <v>1542.6155008135199</v>
      </c>
      <c r="P100" s="180">
        <v>842.625</v>
      </c>
      <c r="Q100" s="181">
        <v>4.875</v>
      </c>
      <c r="R100" s="181">
        <v>0</v>
      </c>
      <c r="S100" s="180">
        <v>467.75</v>
      </c>
      <c r="T100" s="180">
        <v>358.625</v>
      </c>
      <c r="U100" s="180">
        <v>244.195461558369</v>
      </c>
      <c r="V100" s="180">
        <v>997.125</v>
      </c>
      <c r="W100" s="181">
        <v>209.625</v>
      </c>
      <c r="X100" s="181">
        <v>213.75</v>
      </c>
      <c r="Y100" s="181">
        <v>176.875</v>
      </c>
      <c r="Z100" s="181">
        <v>51.375</v>
      </c>
      <c r="AA100" s="181">
        <v>8.75</v>
      </c>
      <c r="AB100" s="181">
        <v>21.5</v>
      </c>
      <c r="AC100" s="181" t="e">
        <v>#VALUE!</v>
      </c>
      <c r="AD100" s="181">
        <v>229.875</v>
      </c>
      <c r="AE100" s="181">
        <v>85.375</v>
      </c>
      <c r="AF100" s="180">
        <v>2807.9012930903</v>
      </c>
      <c r="AG100" s="181">
        <v>775.5</v>
      </c>
      <c r="AH100" s="181">
        <v>41</v>
      </c>
      <c r="AI100" s="181">
        <v>602.625</v>
      </c>
      <c r="AJ100" s="181">
        <v>346.75</v>
      </c>
      <c r="AK100" s="181">
        <v>93.375</v>
      </c>
      <c r="AL100" s="181">
        <v>152.625</v>
      </c>
      <c r="AM100" s="181">
        <v>796.02629309029601</v>
      </c>
      <c r="AN100" s="180">
        <v>128.5</v>
      </c>
      <c r="AO100" s="180">
        <v>365.125</v>
      </c>
      <c r="AP100" s="181">
        <v>35</v>
      </c>
      <c r="AQ100" s="181">
        <v>0</v>
      </c>
      <c r="AR100" s="181">
        <v>201.375</v>
      </c>
      <c r="AS100" s="181">
        <v>128.75</v>
      </c>
      <c r="AT100" s="180">
        <v>66.375</v>
      </c>
      <c r="AU100" s="180">
        <v>5.25</v>
      </c>
      <c r="AV100" s="180">
        <v>50.125</v>
      </c>
      <c r="AW100" s="181">
        <v>13.125</v>
      </c>
      <c r="AX100" s="181">
        <v>37</v>
      </c>
      <c r="AY100" s="180">
        <v>19.125</v>
      </c>
      <c r="AZ100" s="180">
        <v>8.5</v>
      </c>
      <c r="BA100" s="180">
        <v>153.875</v>
      </c>
      <c r="BB100" s="180">
        <v>2</v>
      </c>
      <c r="BC100" s="180">
        <v>0</v>
      </c>
      <c r="BD100" s="180">
        <v>1928.375</v>
      </c>
      <c r="BE100" s="180">
        <v>31.25</v>
      </c>
      <c r="BF100" s="180">
        <v>25.75</v>
      </c>
      <c r="BG100" s="180">
        <v>223.125</v>
      </c>
      <c r="BH100" s="180" t="e">
        <v>#VALUE!</v>
      </c>
      <c r="BI100" s="182">
        <v>1079.40625</v>
      </c>
      <c r="BJ100" s="183">
        <v>63.375</v>
      </c>
      <c r="BK100" s="183">
        <v>1.375</v>
      </c>
      <c r="BL100" s="183">
        <v>962.875</v>
      </c>
      <c r="BM100" s="183" t="e">
        <v>#VALUE!</v>
      </c>
      <c r="BN100" s="183">
        <v>4.375</v>
      </c>
      <c r="BO100" s="183" t="e">
        <v>#VALUE!</v>
      </c>
      <c r="BP100" s="183">
        <v>47.40625</v>
      </c>
      <c r="BQ100" s="184">
        <v>360.125</v>
      </c>
      <c r="BR100" s="184">
        <v>67</v>
      </c>
      <c r="BS100" s="184" t="e">
        <v>#VALUE!</v>
      </c>
      <c r="BT100" s="184">
        <v>43</v>
      </c>
      <c r="BU100" s="184" t="e">
        <v>#VALUE!</v>
      </c>
      <c r="BV100" s="184">
        <v>250.125</v>
      </c>
      <c r="BW100" s="185" t="e">
        <v>#VALUE!</v>
      </c>
      <c r="BX100" s="185" t="e">
        <v>#VALUE!</v>
      </c>
      <c r="BY100" s="185" t="e">
        <v>#VALUE!</v>
      </c>
      <c r="BZ100" s="185" t="e">
        <v>#VALUE!</v>
      </c>
      <c r="CA100" s="185" t="e">
        <v>#VALUE!</v>
      </c>
      <c r="CB100" s="185">
        <v>241.875</v>
      </c>
      <c r="CC100" s="186">
        <v>167.5</v>
      </c>
      <c r="CD100" s="187">
        <v>72259.948277540505</v>
      </c>
    </row>
    <row r="101" spans="1:82" x14ac:dyDescent="0.25">
      <c r="A101" s="179" t="s">
        <v>545</v>
      </c>
      <c r="B101" s="179" t="s">
        <v>130</v>
      </c>
      <c r="C101" s="179" t="s">
        <v>543</v>
      </c>
      <c r="D101" s="179" t="s">
        <v>130</v>
      </c>
      <c r="E101" s="180">
        <v>3054.3548713883001</v>
      </c>
      <c r="F101" s="181">
        <v>3054.3548713883001</v>
      </c>
      <c r="G101" s="181">
        <v>0</v>
      </c>
      <c r="H101" s="181">
        <v>0</v>
      </c>
      <c r="I101" s="181">
        <v>226.875</v>
      </c>
      <c r="J101" s="181">
        <v>216.375</v>
      </c>
      <c r="K101" s="181">
        <v>277.5</v>
      </c>
      <c r="L101" s="181">
        <v>818.14583333333303</v>
      </c>
      <c r="M101" s="181">
        <v>884.334038054968</v>
      </c>
      <c r="N101" s="181">
        <v>198.25</v>
      </c>
      <c r="O101" s="181">
        <v>432.875</v>
      </c>
      <c r="P101" s="180">
        <v>277</v>
      </c>
      <c r="Q101" s="181">
        <v>2.25</v>
      </c>
      <c r="R101" s="181">
        <v>0.5</v>
      </c>
      <c r="S101" s="180">
        <v>459.625</v>
      </c>
      <c r="T101" s="180">
        <v>69.625</v>
      </c>
      <c r="U101" s="180">
        <v>0</v>
      </c>
      <c r="V101" s="180">
        <v>481.625</v>
      </c>
      <c r="W101" s="181">
        <v>92.625</v>
      </c>
      <c r="X101" s="181">
        <v>18.875</v>
      </c>
      <c r="Y101" s="181">
        <v>44.875</v>
      </c>
      <c r="Z101" s="181">
        <v>121.125</v>
      </c>
      <c r="AA101" s="181">
        <v>15.5</v>
      </c>
      <c r="AB101" s="181" t="e">
        <v>#VALUE!</v>
      </c>
      <c r="AC101" s="181" t="e">
        <v>#VALUE!</v>
      </c>
      <c r="AD101" s="181">
        <v>116.875</v>
      </c>
      <c r="AE101" s="181">
        <v>71.75</v>
      </c>
      <c r="AF101" s="180">
        <v>912.35487138830104</v>
      </c>
      <c r="AG101" s="181">
        <v>69.375</v>
      </c>
      <c r="AH101" s="181">
        <v>21</v>
      </c>
      <c r="AI101" s="181">
        <v>139</v>
      </c>
      <c r="AJ101" s="181">
        <v>308.625</v>
      </c>
      <c r="AK101" s="181">
        <v>48.25</v>
      </c>
      <c r="AL101" s="181">
        <v>10.875</v>
      </c>
      <c r="AM101" s="181">
        <v>315.229871388302</v>
      </c>
      <c r="AN101" s="180">
        <v>16.25</v>
      </c>
      <c r="AO101" s="180">
        <v>56.125</v>
      </c>
      <c r="AP101" s="181">
        <v>37.875</v>
      </c>
      <c r="AQ101" s="181">
        <v>0.125</v>
      </c>
      <c r="AR101" s="181">
        <v>13.625</v>
      </c>
      <c r="AS101" s="181">
        <v>4.5</v>
      </c>
      <c r="AT101" s="180">
        <v>1.625</v>
      </c>
      <c r="AU101" s="180">
        <v>3.5</v>
      </c>
      <c r="AV101" s="180">
        <v>4.5</v>
      </c>
      <c r="AW101" s="181">
        <v>0</v>
      </c>
      <c r="AX101" s="181">
        <v>4.5</v>
      </c>
      <c r="AY101" s="180">
        <v>1.25</v>
      </c>
      <c r="AZ101" s="180">
        <v>21.375</v>
      </c>
      <c r="BA101" s="180">
        <v>19.375</v>
      </c>
      <c r="BB101" s="180">
        <v>0</v>
      </c>
      <c r="BC101" s="180">
        <v>0.125</v>
      </c>
      <c r="BD101" s="180">
        <v>680.375</v>
      </c>
      <c r="BE101" s="180">
        <v>0</v>
      </c>
      <c r="BF101" s="180">
        <v>2.625</v>
      </c>
      <c r="BG101" s="180">
        <v>47</v>
      </c>
      <c r="BH101" s="180" t="e">
        <v>#VALUE!</v>
      </c>
      <c r="BI101" s="182">
        <v>108.75</v>
      </c>
      <c r="BJ101" s="183">
        <v>18</v>
      </c>
      <c r="BK101" s="183">
        <v>0</v>
      </c>
      <c r="BL101" s="183">
        <v>84.5</v>
      </c>
      <c r="BM101" s="183" t="e">
        <v>#VALUE!</v>
      </c>
      <c r="BN101" s="183" t="e">
        <v>#VALUE!</v>
      </c>
      <c r="BO101" s="183">
        <v>0</v>
      </c>
      <c r="BP101" s="183">
        <v>6.25</v>
      </c>
      <c r="BQ101" s="184">
        <v>56.75</v>
      </c>
      <c r="BR101" s="184">
        <v>1</v>
      </c>
      <c r="BS101" s="184" t="e">
        <v>#VALUE!</v>
      </c>
      <c r="BT101" s="184" t="e">
        <v>#VALUE!</v>
      </c>
      <c r="BU101" s="184" t="e">
        <v>#VALUE!</v>
      </c>
      <c r="BV101" s="184">
        <v>55.75</v>
      </c>
      <c r="BW101" s="185" t="e">
        <v>#VALUE!</v>
      </c>
      <c r="BX101" s="185" t="e">
        <v>#VALUE!</v>
      </c>
      <c r="BY101" s="185" t="e">
        <v>#VALUE!</v>
      </c>
      <c r="BZ101" s="185" t="e">
        <v>#VALUE!</v>
      </c>
      <c r="CA101" s="185" t="e">
        <v>#VALUE!</v>
      </c>
      <c r="CB101" s="185">
        <v>53.5</v>
      </c>
      <c r="CC101" s="186">
        <v>73.25</v>
      </c>
      <c r="CD101" s="187">
        <v>28337.978583514701</v>
      </c>
    </row>
    <row r="102" spans="1:82" ht="15.75" thickBot="1" x14ac:dyDescent="0.3">
      <c r="A102" s="189" t="s">
        <v>546</v>
      </c>
      <c r="B102" s="189" t="s">
        <v>547</v>
      </c>
      <c r="C102" s="189" t="s">
        <v>543</v>
      </c>
      <c r="D102" s="189" t="s">
        <v>131</v>
      </c>
      <c r="E102" s="190">
        <v>18471.344825570101</v>
      </c>
      <c r="F102" s="191">
        <v>17795.940899210302</v>
      </c>
      <c r="G102" s="191">
        <v>137.25</v>
      </c>
      <c r="H102" s="191">
        <v>538.15392635984904</v>
      </c>
      <c r="I102" s="191">
        <v>967.125</v>
      </c>
      <c r="J102" s="191">
        <v>1128.125</v>
      </c>
      <c r="K102" s="191">
        <v>1487.6899537527599</v>
      </c>
      <c r="L102" s="191">
        <v>2224.0227920227899</v>
      </c>
      <c r="M102" s="191">
        <v>3762.6533496115198</v>
      </c>
      <c r="N102" s="191">
        <v>3562.0066439764701</v>
      </c>
      <c r="O102" s="191">
        <v>5339.7220862065997</v>
      </c>
      <c r="P102" s="190">
        <v>1266.125</v>
      </c>
      <c r="Q102" s="191">
        <v>17</v>
      </c>
      <c r="R102" s="191">
        <v>52</v>
      </c>
      <c r="S102" s="190">
        <v>780.875</v>
      </c>
      <c r="T102" s="190">
        <v>891.875</v>
      </c>
      <c r="U102" s="190">
        <v>851.65392635984904</v>
      </c>
      <c r="V102" s="190">
        <v>2076.375</v>
      </c>
      <c r="W102" s="191">
        <v>595.875</v>
      </c>
      <c r="X102" s="191">
        <v>466.625</v>
      </c>
      <c r="Y102" s="191">
        <v>190.125</v>
      </c>
      <c r="Z102" s="191">
        <v>116.875</v>
      </c>
      <c r="AA102" s="191">
        <v>13.125</v>
      </c>
      <c r="AB102" s="191">
        <v>48.25</v>
      </c>
      <c r="AC102" s="191">
        <v>82.75</v>
      </c>
      <c r="AD102" s="191">
        <v>365.5</v>
      </c>
      <c r="AE102" s="191">
        <v>197.25</v>
      </c>
      <c r="AF102" s="190">
        <v>4508.3158992102899</v>
      </c>
      <c r="AG102" s="191">
        <v>576.625</v>
      </c>
      <c r="AH102" s="191">
        <v>102.75</v>
      </c>
      <c r="AI102" s="191">
        <v>775.125</v>
      </c>
      <c r="AJ102" s="191">
        <v>829.875</v>
      </c>
      <c r="AK102" s="191">
        <v>218.875</v>
      </c>
      <c r="AL102" s="191">
        <v>215.875</v>
      </c>
      <c r="AM102" s="191">
        <v>1789.1908992102899</v>
      </c>
      <c r="AN102" s="190">
        <v>937.375</v>
      </c>
      <c r="AO102" s="190">
        <v>459</v>
      </c>
      <c r="AP102" s="191">
        <v>231.125</v>
      </c>
      <c r="AQ102" s="191">
        <v>4.375</v>
      </c>
      <c r="AR102" s="191">
        <v>134.75</v>
      </c>
      <c r="AS102" s="191">
        <v>88.75</v>
      </c>
      <c r="AT102" s="190">
        <v>166.375</v>
      </c>
      <c r="AU102" s="190">
        <v>11</v>
      </c>
      <c r="AV102" s="190">
        <v>225.5</v>
      </c>
      <c r="AW102" s="191">
        <v>9</v>
      </c>
      <c r="AX102" s="191">
        <v>216.5</v>
      </c>
      <c r="AY102" s="190">
        <v>322.625</v>
      </c>
      <c r="AZ102" s="190">
        <v>21.5</v>
      </c>
      <c r="BA102" s="190">
        <v>236.125</v>
      </c>
      <c r="BB102" s="190">
        <v>30</v>
      </c>
      <c r="BC102" s="190">
        <v>5</v>
      </c>
      <c r="BD102" s="190">
        <v>4200.75</v>
      </c>
      <c r="BE102" s="190">
        <v>96.25</v>
      </c>
      <c r="BF102" s="190">
        <v>173.25</v>
      </c>
      <c r="BG102" s="190">
        <v>1211.375</v>
      </c>
      <c r="BH102" s="190" t="e">
        <v>#VALUE!</v>
      </c>
      <c r="BI102" s="192">
        <v>1992.375</v>
      </c>
      <c r="BJ102" s="193">
        <v>521.875</v>
      </c>
      <c r="BK102" s="193">
        <v>27.125</v>
      </c>
      <c r="BL102" s="193">
        <v>1081.125</v>
      </c>
      <c r="BM102" s="193">
        <v>0</v>
      </c>
      <c r="BN102" s="193">
        <v>13.125</v>
      </c>
      <c r="BO102" s="193">
        <v>0</v>
      </c>
      <c r="BP102" s="193">
        <v>349.125</v>
      </c>
      <c r="BQ102" s="194">
        <v>566</v>
      </c>
      <c r="BR102" s="194">
        <v>64.875</v>
      </c>
      <c r="BS102" s="194" t="e">
        <v>#VALUE!</v>
      </c>
      <c r="BT102" s="194">
        <v>197.25</v>
      </c>
      <c r="BU102" s="194">
        <v>0</v>
      </c>
      <c r="BV102" s="194">
        <v>303.875</v>
      </c>
      <c r="BW102" s="195" t="e">
        <v>#VALUE!</v>
      </c>
      <c r="BX102" s="195" t="e">
        <v>#VALUE!</v>
      </c>
      <c r="BY102" s="195" t="e">
        <v>#VALUE!</v>
      </c>
      <c r="BZ102" s="195" t="e">
        <v>#VALUE!</v>
      </c>
      <c r="CA102" s="195" t="e">
        <v>#VALUE!</v>
      </c>
      <c r="CB102" s="195">
        <v>291.75</v>
      </c>
      <c r="CC102" s="196">
        <v>1496.12834183463</v>
      </c>
      <c r="CD102" s="197">
        <v>138328.271892786</v>
      </c>
    </row>
    <row r="103" spans="1:82" ht="15.75" thickBot="1" x14ac:dyDescent="0.3">
      <c r="A103" s="523" t="s">
        <v>571</v>
      </c>
      <c r="B103" s="524"/>
      <c r="C103" s="524"/>
      <c r="D103" s="524"/>
      <c r="E103" s="198">
        <v>1781587.0998539301</v>
      </c>
      <c r="F103" s="198">
        <v>1749308.38965378</v>
      </c>
      <c r="G103" s="198">
        <v>8229.8945007333896</v>
      </c>
      <c r="H103" s="198">
        <v>24048.815699411702</v>
      </c>
      <c r="I103" s="198">
        <v>102805.08238510801</v>
      </c>
      <c r="J103" s="198">
        <v>102218.3075091801</v>
      </c>
      <c r="K103" s="198">
        <v>117684.977952241</v>
      </c>
      <c r="L103" s="198">
        <v>218021.508529963</v>
      </c>
      <c r="M103" s="198">
        <v>434577.07089869201</v>
      </c>
      <c r="N103" s="198">
        <v>363043.77300113498</v>
      </c>
      <c r="O103" s="198">
        <v>443236.37957760802</v>
      </c>
      <c r="P103" s="198">
        <v>204922.77668432699</v>
      </c>
      <c r="Q103" s="198">
        <v>3870.25</v>
      </c>
      <c r="R103" s="198">
        <v>13039.1315791616</v>
      </c>
      <c r="S103" s="198">
        <v>127906.875</v>
      </c>
      <c r="T103" s="198">
        <v>76945.263074971299</v>
      </c>
      <c r="U103" s="198">
        <v>62624.994547742797</v>
      </c>
      <c r="V103" s="198">
        <v>336316.5</v>
      </c>
      <c r="W103" s="198">
        <v>71893.375</v>
      </c>
      <c r="X103" s="198">
        <v>64507.5</v>
      </c>
      <c r="Y103" s="198">
        <v>33692.375</v>
      </c>
      <c r="Z103" s="198">
        <v>62503.375</v>
      </c>
      <c r="AA103" s="198">
        <v>1979.375</v>
      </c>
      <c r="AB103" s="198">
        <v>18023.875</v>
      </c>
      <c r="AC103" s="198">
        <v>9619.25</v>
      </c>
      <c r="AD103" s="198">
        <v>41444.75</v>
      </c>
      <c r="AE103" s="198">
        <v>32652.625</v>
      </c>
      <c r="AF103" s="198">
        <v>540489.42075237504</v>
      </c>
      <c r="AG103" s="198">
        <v>180470.72556443099</v>
      </c>
      <c r="AH103" s="198">
        <v>9582.25</v>
      </c>
      <c r="AI103" s="198">
        <v>128048.875</v>
      </c>
      <c r="AJ103" s="198">
        <v>39061.25</v>
      </c>
      <c r="AK103" s="198">
        <v>23554.625</v>
      </c>
      <c r="AL103" s="198">
        <v>12576.75</v>
      </c>
      <c r="AM103" s="198">
        <v>147194.94518794399</v>
      </c>
      <c r="AN103" s="198">
        <v>21984</v>
      </c>
      <c r="AO103" s="198">
        <v>60967.871896391502</v>
      </c>
      <c r="AP103" s="198">
        <v>41947</v>
      </c>
      <c r="AQ103" s="198">
        <v>1080.75</v>
      </c>
      <c r="AR103" s="198">
        <v>12631.4421410327</v>
      </c>
      <c r="AS103" s="198">
        <v>5308.6797553588103</v>
      </c>
      <c r="AT103" s="198">
        <v>21314.25</v>
      </c>
      <c r="AU103" s="198">
        <v>7667.75</v>
      </c>
      <c r="AV103" s="198">
        <v>8048.25</v>
      </c>
      <c r="AW103" s="198">
        <v>1952.375</v>
      </c>
      <c r="AX103" s="198">
        <v>6095.875</v>
      </c>
      <c r="AY103" s="198">
        <v>8458.625</v>
      </c>
      <c r="AZ103" s="198">
        <v>13717</v>
      </c>
      <c r="BA103" s="198">
        <v>10804.875</v>
      </c>
      <c r="BB103" s="198">
        <v>760</v>
      </c>
      <c r="BC103" s="198">
        <v>543.25</v>
      </c>
      <c r="BD103" s="198">
        <v>178781.312183834</v>
      </c>
      <c r="BE103" s="198">
        <v>6218.375</v>
      </c>
      <c r="BF103" s="198">
        <v>6544.25</v>
      </c>
      <c r="BG103" s="198">
        <v>66640.710714285698</v>
      </c>
      <c r="BH103" s="198" t="e">
        <v>#VALUE!</v>
      </c>
      <c r="BI103" s="198">
        <v>321543.67528744752</v>
      </c>
      <c r="BJ103" s="198">
        <v>79292.375</v>
      </c>
      <c r="BK103" s="198">
        <v>25977.3635810255</v>
      </c>
      <c r="BL103" s="198">
        <v>167952.34064800263</v>
      </c>
      <c r="BM103" s="198">
        <v>5840.25</v>
      </c>
      <c r="BN103" s="198">
        <v>2831.125</v>
      </c>
      <c r="BO103" s="198">
        <v>6889.625</v>
      </c>
      <c r="BP103" s="198">
        <v>32760.5960584188</v>
      </c>
      <c r="BQ103" s="198">
        <v>152657.308804856</v>
      </c>
      <c r="BR103" s="198">
        <v>30486.75</v>
      </c>
      <c r="BS103" s="198">
        <v>15667.75</v>
      </c>
      <c r="BT103" s="198">
        <v>15638.5</v>
      </c>
      <c r="BU103" s="198">
        <v>4332.625</v>
      </c>
      <c r="BV103" s="198">
        <v>86531.683804856293</v>
      </c>
      <c r="BW103" s="198">
        <v>12044.5</v>
      </c>
      <c r="BX103" s="198">
        <v>3125.875</v>
      </c>
      <c r="BY103" s="198">
        <v>1410.75</v>
      </c>
      <c r="BZ103" s="198">
        <v>6704.375</v>
      </c>
      <c r="CA103" s="198">
        <v>2051.125</v>
      </c>
      <c r="CB103" s="198">
        <v>38844</v>
      </c>
      <c r="CC103" s="198">
        <v>83472.161385139596</v>
      </c>
      <c r="CD103" s="199">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8" bestFit="1" customWidth="1"/>
    <col min="2" max="2" width="22" style="188" bestFit="1" customWidth="1"/>
    <col min="3" max="4" width="26.5703125" style="188" bestFit="1" customWidth="1"/>
    <col min="5" max="5" width="14.42578125" style="188" bestFit="1" customWidth="1"/>
    <col min="6" max="6" width="11.140625" style="188" bestFit="1" customWidth="1"/>
    <col min="7" max="7" width="12.140625" style="188" bestFit="1" customWidth="1"/>
    <col min="8" max="8" width="15.140625" style="188" bestFit="1" customWidth="1"/>
    <col min="9" max="9" width="10.7109375" style="188" bestFit="1" customWidth="1"/>
    <col min="10" max="10" width="7" style="188" bestFit="1" customWidth="1"/>
    <col min="11" max="11" width="8" style="188" bestFit="1" customWidth="1"/>
    <col min="12" max="13" width="9" style="188" bestFit="1" customWidth="1"/>
    <col min="14" max="14" width="10" style="188" bestFit="1" customWidth="1"/>
    <col min="15" max="15" width="8" style="188" bestFit="1" customWidth="1"/>
    <col min="16" max="16" width="18.28515625" style="188" bestFit="1" customWidth="1"/>
    <col min="17" max="17" width="27.28515625" style="188" bestFit="1" customWidth="1"/>
    <col min="18" max="18" width="26.42578125" style="188" bestFit="1" customWidth="1"/>
    <col min="19" max="19" width="33.28515625" style="188" bestFit="1" customWidth="1"/>
    <col min="20" max="20" width="22.140625" style="188" bestFit="1" customWidth="1"/>
    <col min="21" max="21" width="20.28515625" style="188" bestFit="1" customWidth="1"/>
    <col min="22" max="22" width="32.140625" style="188" bestFit="1" customWidth="1"/>
    <col min="23" max="23" width="35" style="188" bestFit="1" customWidth="1"/>
    <col min="24" max="25" width="34" style="188" bestFit="1" customWidth="1"/>
    <col min="26" max="26" width="35.5703125" style="188" bestFit="1" customWidth="1"/>
    <col min="27" max="27" width="32.85546875" style="188" bestFit="1" customWidth="1"/>
    <col min="28" max="28" width="32.42578125" style="188" bestFit="1" customWidth="1"/>
    <col min="29" max="29" width="28.140625" style="188" bestFit="1" customWidth="1"/>
    <col min="30" max="30" width="30.85546875" style="188" bestFit="1" customWidth="1"/>
    <col min="31" max="31" width="32.140625" style="188" bestFit="1" customWidth="1"/>
    <col min="32" max="32" width="28.28515625" style="188" bestFit="1" customWidth="1"/>
    <col min="33" max="33" width="20.5703125" style="188" bestFit="1" customWidth="1"/>
    <col min="34" max="34" width="34" style="188" bestFit="1" customWidth="1"/>
    <col min="35" max="35" width="23.140625" style="188" bestFit="1" customWidth="1"/>
    <col min="36" max="36" width="30.28515625" style="188" bestFit="1" customWidth="1"/>
    <col min="37" max="37" width="34" style="188" bestFit="1" customWidth="1"/>
    <col min="38" max="38" width="33.85546875" style="188" bestFit="1" customWidth="1"/>
    <col min="39" max="39" width="32.7109375" style="188" bestFit="1" customWidth="1"/>
    <col min="40" max="40" width="24.140625" style="188" bestFit="1" customWidth="1"/>
    <col min="41" max="41" width="23.5703125" style="188" bestFit="1" customWidth="1"/>
    <col min="42" max="42" width="29.28515625" style="188" bestFit="1" customWidth="1"/>
    <col min="43" max="43" width="24.42578125" style="188" bestFit="1" customWidth="1"/>
    <col min="44" max="44" width="27.42578125" style="188" bestFit="1" customWidth="1"/>
    <col min="45" max="45" width="27.28515625" style="188" bestFit="1" customWidth="1"/>
    <col min="46" max="46" width="17.7109375" style="188" bestFit="1" customWidth="1"/>
    <col min="47" max="47" width="16.85546875" style="188" bestFit="1" customWidth="1"/>
    <col min="48" max="48" width="34.7109375" style="188" bestFit="1" customWidth="1"/>
    <col min="49" max="49" width="34.28515625" style="188" bestFit="1" customWidth="1"/>
    <col min="50" max="50" width="27.7109375" style="188" bestFit="1" customWidth="1"/>
    <col min="51" max="51" width="32.85546875" style="188" bestFit="1" customWidth="1"/>
    <col min="52" max="52" width="24.5703125" style="188" bestFit="1" customWidth="1"/>
    <col min="53" max="53" width="19.5703125" style="188" bestFit="1" customWidth="1"/>
    <col min="54" max="54" width="25.5703125" style="188" bestFit="1" customWidth="1"/>
    <col min="55" max="55" width="18.5703125" style="188" bestFit="1" customWidth="1"/>
    <col min="56" max="56" width="25" style="188" bestFit="1" customWidth="1"/>
    <col min="57" max="57" width="32.85546875" style="188" bestFit="1" customWidth="1"/>
    <col min="58" max="58" width="15.28515625" style="188" bestFit="1" customWidth="1"/>
    <col min="59" max="59" width="11" style="188" bestFit="1" customWidth="1"/>
    <col min="60" max="60" width="15.7109375" style="188" bestFit="1" customWidth="1"/>
    <col min="61" max="61" width="15" style="188" bestFit="1" customWidth="1"/>
    <col min="62" max="62" width="13.42578125" style="188" bestFit="1" customWidth="1"/>
    <col min="63" max="63" width="14.85546875" style="188" bestFit="1" customWidth="1"/>
    <col min="64" max="64" width="10.85546875" style="188" bestFit="1" customWidth="1"/>
    <col min="65" max="65" width="18.7109375" style="188" bestFit="1" customWidth="1"/>
    <col min="66" max="66" width="15" style="188" bestFit="1" customWidth="1"/>
    <col min="67" max="67" width="18.140625" style="188" bestFit="1" customWidth="1"/>
    <col min="68" max="68" width="10.7109375" style="188" bestFit="1" customWidth="1"/>
    <col min="69" max="69" width="12.28515625" style="188" bestFit="1" customWidth="1"/>
    <col min="70" max="71" width="29.7109375" style="188" bestFit="1" customWidth="1"/>
    <col min="72" max="72" width="27.5703125" style="188" bestFit="1" customWidth="1"/>
    <col min="73" max="73" width="20.7109375" style="188" bestFit="1" customWidth="1"/>
    <col min="74" max="74" width="13.7109375" style="188" bestFit="1" customWidth="1"/>
    <col min="75" max="75" width="25.42578125" style="188" bestFit="1" customWidth="1"/>
    <col min="76" max="76" width="20.28515625" style="188" bestFit="1" customWidth="1"/>
    <col min="77" max="77" width="22.85546875" style="188" bestFit="1" customWidth="1"/>
    <col min="78" max="78" width="30.7109375" style="188" bestFit="1" customWidth="1"/>
    <col min="79" max="79" width="32.140625" style="188" bestFit="1" customWidth="1"/>
    <col min="80" max="80" width="22.28515625" style="188" bestFit="1" customWidth="1"/>
    <col min="81" max="81" width="12.85546875" style="188" bestFit="1" customWidth="1"/>
    <col min="82" max="82" width="33" style="188" bestFit="1" customWidth="1"/>
    <col min="83" max="16384" width="11.42578125" style="188"/>
  </cols>
  <sheetData>
    <row r="1" spans="1:82" s="159" customFormat="1" ht="12.75" x14ac:dyDescent="0.2">
      <c r="A1" s="525"/>
      <c r="B1" s="526"/>
      <c r="C1" s="526"/>
      <c r="D1" s="527"/>
      <c r="E1" s="157" t="s">
        <v>185</v>
      </c>
      <c r="F1" s="528" t="s">
        <v>186</v>
      </c>
      <c r="G1" s="528"/>
      <c r="H1" s="528"/>
      <c r="I1" s="528" t="s">
        <v>187</v>
      </c>
      <c r="J1" s="528"/>
      <c r="K1" s="528"/>
      <c r="L1" s="528"/>
      <c r="M1" s="528"/>
      <c r="N1" s="528"/>
      <c r="O1" s="528"/>
      <c r="P1" s="529" t="s">
        <v>188</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189</v>
      </c>
      <c r="BJ1" s="533"/>
      <c r="BK1" s="533"/>
      <c r="BL1" s="533"/>
      <c r="BM1" s="533"/>
      <c r="BN1" s="533"/>
      <c r="BO1" s="533"/>
      <c r="BP1" s="534"/>
      <c r="BQ1" s="535" t="s">
        <v>190</v>
      </c>
      <c r="BR1" s="535"/>
      <c r="BS1" s="535"/>
      <c r="BT1" s="535"/>
      <c r="BU1" s="535"/>
      <c r="BV1" s="535"/>
      <c r="BW1" s="535"/>
      <c r="BX1" s="535"/>
      <c r="BY1" s="535"/>
      <c r="BZ1" s="535"/>
      <c r="CA1" s="535"/>
      <c r="CB1" s="535"/>
      <c r="CC1" s="158">
        <v>0</v>
      </c>
      <c r="CD1" s="521" t="s">
        <v>191</v>
      </c>
    </row>
    <row r="2" spans="1:82" s="159" customFormat="1" ht="50.25" customHeight="1" x14ac:dyDescent="0.25">
      <c r="A2" s="160" t="s">
        <v>192</v>
      </c>
      <c r="B2" s="161" t="s">
        <v>193</v>
      </c>
      <c r="C2" s="161" t="s">
        <v>194</v>
      </c>
      <c r="D2" s="161" t="s">
        <v>195</v>
      </c>
      <c r="E2" s="162" t="s">
        <v>196</v>
      </c>
      <c r="F2" s="163" t="s">
        <v>197</v>
      </c>
      <c r="G2" s="163" t="s">
        <v>198</v>
      </c>
      <c r="H2" s="163" t="s">
        <v>199</v>
      </c>
      <c r="I2" s="163" t="s">
        <v>200</v>
      </c>
      <c r="J2" s="163" t="s">
        <v>201</v>
      </c>
      <c r="K2" s="163" t="s">
        <v>202</v>
      </c>
      <c r="L2" s="163" t="s">
        <v>203</v>
      </c>
      <c r="M2" s="163" t="s">
        <v>204</v>
      </c>
      <c r="N2" s="163" t="s">
        <v>205</v>
      </c>
      <c r="O2" s="163" t="s">
        <v>206</v>
      </c>
      <c r="P2" s="162" t="s">
        <v>64</v>
      </c>
      <c r="Q2" s="164" t="s">
        <v>207</v>
      </c>
      <c r="R2" s="164" t="s">
        <v>208</v>
      </c>
      <c r="S2" s="162" t="s">
        <v>209</v>
      </c>
      <c r="T2" s="162" t="s">
        <v>210</v>
      </c>
      <c r="U2" s="162" t="s">
        <v>211</v>
      </c>
      <c r="V2" s="162" t="s">
        <v>212</v>
      </c>
      <c r="W2" s="164" t="s">
        <v>213</v>
      </c>
      <c r="X2" s="164" t="s">
        <v>214</v>
      </c>
      <c r="Y2" s="164" t="s">
        <v>215</v>
      </c>
      <c r="Z2" s="164" t="s">
        <v>216</v>
      </c>
      <c r="AA2" s="164" t="s">
        <v>217</v>
      </c>
      <c r="AB2" s="164" t="s">
        <v>218</v>
      </c>
      <c r="AC2" s="164" t="s">
        <v>219</v>
      </c>
      <c r="AD2" s="164" t="s">
        <v>220</v>
      </c>
      <c r="AE2" s="164" t="s">
        <v>221</v>
      </c>
      <c r="AF2" s="162" t="s">
        <v>222</v>
      </c>
      <c r="AG2" s="164" t="s">
        <v>223</v>
      </c>
      <c r="AH2" s="164" t="s">
        <v>224</v>
      </c>
      <c r="AI2" s="164" t="s">
        <v>225</v>
      </c>
      <c r="AJ2" s="164" t="s">
        <v>226</v>
      </c>
      <c r="AK2" s="164" t="s">
        <v>227</v>
      </c>
      <c r="AL2" s="164" t="s">
        <v>228</v>
      </c>
      <c r="AM2" s="164" t="s">
        <v>229</v>
      </c>
      <c r="AN2" s="162" t="s">
        <v>230</v>
      </c>
      <c r="AO2" s="162" t="s">
        <v>231</v>
      </c>
      <c r="AP2" s="164" t="s">
        <v>232</v>
      </c>
      <c r="AQ2" s="164" t="s">
        <v>233</v>
      </c>
      <c r="AR2" s="164" t="s">
        <v>234</v>
      </c>
      <c r="AS2" s="164" t="s">
        <v>235</v>
      </c>
      <c r="AT2" s="162" t="s">
        <v>236</v>
      </c>
      <c r="AU2" s="162" t="s">
        <v>237</v>
      </c>
      <c r="AV2" s="162" t="s">
        <v>238</v>
      </c>
      <c r="AW2" s="164" t="s">
        <v>239</v>
      </c>
      <c r="AX2" s="164" t="s">
        <v>240</v>
      </c>
      <c r="AY2" s="162" t="s">
        <v>241</v>
      </c>
      <c r="AZ2" s="162" t="s">
        <v>242</v>
      </c>
      <c r="BA2" s="162" t="s">
        <v>243</v>
      </c>
      <c r="BB2" s="162" t="s">
        <v>244</v>
      </c>
      <c r="BC2" s="162" t="s">
        <v>245</v>
      </c>
      <c r="BD2" s="162" t="s">
        <v>246</v>
      </c>
      <c r="BE2" s="162" t="s">
        <v>247</v>
      </c>
      <c r="BF2" s="162" t="s">
        <v>248</v>
      </c>
      <c r="BG2" s="162" t="s">
        <v>249</v>
      </c>
      <c r="BH2" s="162" t="s">
        <v>250</v>
      </c>
      <c r="BI2" s="165" t="s">
        <v>251</v>
      </c>
      <c r="BJ2" s="166" t="s">
        <v>252</v>
      </c>
      <c r="BK2" s="166" t="s">
        <v>253</v>
      </c>
      <c r="BL2" s="166" t="s">
        <v>254</v>
      </c>
      <c r="BM2" s="166" t="s">
        <v>255</v>
      </c>
      <c r="BN2" s="166" t="s">
        <v>256</v>
      </c>
      <c r="BO2" s="166" t="s">
        <v>257</v>
      </c>
      <c r="BP2" s="166" t="s">
        <v>258</v>
      </c>
      <c r="BQ2" s="167" t="s">
        <v>259</v>
      </c>
      <c r="BR2" s="167" t="s">
        <v>260</v>
      </c>
      <c r="BS2" s="167" t="s">
        <v>261</v>
      </c>
      <c r="BT2" s="167" t="s">
        <v>262</v>
      </c>
      <c r="BU2" s="167" t="s">
        <v>263</v>
      </c>
      <c r="BV2" s="167" t="s">
        <v>264</v>
      </c>
      <c r="BW2" s="168" t="s">
        <v>265</v>
      </c>
      <c r="BX2" s="168" t="s">
        <v>266</v>
      </c>
      <c r="BY2" s="168" t="s">
        <v>267</v>
      </c>
      <c r="BZ2" s="168" t="s">
        <v>268</v>
      </c>
      <c r="CA2" s="168" t="s">
        <v>269</v>
      </c>
      <c r="CB2" s="168" t="s">
        <v>270</v>
      </c>
      <c r="CC2" s="169" t="s">
        <v>271</v>
      </c>
      <c r="CD2" s="522"/>
    </row>
    <row r="3" spans="1:82" s="159" customFormat="1" ht="12.75" x14ac:dyDescent="0.25">
      <c r="A3" s="170" t="s">
        <v>272</v>
      </c>
      <c r="B3" s="170" t="s">
        <v>273</v>
      </c>
      <c r="C3" s="170" t="s">
        <v>274</v>
      </c>
      <c r="D3" s="170" t="s">
        <v>275</v>
      </c>
      <c r="E3" s="171" t="s">
        <v>276</v>
      </c>
      <c r="F3" s="172" t="s">
        <v>277</v>
      </c>
      <c r="G3" s="172" t="s">
        <v>278</v>
      </c>
      <c r="H3" s="172" t="s">
        <v>279</v>
      </c>
      <c r="I3" s="172" t="s">
        <v>280</v>
      </c>
      <c r="J3" s="172" t="s">
        <v>281</v>
      </c>
      <c r="K3" s="172" t="s">
        <v>282</v>
      </c>
      <c r="L3" s="172" t="s">
        <v>283</v>
      </c>
      <c r="M3" s="172" t="s">
        <v>284</v>
      </c>
      <c r="N3" s="172" t="s">
        <v>285</v>
      </c>
      <c r="O3" s="172" t="s">
        <v>286</v>
      </c>
      <c r="P3" s="171" t="s">
        <v>287</v>
      </c>
      <c r="Q3" s="172" t="s">
        <v>288</v>
      </c>
      <c r="R3" s="172" t="s">
        <v>289</v>
      </c>
      <c r="S3" s="171" t="s">
        <v>290</v>
      </c>
      <c r="T3" s="171" t="s">
        <v>291</v>
      </c>
      <c r="U3" s="171" t="s">
        <v>292</v>
      </c>
      <c r="V3" s="171" t="s">
        <v>293</v>
      </c>
      <c r="W3" s="172" t="s">
        <v>294</v>
      </c>
      <c r="X3" s="172" t="s">
        <v>295</v>
      </c>
      <c r="Y3" s="172" t="s">
        <v>296</v>
      </c>
      <c r="Z3" s="172" t="s">
        <v>297</v>
      </c>
      <c r="AA3" s="172" t="s">
        <v>298</v>
      </c>
      <c r="AB3" s="172" t="s">
        <v>299</v>
      </c>
      <c r="AC3" s="172" t="s">
        <v>300</v>
      </c>
      <c r="AD3" s="172" t="s">
        <v>301</v>
      </c>
      <c r="AE3" s="172" t="s">
        <v>302</v>
      </c>
      <c r="AF3" s="171" t="s">
        <v>303</v>
      </c>
      <c r="AG3" s="172" t="s">
        <v>304</v>
      </c>
      <c r="AH3" s="172" t="s">
        <v>305</v>
      </c>
      <c r="AI3" s="172" t="s">
        <v>306</v>
      </c>
      <c r="AJ3" s="172" t="s">
        <v>307</v>
      </c>
      <c r="AK3" s="172" t="s">
        <v>308</v>
      </c>
      <c r="AL3" s="172" t="s">
        <v>309</v>
      </c>
      <c r="AM3" s="172" t="s">
        <v>310</v>
      </c>
      <c r="AN3" s="171" t="s">
        <v>311</v>
      </c>
      <c r="AO3" s="171" t="s">
        <v>312</v>
      </c>
      <c r="AP3" s="172" t="s">
        <v>313</v>
      </c>
      <c r="AQ3" s="172" t="s">
        <v>314</v>
      </c>
      <c r="AR3" s="172" t="s">
        <v>315</v>
      </c>
      <c r="AS3" s="172" t="s">
        <v>316</v>
      </c>
      <c r="AT3" s="171" t="s">
        <v>317</v>
      </c>
      <c r="AU3" s="171" t="s">
        <v>318</v>
      </c>
      <c r="AV3" s="171" t="s">
        <v>319</v>
      </c>
      <c r="AW3" s="172" t="s">
        <v>320</v>
      </c>
      <c r="AX3" s="172" t="s">
        <v>321</v>
      </c>
      <c r="AY3" s="171" t="s">
        <v>322</v>
      </c>
      <c r="AZ3" s="171" t="s">
        <v>323</v>
      </c>
      <c r="BA3" s="171" t="s">
        <v>324</v>
      </c>
      <c r="BB3" s="171" t="s">
        <v>325</v>
      </c>
      <c r="BC3" s="171" t="s">
        <v>326</v>
      </c>
      <c r="BD3" s="171" t="s">
        <v>327</v>
      </c>
      <c r="BE3" s="171" t="s">
        <v>328</v>
      </c>
      <c r="BF3" s="171" t="s">
        <v>329</v>
      </c>
      <c r="BG3" s="171" t="s">
        <v>330</v>
      </c>
      <c r="BH3" s="171" t="s">
        <v>331</v>
      </c>
      <c r="BI3" s="173" t="s">
        <v>332</v>
      </c>
      <c r="BJ3" s="174" t="s">
        <v>333</v>
      </c>
      <c r="BK3" s="174" t="s">
        <v>334</v>
      </c>
      <c r="BL3" s="174" t="s">
        <v>335</v>
      </c>
      <c r="BM3" s="174" t="s">
        <v>336</v>
      </c>
      <c r="BN3" s="174" t="s">
        <v>337</v>
      </c>
      <c r="BO3" s="174" t="s">
        <v>338</v>
      </c>
      <c r="BP3" s="174" t="s">
        <v>339</v>
      </c>
      <c r="BQ3" s="175" t="s">
        <v>340</v>
      </c>
      <c r="BR3" s="175" t="s">
        <v>341</v>
      </c>
      <c r="BS3" s="175" t="s">
        <v>342</v>
      </c>
      <c r="BT3" s="175" t="s">
        <v>343</v>
      </c>
      <c r="BU3" s="175" t="s">
        <v>344</v>
      </c>
      <c r="BV3" s="175" t="s">
        <v>345</v>
      </c>
      <c r="BW3" s="176" t="s">
        <v>346</v>
      </c>
      <c r="BX3" s="176" t="s">
        <v>347</v>
      </c>
      <c r="BY3" s="176" t="s">
        <v>348</v>
      </c>
      <c r="BZ3" s="176" t="s">
        <v>349</v>
      </c>
      <c r="CA3" s="176" t="s">
        <v>350</v>
      </c>
      <c r="CB3" s="176" t="s">
        <v>351</v>
      </c>
      <c r="CC3" s="177" t="s">
        <v>352</v>
      </c>
      <c r="CD3" s="178" t="s">
        <v>572</v>
      </c>
    </row>
    <row r="4" spans="1:82" x14ac:dyDescent="0.25">
      <c r="A4" s="179" t="s">
        <v>164</v>
      </c>
      <c r="B4" s="179" t="s">
        <v>354</v>
      </c>
      <c r="C4" s="179" t="s">
        <v>355</v>
      </c>
      <c r="D4" s="179" t="s">
        <v>55</v>
      </c>
      <c r="E4" s="180">
        <v>16435.990809019902</v>
      </c>
      <c r="F4" s="181">
        <v>16317.490809019901</v>
      </c>
      <c r="G4" s="181">
        <v>80.5</v>
      </c>
      <c r="H4" s="181">
        <v>38</v>
      </c>
      <c r="I4" s="181">
        <v>947.875</v>
      </c>
      <c r="J4" s="181">
        <v>961.125</v>
      </c>
      <c r="K4" s="181">
        <v>996.125</v>
      </c>
      <c r="L4" s="181">
        <v>2311.9774425564901</v>
      </c>
      <c r="M4" s="181">
        <v>3267.0817150407102</v>
      </c>
      <c r="N4" s="181">
        <v>3593.5401071729898</v>
      </c>
      <c r="O4" s="181">
        <v>4358.26654424973</v>
      </c>
      <c r="P4" s="180">
        <v>1458.25</v>
      </c>
      <c r="Q4" s="181">
        <v>14.25</v>
      </c>
      <c r="R4" s="181">
        <v>192</v>
      </c>
      <c r="S4" s="180">
        <v>1866</v>
      </c>
      <c r="T4" s="180">
        <v>753.375</v>
      </c>
      <c r="U4" s="180">
        <v>330.653440506599</v>
      </c>
      <c r="V4" s="180">
        <v>3783.375</v>
      </c>
      <c r="W4" s="181">
        <v>840.5</v>
      </c>
      <c r="X4" s="181">
        <v>851.875</v>
      </c>
      <c r="Y4" s="181">
        <v>356.625</v>
      </c>
      <c r="Z4" s="181">
        <v>603</v>
      </c>
      <c r="AA4" s="181">
        <v>1.625</v>
      </c>
      <c r="AB4" s="181">
        <v>123.875</v>
      </c>
      <c r="AC4" s="181">
        <v>290.5</v>
      </c>
      <c r="AD4" s="181">
        <v>333.875</v>
      </c>
      <c r="AE4" s="181">
        <v>381.5</v>
      </c>
      <c r="AF4" s="180">
        <v>4630.4623685133201</v>
      </c>
      <c r="AG4" s="181">
        <v>1147.625</v>
      </c>
      <c r="AH4" s="181">
        <v>70.5</v>
      </c>
      <c r="AI4" s="181">
        <v>951.375</v>
      </c>
      <c r="AJ4" s="181">
        <v>471.25</v>
      </c>
      <c r="AK4" s="181">
        <v>74.375</v>
      </c>
      <c r="AL4" s="181">
        <v>0</v>
      </c>
      <c r="AM4" s="181">
        <v>1915.3373685133199</v>
      </c>
      <c r="AN4" s="180">
        <v>437.375</v>
      </c>
      <c r="AO4" s="180">
        <v>305.75</v>
      </c>
      <c r="AP4" s="181">
        <v>236.875</v>
      </c>
      <c r="AQ4" s="181">
        <v>1.375</v>
      </c>
      <c r="AR4" s="181">
        <v>42</v>
      </c>
      <c r="AS4" s="181">
        <v>25.5</v>
      </c>
      <c r="AT4" s="180">
        <v>277</v>
      </c>
      <c r="AU4" s="180">
        <v>302.125</v>
      </c>
      <c r="AV4" s="180">
        <v>93.25</v>
      </c>
      <c r="AW4" s="181">
        <v>11</v>
      </c>
      <c r="AX4" s="181">
        <v>82.25</v>
      </c>
      <c r="AY4" s="180">
        <v>28.25</v>
      </c>
      <c r="AZ4" s="180">
        <v>205.25</v>
      </c>
      <c r="BA4" s="180">
        <v>43</v>
      </c>
      <c r="BB4" s="180">
        <v>1</v>
      </c>
      <c r="BC4" s="180">
        <v>2.5</v>
      </c>
      <c r="BD4" s="180">
        <v>1422.125</v>
      </c>
      <c r="BE4" s="180">
        <v>13.25</v>
      </c>
      <c r="BF4" s="180" t="e">
        <v>#VALUE!</v>
      </c>
      <c r="BG4" s="180">
        <v>287</v>
      </c>
      <c r="BH4" s="180" t="e">
        <v>#VALUE!</v>
      </c>
      <c r="BI4" s="182">
        <v>2388.9913253125001</v>
      </c>
      <c r="BJ4" s="183" t="e">
        <v>#VALUE!</v>
      </c>
      <c r="BK4" s="183">
        <v>115.75</v>
      </c>
      <c r="BL4" s="183">
        <v>1206.8663253125001</v>
      </c>
      <c r="BM4" s="183">
        <v>2</v>
      </c>
      <c r="BN4" s="183">
        <v>9.25</v>
      </c>
      <c r="BO4" s="183">
        <v>169.25</v>
      </c>
      <c r="BP4" s="183">
        <v>84.875</v>
      </c>
      <c r="BQ4" s="184">
        <v>1241</v>
      </c>
      <c r="BR4" s="184">
        <v>106.125</v>
      </c>
      <c r="BS4" s="184" t="e">
        <v>#VALUE!</v>
      </c>
      <c r="BT4" s="184">
        <v>98.5</v>
      </c>
      <c r="BU4" s="184">
        <v>0</v>
      </c>
      <c r="BV4" s="184">
        <v>886.875</v>
      </c>
      <c r="BW4" s="185">
        <v>412.125</v>
      </c>
      <c r="BX4" s="185">
        <v>5.375</v>
      </c>
      <c r="BY4" s="185" t="e">
        <v>#VALUE!</v>
      </c>
      <c r="BZ4" s="185">
        <v>93.25</v>
      </c>
      <c r="CA4" s="185">
        <v>1</v>
      </c>
      <c r="CB4" s="185">
        <v>176.875</v>
      </c>
      <c r="CC4" s="186">
        <v>20.375</v>
      </c>
      <c r="CD4" s="187">
        <v>151583.51326979499</v>
      </c>
    </row>
    <row r="5" spans="1:82" x14ac:dyDescent="0.25">
      <c r="A5" s="179" t="s">
        <v>165</v>
      </c>
      <c r="B5" s="179" t="s">
        <v>356</v>
      </c>
      <c r="C5" s="179" t="s">
        <v>357</v>
      </c>
      <c r="D5" s="179" t="s">
        <v>121</v>
      </c>
      <c r="E5" s="180">
        <v>10599.714471491499</v>
      </c>
      <c r="F5" s="181">
        <v>10132.90282582012</v>
      </c>
      <c r="G5" s="181">
        <v>0</v>
      </c>
      <c r="H5" s="181">
        <v>466.811645671402</v>
      </c>
      <c r="I5" s="181">
        <v>580.79342485000404</v>
      </c>
      <c r="J5" s="181">
        <v>550.125</v>
      </c>
      <c r="K5" s="181">
        <v>657.625</v>
      </c>
      <c r="L5" s="181">
        <v>1493.1635904856</v>
      </c>
      <c r="M5" s="181">
        <v>3415.4479172941501</v>
      </c>
      <c r="N5" s="181">
        <v>1987.6706739359199</v>
      </c>
      <c r="O5" s="181">
        <v>1914.8888649258499</v>
      </c>
      <c r="P5" s="180">
        <v>983.125</v>
      </c>
      <c r="Q5" s="181">
        <v>6</v>
      </c>
      <c r="R5" s="181">
        <v>18.375</v>
      </c>
      <c r="S5" s="180">
        <v>915.25</v>
      </c>
      <c r="T5" s="180">
        <v>316.375</v>
      </c>
      <c r="U5" s="180">
        <v>592.75816204286696</v>
      </c>
      <c r="V5" s="180">
        <v>2182</v>
      </c>
      <c r="W5" s="181">
        <v>499.25</v>
      </c>
      <c r="X5" s="181">
        <v>330.75</v>
      </c>
      <c r="Y5" s="181">
        <v>254.5</v>
      </c>
      <c r="Z5" s="181">
        <v>534</v>
      </c>
      <c r="AA5" s="181">
        <v>4.375</v>
      </c>
      <c r="AB5" s="181">
        <v>147.875</v>
      </c>
      <c r="AC5" s="181">
        <v>58.125</v>
      </c>
      <c r="AD5" s="181">
        <v>196.5</v>
      </c>
      <c r="AE5" s="181">
        <v>156.625</v>
      </c>
      <c r="AF5" s="180">
        <v>3461.2063094486498</v>
      </c>
      <c r="AG5" s="181">
        <v>883.625</v>
      </c>
      <c r="AH5" s="181">
        <v>71.875</v>
      </c>
      <c r="AI5" s="181">
        <v>1196.125</v>
      </c>
      <c r="AJ5" s="181">
        <v>101.375</v>
      </c>
      <c r="AK5" s="181">
        <v>100.375</v>
      </c>
      <c r="AL5" s="181">
        <v>187.5</v>
      </c>
      <c r="AM5" s="181">
        <v>920.33130944865104</v>
      </c>
      <c r="AN5" s="180">
        <v>43.375</v>
      </c>
      <c r="AO5" s="180">
        <v>247</v>
      </c>
      <c r="AP5" s="181">
        <v>180.625</v>
      </c>
      <c r="AQ5" s="181">
        <v>6.75</v>
      </c>
      <c r="AR5" s="181">
        <v>46.875</v>
      </c>
      <c r="AS5" s="181">
        <v>12.75</v>
      </c>
      <c r="AT5" s="180">
        <v>95.75</v>
      </c>
      <c r="AU5" s="180">
        <v>10.375</v>
      </c>
      <c r="AV5" s="180">
        <v>28.5</v>
      </c>
      <c r="AW5" s="181">
        <v>6.125</v>
      </c>
      <c r="AX5" s="181">
        <v>22.375</v>
      </c>
      <c r="AY5" s="180">
        <v>12.25</v>
      </c>
      <c r="AZ5" s="180">
        <v>46.25</v>
      </c>
      <c r="BA5" s="180">
        <v>51.25</v>
      </c>
      <c r="BB5" s="180">
        <v>0.625</v>
      </c>
      <c r="BC5" s="180">
        <v>0</v>
      </c>
      <c r="BD5" s="180">
        <v>981.5</v>
      </c>
      <c r="BE5" s="180">
        <v>6.375</v>
      </c>
      <c r="BF5" s="180">
        <v>24.625</v>
      </c>
      <c r="BG5" s="180">
        <v>338</v>
      </c>
      <c r="BH5" s="180" t="e">
        <v>#VALUE!</v>
      </c>
      <c r="BI5" s="182">
        <v>2495.7106423750001</v>
      </c>
      <c r="BJ5" s="183" t="e">
        <v>#VALUE!</v>
      </c>
      <c r="BK5" s="183">
        <v>169.75</v>
      </c>
      <c r="BL5" s="183">
        <v>996.83564237499991</v>
      </c>
      <c r="BM5" s="183">
        <v>1.25</v>
      </c>
      <c r="BN5" s="183">
        <v>0.625</v>
      </c>
      <c r="BO5" s="183">
        <v>18.75</v>
      </c>
      <c r="BP5" s="183">
        <v>66</v>
      </c>
      <c r="BQ5" s="184">
        <v>629</v>
      </c>
      <c r="BR5" s="184">
        <v>63.125</v>
      </c>
      <c r="BS5" s="184" t="e">
        <v>#VALUE!</v>
      </c>
      <c r="BT5" s="184" t="e">
        <v>#VALUE!</v>
      </c>
      <c r="BU5" s="184" t="e">
        <v>#VALUE!</v>
      </c>
      <c r="BV5" s="184">
        <v>229.125</v>
      </c>
      <c r="BW5" s="185" t="e">
        <v>#VALUE!</v>
      </c>
      <c r="BX5" s="185" t="e">
        <v>#VALUE!</v>
      </c>
      <c r="BY5" s="185" t="e">
        <v>#VALUE!</v>
      </c>
      <c r="BZ5" s="185">
        <v>0</v>
      </c>
      <c r="CA5" s="185" t="e">
        <v>#VALUE!</v>
      </c>
      <c r="CB5" s="185">
        <v>224.25</v>
      </c>
      <c r="CC5" s="186">
        <v>1078.375</v>
      </c>
      <c r="CD5" s="187">
        <v>111716.258505255</v>
      </c>
    </row>
    <row r="6" spans="1:82" x14ac:dyDescent="0.25">
      <c r="A6" s="179" t="s">
        <v>166</v>
      </c>
      <c r="B6" s="179" t="s">
        <v>358</v>
      </c>
      <c r="C6" s="179" t="s">
        <v>359</v>
      </c>
      <c r="D6" s="179" t="s">
        <v>55</v>
      </c>
      <c r="E6" s="180">
        <v>9260.7709823003497</v>
      </c>
      <c r="F6" s="181">
        <v>8503.3959823003388</v>
      </c>
      <c r="G6" s="181">
        <v>132.25</v>
      </c>
      <c r="H6" s="181" t="e">
        <v>#VALUE!</v>
      </c>
      <c r="I6" s="181">
        <v>457.25</v>
      </c>
      <c r="J6" s="181">
        <v>505.375</v>
      </c>
      <c r="K6" s="181">
        <v>579.97500000000002</v>
      </c>
      <c r="L6" s="181">
        <v>800.92836841253904</v>
      </c>
      <c r="M6" s="181">
        <v>2195.2372574297601</v>
      </c>
      <c r="N6" s="181">
        <v>2639.4522044702699</v>
      </c>
      <c r="O6" s="181">
        <v>2082.55315198777</v>
      </c>
      <c r="P6" s="180">
        <v>634.75</v>
      </c>
      <c r="Q6" s="181">
        <v>5.5</v>
      </c>
      <c r="R6" s="181">
        <v>31.125</v>
      </c>
      <c r="S6" s="180">
        <v>138.125</v>
      </c>
      <c r="T6" s="180">
        <v>272.125</v>
      </c>
      <c r="U6" s="180">
        <v>1732.0979689598321</v>
      </c>
      <c r="V6" s="180">
        <v>2032.5</v>
      </c>
      <c r="W6" s="181">
        <v>413</v>
      </c>
      <c r="X6" s="181">
        <v>646.75</v>
      </c>
      <c r="Y6" s="181">
        <v>121.125</v>
      </c>
      <c r="Z6" s="181">
        <v>489</v>
      </c>
      <c r="AA6" s="181" t="e">
        <v>#VALUE!</v>
      </c>
      <c r="AB6" s="181">
        <v>149.5</v>
      </c>
      <c r="AC6" s="181">
        <v>0</v>
      </c>
      <c r="AD6" s="181">
        <v>148.125</v>
      </c>
      <c r="AE6" s="181">
        <v>65</v>
      </c>
      <c r="AF6" s="180">
        <v>2929.4230133405099</v>
      </c>
      <c r="AG6" s="181">
        <v>1246.625</v>
      </c>
      <c r="AH6" s="181">
        <v>11.375</v>
      </c>
      <c r="AI6" s="181">
        <v>735</v>
      </c>
      <c r="AJ6" s="181">
        <v>54.25</v>
      </c>
      <c r="AK6" s="181">
        <v>0</v>
      </c>
      <c r="AL6" s="181">
        <v>22.75</v>
      </c>
      <c r="AM6" s="181">
        <v>859.42301334051297</v>
      </c>
      <c r="AN6" s="180">
        <v>81</v>
      </c>
      <c r="AO6" s="180">
        <v>201.25</v>
      </c>
      <c r="AP6" s="181">
        <v>156.625</v>
      </c>
      <c r="AQ6" s="181">
        <v>0</v>
      </c>
      <c r="AR6" s="181">
        <v>29.25</v>
      </c>
      <c r="AS6" s="181">
        <v>15.375</v>
      </c>
      <c r="AT6" s="180">
        <v>95.125</v>
      </c>
      <c r="AU6" s="180">
        <v>36.25</v>
      </c>
      <c r="AV6" s="180">
        <v>55.75</v>
      </c>
      <c r="AW6" s="181">
        <v>38.875</v>
      </c>
      <c r="AX6" s="181">
        <v>16.875</v>
      </c>
      <c r="AY6" s="180">
        <v>12.625</v>
      </c>
      <c r="AZ6" s="180">
        <v>144.5</v>
      </c>
      <c r="BA6" s="180">
        <v>40.25</v>
      </c>
      <c r="BB6" s="180">
        <v>1</v>
      </c>
      <c r="BC6" s="180">
        <v>3.375</v>
      </c>
      <c r="BD6" s="180">
        <v>620.5</v>
      </c>
      <c r="BE6" s="180">
        <v>0</v>
      </c>
      <c r="BF6" s="180" t="e">
        <v>#VALUE!</v>
      </c>
      <c r="BG6" s="180">
        <v>113.375</v>
      </c>
      <c r="BH6" s="180" t="e">
        <v>#VALUE!</v>
      </c>
      <c r="BI6" s="182">
        <v>1616.39616534375</v>
      </c>
      <c r="BJ6" s="183">
        <v>359.125</v>
      </c>
      <c r="BK6" s="183">
        <v>64.625</v>
      </c>
      <c r="BL6" s="183">
        <v>863.64616534375</v>
      </c>
      <c r="BM6" s="183" t="e">
        <v>#VALUE!</v>
      </c>
      <c r="BN6" s="183">
        <v>20.375</v>
      </c>
      <c r="BO6" s="183">
        <v>167.5</v>
      </c>
      <c r="BP6" s="183">
        <v>141.125</v>
      </c>
      <c r="BQ6" s="184">
        <v>997.875</v>
      </c>
      <c r="BR6" s="184">
        <v>207.375</v>
      </c>
      <c r="BS6" s="184">
        <v>157</v>
      </c>
      <c r="BT6" s="184" t="e">
        <v>#VALUE!</v>
      </c>
      <c r="BU6" s="184" t="e">
        <v>#VALUE!</v>
      </c>
      <c r="BV6" s="184">
        <v>285.625</v>
      </c>
      <c r="BW6" s="185" t="e">
        <v>#VALUE!</v>
      </c>
      <c r="BX6" s="185">
        <v>59.75</v>
      </c>
      <c r="BY6" s="185" t="e">
        <v>#VALUE!</v>
      </c>
      <c r="BZ6" s="185">
        <v>0</v>
      </c>
      <c r="CA6" s="185" t="e">
        <v>#VALUE!</v>
      </c>
      <c r="CB6" s="185">
        <v>178.75</v>
      </c>
      <c r="CC6" s="186">
        <v>69.375</v>
      </c>
      <c r="CD6" s="187">
        <v>76411.873308241396</v>
      </c>
    </row>
    <row r="7" spans="1:82" x14ac:dyDescent="0.25">
      <c r="A7" s="179" t="s">
        <v>167</v>
      </c>
      <c r="B7" s="179" t="s">
        <v>360</v>
      </c>
      <c r="C7" s="179" t="s">
        <v>127</v>
      </c>
      <c r="D7" s="179" t="s">
        <v>127</v>
      </c>
      <c r="E7" s="180">
        <v>4668.1212666425099</v>
      </c>
      <c r="F7" s="181">
        <v>4641.1212666425099</v>
      </c>
      <c r="G7" s="181">
        <v>27</v>
      </c>
      <c r="H7" s="181" t="e">
        <v>#VALUE!</v>
      </c>
      <c r="I7" s="181">
        <v>474.625</v>
      </c>
      <c r="J7" s="181">
        <v>430.97370631720401</v>
      </c>
      <c r="K7" s="181">
        <v>493.375</v>
      </c>
      <c r="L7" s="181">
        <v>736.57874800638001</v>
      </c>
      <c r="M7" s="181">
        <v>1432.8281581133199</v>
      </c>
      <c r="N7" s="181">
        <v>724.75</v>
      </c>
      <c r="O7" s="181">
        <v>374.99065420560697</v>
      </c>
      <c r="P7" s="180">
        <v>208.25</v>
      </c>
      <c r="Q7" s="181">
        <v>6.125</v>
      </c>
      <c r="R7" s="181">
        <v>24.75</v>
      </c>
      <c r="S7" s="180">
        <v>65.75</v>
      </c>
      <c r="T7" s="180">
        <v>152.625</v>
      </c>
      <c r="U7" s="180">
        <v>106.375</v>
      </c>
      <c r="V7" s="180">
        <v>1089</v>
      </c>
      <c r="W7" s="181">
        <v>187.5</v>
      </c>
      <c r="X7" s="181">
        <v>115.5</v>
      </c>
      <c r="Y7" s="181">
        <v>12.375</v>
      </c>
      <c r="Z7" s="181">
        <v>235.25</v>
      </c>
      <c r="AA7" s="181" t="e">
        <v>#VALUE!</v>
      </c>
      <c r="AB7" s="181">
        <v>75</v>
      </c>
      <c r="AC7" s="181">
        <v>201.75</v>
      </c>
      <c r="AD7" s="181">
        <v>233</v>
      </c>
      <c r="AE7" s="181">
        <v>28.625</v>
      </c>
      <c r="AF7" s="180">
        <v>1587.3712666425099</v>
      </c>
      <c r="AG7" s="181">
        <v>354.875</v>
      </c>
      <c r="AH7" s="181">
        <v>18</v>
      </c>
      <c r="AI7" s="181">
        <v>359.75</v>
      </c>
      <c r="AJ7" s="181">
        <v>237</v>
      </c>
      <c r="AK7" s="181" t="e">
        <v>#VALUE!</v>
      </c>
      <c r="AL7" s="181">
        <v>67.75</v>
      </c>
      <c r="AM7" s="181">
        <v>549.99626664250798</v>
      </c>
      <c r="AN7" s="180">
        <v>33</v>
      </c>
      <c r="AO7" s="180">
        <v>175.875</v>
      </c>
      <c r="AP7" s="181">
        <v>104.375</v>
      </c>
      <c r="AQ7" s="181">
        <v>1.625</v>
      </c>
      <c r="AR7" s="181">
        <v>35.125</v>
      </c>
      <c r="AS7" s="181">
        <v>34.75</v>
      </c>
      <c r="AT7" s="180">
        <v>196.125</v>
      </c>
      <c r="AU7" s="180">
        <v>36.375</v>
      </c>
      <c r="AV7" s="180">
        <v>69.125</v>
      </c>
      <c r="AW7" s="181">
        <v>29.25</v>
      </c>
      <c r="AX7" s="181">
        <v>39.875</v>
      </c>
      <c r="AY7" s="180">
        <v>13.375</v>
      </c>
      <c r="AZ7" s="180">
        <v>19</v>
      </c>
      <c r="BA7" s="180">
        <v>18.125</v>
      </c>
      <c r="BB7" s="180">
        <v>8</v>
      </c>
      <c r="BC7" s="180">
        <v>1</v>
      </c>
      <c r="BD7" s="180">
        <v>647</v>
      </c>
      <c r="BE7" s="180">
        <v>21.125</v>
      </c>
      <c r="BF7" s="180" t="e">
        <v>#VALUE!</v>
      </c>
      <c r="BG7" s="180">
        <v>119</v>
      </c>
      <c r="BH7" s="180" t="e">
        <v>#VALUE!</v>
      </c>
      <c r="BI7" s="182">
        <v>827.01269000000002</v>
      </c>
      <c r="BJ7" s="183">
        <v>257.75</v>
      </c>
      <c r="BK7" s="183">
        <v>66.75</v>
      </c>
      <c r="BL7" s="183">
        <v>457.13769000000002</v>
      </c>
      <c r="BM7" s="183">
        <v>0</v>
      </c>
      <c r="BN7" s="183" t="e">
        <v>#VALUE!</v>
      </c>
      <c r="BO7" s="183" t="e">
        <v>#VALUE!</v>
      </c>
      <c r="BP7" s="183">
        <v>45.375</v>
      </c>
      <c r="BQ7" s="184">
        <v>203.375</v>
      </c>
      <c r="BR7" s="184">
        <v>32</v>
      </c>
      <c r="BS7" s="184" t="e">
        <v>#VALUE!</v>
      </c>
      <c r="BT7" s="184" t="e">
        <v>#VALUE!</v>
      </c>
      <c r="BU7" s="184" t="e">
        <v>#VALUE!</v>
      </c>
      <c r="BV7" s="184">
        <v>133.125</v>
      </c>
      <c r="BW7" s="185" t="e">
        <v>#VALUE!</v>
      </c>
      <c r="BX7" s="185" t="e">
        <v>#VALUE!</v>
      </c>
      <c r="BY7" s="185" t="e">
        <v>#VALUE!</v>
      </c>
      <c r="BZ7" s="185" t="e">
        <v>#VALUE!</v>
      </c>
      <c r="CA7" s="185" t="e">
        <v>#VALUE!</v>
      </c>
      <c r="CB7" s="185">
        <v>71.625</v>
      </c>
      <c r="CC7" s="186">
        <v>47.875</v>
      </c>
      <c r="CD7" s="187">
        <v>36654.445294388599</v>
      </c>
    </row>
    <row r="8" spans="1:82" x14ac:dyDescent="0.25">
      <c r="A8" s="179" t="s">
        <v>361</v>
      </c>
      <c r="B8" s="179" t="s">
        <v>362</v>
      </c>
      <c r="C8" s="179" t="s">
        <v>127</v>
      </c>
      <c r="D8" s="179" t="s">
        <v>127</v>
      </c>
      <c r="E8" s="180">
        <v>5618.10204707914</v>
      </c>
      <c r="F8" s="181">
        <v>5562.85204707914</v>
      </c>
      <c r="G8" s="181">
        <v>55.25</v>
      </c>
      <c r="H8" s="181" t="e">
        <v>#VALUE!</v>
      </c>
      <c r="I8" s="181">
        <v>495.875</v>
      </c>
      <c r="J8" s="181">
        <v>383.625</v>
      </c>
      <c r="K8" s="181">
        <v>364.75</v>
      </c>
      <c r="L8" s="181">
        <v>865.27478810817797</v>
      </c>
      <c r="M8" s="181">
        <v>1531.19361516657</v>
      </c>
      <c r="N8" s="181">
        <v>901.25</v>
      </c>
      <c r="O8" s="181">
        <v>1076.13364380439</v>
      </c>
      <c r="P8" s="180">
        <v>250.75</v>
      </c>
      <c r="Q8" s="181">
        <v>16.75</v>
      </c>
      <c r="R8" s="181">
        <v>13.75</v>
      </c>
      <c r="S8" s="180">
        <v>826</v>
      </c>
      <c r="T8" s="180">
        <v>259.25</v>
      </c>
      <c r="U8" s="180">
        <v>135.13364380439299</v>
      </c>
      <c r="V8" s="180">
        <v>1485.25</v>
      </c>
      <c r="W8" s="181">
        <v>178.375</v>
      </c>
      <c r="X8" s="181">
        <v>121</v>
      </c>
      <c r="Y8" s="181">
        <v>153</v>
      </c>
      <c r="Z8" s="181">
        <v>512.625</v>
      </c>
      <c r="AA8" s="181" t="e">
        <v>#VALUE!</v>
      </c>
      <c r="AB8" s="181">
        <v>154</v>
      </c>
      <c r="AC8" s="181">
        <v>120.5</v>
      </c>
      <c r="AD8" s="181">
        <v>147.125</v>
      </c>
      <c r="AE8" s="181">
        <v>98.625</v>
      </c>
      <c r="AF8" s="180">
        <v>875.09340327475002</v>
      </c>
      <c r="AG8" s="181">
        <v>225.375</v>
      </c>
      <c r="AH8" s="181">
        <v>34.375</v>
      </c>
      <c r="AI8" s="181">
        <v>98.125</v>
      </c>
      <c r="AJ8" s="181">
        <v>181.5</v>
      </c>
      <c r="AK8" s="181">
        <v>41.25</v>
      </c>
      <c r="AL8" s="181">
        <v>0</v>
      </c>
      <c r="AM8" s="181">
        <v>294.46840327475002</v>
      </c>
      <c r="AN8" s="180">
        <v>16.875</v>
      </c>
      <c r="AO8" s="180">
        <v>161.625</v>
      </c>
      <c r="AP8" s="181">
        <v>84.5</v>
      </c>
      <c r="AQ8" s="181">
        <v>3</v>
      </c>
      <c r="AR8" s="181">
        <v>44.5</v>
      </c>
      <c r="AS8" s="181">
        <v>29.625</v>
      </c>
      <c r="AT8" s="180">
        <v>358.875</v>
      </c>
      <c r="AU8" s="180">
        <v>9.875</v>
      </c>
      <c r="AV8" s="180">
        <v>90.625</v>
      </c>
      <c r="AW8" s="181">
        <v>18.375</v>
      </c>
      <c r="AX8" s="181">
        <v>72.25</v>
      </c>
      <c r="AY8" s="180">
        <v>6.75</v>
      </c>
      <c r="AZ8" s="180">
        <v>13.875</v>
      </c>
      <c r="BA8" s="180">
        <v>81.875</v>
      </c>
      <c r="BB8" s="180" t="e">
        <v>#VALUE!</v>
      </c>
      <c r="BC8" s="180" t="e">
        <v>#VALUE!</v>
      </c>
      <c r="BD8" s="180">
        <v>767.5</v>
      </c>
      <c r="BE8" s="180">
        <v>0.875</v>
      </c>
      <c r="BF8" s="180">
        <v>65.625</v>
      </c>
      <c r="BG8" s="180">
        <v>202.5</v>
      </c>
      <c r="BH8" s="180" t="e">
        <v>#VALUE!</v>
      </c>
      <c r="BI8" s="182">
        <v>851.19297140624997</v>
      </c>
      <c r="BJ8" s="183">
        <v>286.75</v>
      </c>
      <c r="BK8" s="183">
        <v>152.875</v>
      </c>
      <c r="BL8" s="183">
        <v>377.94297140624997</v>
      </c>
      <c r="BM8" s="183">
        <v>19.625</v>
      </c>
      <c r="BN8" s="183" t="e">
        <v>#VALUE!</v>
      </c>
      <c r="BO8" s="183" t="e">
        <v>#VALUE!</v>
      </c>
      <c r="BP8" s="183">
        <v>14</v>
      </c>
      <c r="BQ8" s="184">
        <v>254.75</v>
      </c>
      <c r="BR8" s="184">
        <v>22</v>
      </c>
      <c r="BS8" s="184" t="e">
        <v>#VALUE!</v>
      </c>
      <c r="BT8" s="184" t="e">
        <v>#VALUE!</v>
      </c>
      <c r="BU8" s="184" t="e">
        <v>#VALUE!</v>
      </c>
      <c r="BV8" s="184">
        <v>86.75</v>
      </c>
      <c r="BW8" s="185" t="e">
        <v>#VALUE!</v>
      </c>
      <c r="BX8" s="185" t="e">
        <v>#VALUE!</v>
      </c>
      <c r="BY8" s="185" t="e">
        <v>#VALUE!</v>
      </c>
      <c r="BZ8" s="185" t="e">
        <v>#VALUE!</v>
      </c>
      <c r="CA8" s="185" t="e">
        <v>#VALUE!</v>
      </c>
      <c r="CB8" s="185">
        <v>41.375</v>
      </c>
      <c r="CC8" s="186" t="e">
        <v>#VALUE!</v>
      </c>
      <c r="CD8" s="187">
        <v>35515.703439593301</v>
      </c>
    </row>
    <row r="9" spans="1:82" x14ac:dyDescent="0.25">
      <c r="A9" s="179" t="s">
        <v>181</v>
      </c>
      <c r="B9" s="179" t="s">
        <v>363</v>
      </c>
      <c r="C9" s="179" t="s">
        <v>127</v>
      </c>
      <c r="D9" s="179" t="s">
        <v>127</v>
      </c>
      <c r="E9" s="180">
        <v>24697.749717644299</v>
      </c>
      <c r="F9" s="181">
        <v>24657.374717644299</v>
      </c>
      <c r="G9" s="181">
        <v>0</v>
      </c>
      <c r="H9" s="181">
        <v>40.375</v>
      </c>
      <c r="I9" s="181">
        <v>1492.875</v>
      </c>
      <c r="J9" s="181">
        <v>1319.375</v>
      </c>
      <c r="K9" s="181">
        <v>1582.7221673254301</v>
      </c>
      <c r="L9" s="181">
        <v>2988.3441914495202</v>
      </c>
      <c r="M9" s="181">
        <v>5212.1207645297</v>
      </c>
      <c r="N9" s="181">
        <v>3925.4375943396199</v>
      </c>
      <c r="O9" s="181">
        <v>8176.875</v>
      </c>
      <c r="P9" s="180">
        <v>2483.5</v>
      </c>
      <c r="Q9" s="181">
        <v>69</v>
      </c>
      <c r="R9" s="181">
        <v>205.25</v>
      </c>
      <c r="S9" s="180">
        <v>3831.875</v>
      </c>
      <c r="T9" s="180">
        <v>1283.5</v>
      </c>
      <c r="U9" s="180">
        <v>148.875</v>
      </c>
      <c r="V9" s="180">
        <v>3771.75</v>
      </c>
      <c r="W9" s="181">
        <v>350.625</v>
      </c>
      <c r="X9" s="181">
        <v>601.875</v>
      </c>
      <c r="Y9" s="181">
        <v>320.875</v>
      </c>
      <c r="Z9" s="181">
        <v>828.25</v>
      </c>
      <c r="AA9" s="181" t="e">
        <v>#VALUE!</v>
      </c>
      <c r="AB9" s="181">
        <v>469.625</v>
      </c>
      <c r="AC9" s="181">
        <v>293</v>
      </c>
      <c r="AD9" s="181">
        <v>300.5</v>
      </c>
      <c r="AE9" s="181">
        <v>607</v>
      </c>
      <c r="AF9" s="180">
        <v>5935.2497176442703</v>
      </c>
      <c r="AG9" s="181">
        <v>1863.5</v>
      </c>
      <c r="AH9" s="181">
        <v>189.125</v>
      </c>
      <c r="AI9" s="181">
        <v>1251.5</v>
      </c>
      <c r="AJ9" s="181">
        <v>526.375</v>
      </c>
      <c r="AK9" s="181">
        <v>348.25</v>
      </c>
      <c r="AL9" s="181">
        <v>7</v>
      </c>
      <c r="AM9" s="181">
        <v>1749.49971764427</v>
      </c>
      <c r="AN9" s="180">
        <v>540.75</v>
      </c>
      <c r="AO9" s="180">
        <v>642.875</v>
      </c>
      <c r="AP9" s="181">
        <v>400.375</v>
      </c>
      <c r="AQ9" s="181">
        <v>14.125</v>
      </c>
      <c r="AR9" s="181">
        <v>118.75</v>
      </c>
      <c r="AS9" s="181">
        <v>109.625</v>
      </c>
      <c r="AT9" s="180">
        <v>198.625</v>
      </c>
      <c r="AU9" s="180">
        <v>56.5</v>
      </c>
      <c r="AV9" s="180">
        <v>112.125</v>
      </c>
      <c r="AW9" s="181">
        <v>22.875</v>
      </c>
      <c r="AX9" s="181">
        <v>89.25</v>
      </c>
      <c r="AY9" s="180">
        <v>22.5</v>
      </c>
      <c r="AZ9" s="180">
        <v>93.625</v>
      </c>
      <c r="BA9" s="180">
        <v>181.25</v>
      </c>
      <c r="BB9" s="180">
        <v>2</v>
      </c>
      <c r="BC9" s="180">
        <v>1.75</v>
      </c>
      <c r="BD9" s="180">
        <v>4197.125</v>
      </c>
      <c r="BE9" s="180">
        <v>118.5</v>
      </c>
      <c r="BF9" s="180">
        <v>168.5</v>
      </c>
      <c r="BG9" s="180">
        <v>805.625</v>
      </c>
      <c r="BH9" s="180" t="e">
        <v>#VALUE!</v>
      </c>
      <c r="BI9" s="182">
        <v>3946.6826414687498</v>
      </c>
      <c r="BJ9" s="183" t="e">
        <v>#VALUE!</v>
      </c>
      <c r="BK9" s="183">
        <v>98.5</v>
      </c>
      <c r="BL9" s="183">
        <v>3186.8076414687498</v>
      </c>
      <c r="BM9" s="183">
        <v>0</v>
      </c>
      <c r="BN9" s="183">
        <v>29.375</v>
      </c>
      <c r="BO9" s="183" t="e">
        <v>#VALUE!</v>
      </c>
      <c r="BP9" s="183">
        <v>530.25</v>
      </c>
      <c r="BQ9" s="184">
        <v>1303</v>
      </c>
      <c r="BR9" s="184">
        <v>240.375</v>
      </c>
      <c r="BS9" s="184" t="e">
        <v>#VALUE!</v>
      </c>
      <c r="BT9" s="184" t="e">
        <v>#VALUE!</v>
      </c>
      <c r="BU9" s="184">
        <v>1</v>
      </c>
      <c r="BV9" s="184">
        <v>882.5</v>
      </c>
      <c r="BW9" s="185">
        <v>0</v>
      </c>
      <c r="BX9" s="185">
        <v>0</v>
      </c>
      <c r="BY9" s="185" t="e">
        <v>#VALUE!</v>
      </c>
      <c r="BZ9" s="185" t="e">
        <v>#VALUE!</v>
      </c>
      <c r="CA9" s="185" t="e">
        <v>#VALUE!</v>
      </c>
      <c r="CB9" s="185">
        <v>629.375</v>
      </c>
      <c r="CC9" s="186">
        <v>1660.875</v>
      </c>
      <c r="CD9" s="187">
        <v>303831.42793480598</v>
      </c>
    </row>
    <row r="10" spans="1:82" x14ac:dyDescent="0.25">
      <c r="A10" s="179" t="s">
        <v>364</v>
      </c>
      <c r="B10" s="179" t="s">
        <v>365</v>
      </c>
      <c r="C10" s="179" t="s">
        <v>355</v>
      </c>
      <c r="D10" s="179" t="s">
        <v>55</v>
      </c>
      <c r="E10" s="180">
        <v>9881.7564523248493</v>
      </c>
      <c r="F10" s="181">
        <v>9878.5064523248493</v>
      </c>
      <c r="G10" s="181">
        <v>3.25</v>
      </c>
      <c r="H10" s="181" t="e">
        <v>#VALUE!</v>
      </c>
      <c r="I10" s="181">
        <v>686.85070028011205</v>
      </c>
      <c r="J10" s="181">
        <v>758.25</v>
      </c>
      <c r="K10" s="181">
        <v>802.875</v>
      </c>
      <c r="L10" s="181">
        <v>1487.9195563266101</v>
      </c>
      <c r="M10" s="181">
        <v>2328.7278623847901</v>
      </c>
      <c r="N10" s="181">
        <v>1670.63333333333</v>
      </c>
      <c r="O10" s="181">
        <v>2146.5</v>
      </c>
      <c r="P10" s="180">
        <v>966.75</v>
      </c>
      <c r="Q10" s="181">
        <v>12.625</v>
      </c>
      <c r="R10" s="181">
        <v>36.75</v>
      </c>
      <c r="S10" s="180">
        <v>1095.125</v>
      </c>
      <c r="T10" s="180">
        <v>259</v>
      </c>
      <c r="U10" s="180">
        <v>123.811764705882</v>
      </c>
      <c r="V10" s="180">
        <v>1606.75</v>
      </c>
      <c r="W10" s="181">
        <v>472.375</v>
      </c>
      <c r="X10" s="181">
        <v>231.875</v>
      </c>
      <c r="Y10" s="181">
        <v>293.375</v>
      </c>
      <c r="Z10" s="181">
        <v>259.375</v>
      </c>
      <c r="AA10" s="181">
        <v>43</v>
      </c>
      <c r="AB10" s="181">
        <v>8</v>
      </c>
      <c r="AC10" s="181">
        <v>3.25</v>
      </c>
      <c r="AD10" s="181">
        <v>209.25</v>
      </c>
      <c r="AE10" s="181">
        <v>86.25</v>
      </c>
      <c r="AF10" s="180">
        <v>3997.81968761896</v>
      </c>
      <c r="AG10" s="181">
        <v>1855.75</v>
      </c>
      <c r="AH10" s="181">
        <v>144</v>
      </c>
      <c r="AI10" s="181">
        <v>913.25</v>
      </c>
      <c r="AJ10" s="181">
        <v>339.375</v>
      </c>
      <c r="AK10" s="181">
        <v>122.875</v>
      </c>
      <c r="AL10" s="181">
        <v>29.5</v>
      </c>
      <c r="AM10" s="181">
        <v>593.06968761896405</v>
      </c>
      <c r="AN10" s="180">
        <v>103.75</v>
      </c>
      <c r="AO10" s="180">
        <v>350.625</v>
      </c>
      <c r="AP10" s="181">
        <v>265.625</v>
      </c>
      <c r="AQ10" s="181">
        <v>3.75</v>
      </c>
      <c r="AR10" s="181">
        <v>48.75</v>
      </c>
      <c r="AS10" s="181">
        <v>32.5</v>
      </c>
      <c r="AT10" s="180">
        <v>32.25</v>
      </c>
      <c r="AU10" s="180">
        <v>14.875</v>
      </c>
      <c r="AV10" s="180">
        <v>80.625</v>
      </c>
      <c r="AW10" s="181">
        <v>1.375</v>
      </c>
      <c r="AX10" s="181">
        <v>79.25</v>
      </c>
      <c r="AY10" s="180">
        <v>1</v>
      </c>
      <c r="AZ10" s="180">
        <v>12.125</v>
      </c>
      <c r="BA10" s="180">
        <v>67.375</v>
      </c>
      <c r="BB10" s="180">
        <v>4.5</v>
      </c>
      <c r="BC10" s="180">
        <v>0</v>
      </c>
      <c r="BD10" s="180">
        <v>787.25</v>
      </c>
      <c r="BE10" s="180">
        <v>2.25</v>
      </c>
      <c r="BF10" s="180" t="e">
        <v>#VALUE!</v>
      </c>
      <c r="BG10" s="180">
        <v>199.625</v>
      </c>
      <c r="BH10" s="180" t="e">
        <v>#VALUE!</v>
      </c>
      <c r="BI10" s="182">
        <v>1269.573075</v>
      </c>
      <c r="BJ10" s="183">
        <v>548.375</v>
      </c>
      <c r="BK10" s="183">
        <v>227</v>
      </c>
      <c r="BL10" s="183">
        <v>433.07307500000002</v>
      </c>
      <c r="BM10" s="183">
        <v>7.625</v>
      </c>
      <c r="BN10" s="183" t="e">
        <v>#VALUE!</v>
      </c>
      <c r="BO10" s="183">
        <v>0</v>
      </c>
      <c r="BP10" s="183">
        <v>53.5</v>
      </c>
      <c r="BQ10" s="184">
        <v>1053.25</v>
      </c>
      <c r="BR10" s="184">
        <v>40.5</v>
      </c>
      <c r="BS10" s="184" t="e">
        <v>#VALUE!</v>
      </c>
      <c r="BT10" s="184" t="e">
        <v>#VALUE!</v>
      </c>
      <c r="BU10" s="184" t="e">
        <v>#VALUE!</v>
      </c>
      <c r="BV10" s="184">
        <v>794.75</v>
      </c>
      <c r="BW10" s="185">
        <v>0</v>
      </c>
      <c r="BX10" s="185" t="e">
        <v>#VALUE!</v>
      </c>
      <c r="BY10" s="185">
        <v>0</v>
      </c>
      <c r="BZ10" s="185">
        <v>364.5</v>
      </c>
      <c r="CA10" s="185">
        <v>148</v>
      </c>
      <c r="CB10" s="185">
        <v>152.125</v>
      </c>
      <c r="CC10" s="186">
        <v>94</v>
      </c>
      <c r="CD10" s="187">
        <v>68828.896594574704</v>
      </c>
    </row>
    <row r="11" spans="1:82" x14ac:dyDescent="0.25">
      <c r="A11" s="179" t="s">
        <v>366</v>
      </c>
      <c r="B11" s="179" t="s">
        <v>367</v>
      </c>
      <c r="C11" s="179" t="s">
        <v>368</v>
      </c>
      <c r="D11" s="179" t="s">
        <v>120</v>
      </c>
      <c r="E11" s="180">
        <v>6837.0462580661397</v>
      </c>
      <c r="F11" s="181">
        <v>6685.0528714132297</v>
      </c>
      <c r="G11" s="181">
        <v>0.25</v>
      </c>
      <c r="H11" s="181">
        <v>151.74338665290699</v>
      </c>
      <c r="I11" s="181">
        <v>361</v>
      </c>
      <c r="J11" s="181">
        <v>378.875</v>
      </c>
      <c r="K11" s="181">
        <v>447.5</v>
      </c>
      <c r="L11" s="181">
        <v>837.69597826086999</v>
      </c>
      <c r="M11" s="181">
        <v>1925.0958087957799</v>
      </c>
      <c r="N11" s="181">
        <v>1580.8096998348699</v>
      </c>
      <c r="O11" s="181">
        <v>1306.06977117462</v>
      </c>
      <c r="P11" s="180">
        <v>491.625</v>
      </c>
      <c r="Q11" s="181">
        <v>0.75</v>
      </c>
      <c r="R11" s="181">
        <v>1</v>
      </c>
      <c r="S11" s="180">
        <v>200.125</v>
      </c>
      <c r="T11" s="180">
        <v>210.75</v>
      </c>
      <c r="U11" s="180">
        <v>402.37862290179902</v>
      </c>
      <c r="V11" s="180">
        <v>1144.5</v>
      </c>
      <c r="W11" s="181">
        <v>227.75</v>
      </c>
      <c r="X11" s="181">
        <v>201.625</v>
      </c>
      <c r="Y11" s="181">
        <v>268.75</v>
      </c>
      <c r="Z11" s="181">
        <v>162.25</v>
      </c>
      <c r="AA11" s="181">
        <v>17.625</v>
      </c>
      <c r="AB11" s="181" t="e">
        <v>#VALUE!</v>
      </c>
      <c r="AC11" s="181">
        <v>0</v>
      </c>
      <c r="AD11" s="181">
        <v>162.125</v>
      </c>
      <c r="AE11" s="181">
        <v>95.375</v>
      </c>
      <c r="AF11" s="180">
        <v>2848.79263516434</v>
      </c>
      <c r="AG11" s="181">
        <v>790.75</v>
      </c>
      <c r="AH11" s="181">
        <v>16.75</v>
      </c>
      <c r="AI11" s="181">
        <v>532.875</v>
      </c>
      <c r="AJ11" s="181">
        <v>118</v>
      </c>
      <c r="AK11" s="181">
        <v>197</v>
      </c>
      <c r="AL11" s="181">
        <v>46</v>
      </c>
      <c r="AM11" s="181">
        <v>1147.41763516434</v>
      </c>
      <c r="AN11" s="180">
        <v>15.375</v>
      </c>
      <c r="AO11" s="180">
        <v>255</v>
      </c>
      <c r="AP11" s="181">
        <v>92.625</v>
      </c>
      <c r="AQ11" s="181">
        <v>0.375</v>
      </c>
      <c r="AR11" s="181">
        <v>75.75</v>
      </c>
      <c r="AS11" s="181">
        <v>86.25</v>
      </c>
      <c r="AT11" s="180">
        <v>20.25</v>
      </c>
      <c r="AU11" s="180">
        <v>2.875</v>
      </c>
      <c r="AV11" s="180">
        <v>34.75</v>
      </c>
      <c r="AW11" s="181">
        <v>7.125</v>
      </c>
      <c r="AX11" s="181">
        <v>27.625</v>
      </c>
      <c r="AY11" s="180">
        <v>2.125</v>
      </c>
      <c r="AZ11" s="180">
        <v>11.5</v>
      </c>
      <c r="BA11" s="180">
        <v>22.375</v>
      </c>
      <c r="BB11" s="180">
        <v>1</v>
      </c>
      <c r="BC11" s="180">
        <v>1</v>
      </c>
      <c r="BD11" s="180">
        <v>728</v>
      </c>
      <c r="BE11" s="180">
        <v>0</v>
      </c>
      <c r="BF11" s="180" t="e">
        <v>#VALUE!</v>
      </c>
      <c r="BG11" s="180">
        <v>308.125</v>
      </c>
      <c r="BH11" s="180" t="e">
        <v>#VALUE!</v>
      </c>
      <c r="BI11" s="182">
        <v>1323.7453714374999</v>
      </c>
      <c r="BJ11" s="183">
        <v>358.125</v>
      </c>
      <c r="BK11" s="183">
        <v>51.75</v>
      </c>
      <c r="BL11" s="183">
        <v>658.9953714374999</v>
      </c>
      <c r="BM11" s="183" t="e">
        <v>#VALUE!</v>
      </c>
      <c r="BN11" s="183">
        <v>1</v>
      </c>
      <c r="BO11" s="183" t="e">
        <v>#VALUE!</v>
      </c>
      <c r="BP11" s="183">
        <v>253.875</v>
      </c>
      <c r="BQ11" s="184">
        <v>363.125</v>
      </c>
      <c r="BR11" s="184">
        <v>38.625</v>
      </c>
      <c r="BS11" s="184" t="e">
        <v>#VALUE!</v>
      </c>
      <c r="BT11" s="184" t="e">
        <v>#VALUE!</v>
      </c>
      <c r="BU11" s="184" t="e">
        <v>#VALUE!</v>
      </c>
      <c r="BV11" s="184">
        <v>324.5</v>
      </c>
      <c r="BW11" s="185">
        <v>16.375</v>
      </c>
      <c r="BX11" s="185" t="e">
        <v>#VALUE!</v>
      </c>
      <c r="BY11" s="185" t="e">
        <v>#VALUE!</v>
      </c>
      <c r="BZ11" s="185">
        <v>98.75</v>
      </c>
      <c r="CA11" s="185">
        <v>0</v>
      </c>
      <c r="CB11" s="185">
        <v>90.875</v>
      </c>
      <c r="CC11" s="186">
        <v>59</v>
      </c>
      <c r="CD11" s="187">
        <v>59020.3068040609</v>
      </c>
    </row>
    <row r="12" spans="1:82" x14ac:dyDescent="0.25">
      <c r="A12" s="179" t="s">
        <v>369</v>
      </c>
      <c r="B12" s="179" t="s">
        <v>370</v>
      </c>
      <c r="C12" s="179" t="s">
        <v>371</v>
      </c>
      <c r="D12" s="179" t="s">
        <v>125</v>
      </c>
      <c r="E12" s="180">
        <v>4383.125</v>
      </c>
      <c r="F12" s="181">
        <v>4287.5</v>
      </c>
      <c r="G12" s="181">
        <v>3</v>
      </c>
      <c r="H12" s="181">
        <v>92.625</v>
      </c>
      <c r="I12" s="181">
        <v>379.5</v>
      </c>
      <c r="J12" s="181">
        <v>252.875</v>
      </c>
      <c r="K12" s="181">
        <v>279.625</v>
      </c>
      <c r="L12" s="181">
        <v>660.125</v>
      </c>
      <c r="M12" s="181">
        <v>1463</v>
      </c>
      <c r="N12" s="181">
        <v>787.75</v>
      </c>
      <c r="O12" s="181">
        <v>560.25</v>
      </c>
      <c r="P12" s="180">
        <v>128.875</v>
      </c>
      <c r="Q12" s="181">
        <v>10.75</v>
      </c>
      <c r="R12" s="181">
        <v>13</v>
      </c>
      <c r="S12" s="180">
        <v>185.375</v>
      </c>
      <c r="T12" s="180">
        <v>127</v>
      </c>
      <c r="U12" s="180">
        <v>103.75</v>
      </c>
      <c r="V12" s="180">
        <v>1345.5</v>
      </c>
      <c r="W12" s="181">
        <v>266.5</v>
      </c>
      <c r="X12" s="181">
        <v>190.75</v>
      </c>
      <c r="Y12" s="181">
        <v>287</v>
      </c>
      <c r="Z12" s="181">
        <v>236.5</v>
      </c>
      <c r="AA12" s="181" t="e">
        <v>#VALUE!</v>
      </c>
      <c r="AB12" s="181">
        <v>136.5</v>
      </c>
      <c r="AC12" s="181" t="e">
        <v>#VALUE!</v>
      </c>
      <c r="AD12" s="181">
        <v>149</v>
      </c>
      <c r="AE12" s="181">
        <v>79.25</v>
      </c>
      <c r="AF12" s="180">
        <v>1293.125</v>
      </c>
      <c r="AG12" s="181">
        <v>543.75</v>
      </c>
      <c r="AH12" s="181">
        <v>2.125</v>
      </c>
      <c r="AI12" s="181">
        <v>384.75</v>
      </c>
      <c r="AJ12" s="181">
        <v>59.125</v>
      </c>
      <c r="AK12" s="181" t="e">
        <v>#VALUE!</v>
      </c>
      <c r="AL12" s="181">
        <v>62</v>
      </c>
      <c r="AM12" s="181">
        <v>241.375</v>
      </c>
      <c r="AN12" s="180">
        <v>68.5</v>
      </c>
      <c r="AO12" s="180">
        <v>135.125</v>
      </c>
      <c r="AP12" s="181">
        <v>73.75</v>
      </c>
      <c r="AQ12" s="181">
        <v>3.5</v>
      </c>
      <c r="AR12" s="181">
        <v>50.75</v>
      </c>
      <c r="AS12" s="181">
        <v>7.125</v>
      </c>
      <c r="AT12" s="180">
        <v>61.75</v>
      </c>
      <c r="AU12" s="180">
        <v>50.75</v>
      </c>
      <c r="AV12" s="180">
        <v>79.625</v>
      </c>
      <c r="AW12" s="181">
        <v>37.375</v>
      </c>
      <c r="AX12" s="181">
        <v>42.25</v>
      </c>
      <c r="AY12" s="180">
        <v>1.75</v>
      </c>
      <c r="AZ12" s="180">
        <v>15.25</v>
      </c>
      <c r="BA12" s="180">
        <v>26.25</v>
      </c>
      <c r="BB12" s="180">
        <v>0</v>
      </c>
      <c r="BC12" s="180">
        <v>3.625</v>
      </c>
      <c r="BD12" s="180">
        <v>417.625</v>
      </c>
      <c r="BE12" s="180">
        <v>7</v>
      </c>
      <c r="BF12" s="180">
        <v>75.125</v>
      </c>
      <c r="BG12" s="180">
        <v>119.875</v>
      </c>
      <c r="BH12" s="180" t="e">
        <v>#VALUE!</v>
      </c>
      <c r="BI12" s="182">
        <v>701.63847165624998</v>
      </c>
      <c r="BJ12" s="183" t="e">
        <v>#VALUE!</v>
      </c>
      <c r="BK12" s="183">
        <v>174</v>
      </c>
      <c r="BL12" s="183">
        <v>254.51347165624998</v>
      </c>
      <c r="BM12" s="183">
        <v>2.125</v>
      </c>
      <c r="BN12" s="183">
        <v>0.625</v>
      </c>
      <c r="BO12" s="183" t="e">
        <v>#VALUE!</v>
      </c>
      <c r="BP12" s="183">
        <v>148</v>
      </c>
      <c r="BQ12" s="184">
        <v>181.625</v>
      </c>
      <c r="BR12" s="184">
        <v>17.5</v>
      </c>
      <c r="BS12" s="184" t="e">
        <v>#VALUE!</v>
      </c>
      <c r="BT12" s="184" t="e">
        <v>#VALUE!</v>
      </c>
      <c r="BU12" s="184" t="e">
        <v>#VALUE!</v>
      </c>
      <c r="BV12" s="184">
        <v>86</v>
      </c>
      <c r="BW12" s="185" t="e">
        <v>#VALUE!</v>
      </c>
      <c r="BX12" s="185" t="e">
        <v>#VALUE!</v>
      </c>
      <c r="BY12" s="185" t="e">
        <v>#VALUE!</v>
      </c>
      <c r="BZ12" s="185" t="e">
        <v>#VALUE!</v>
      </c>
      <c r="CA12" s="185" t="e">
        <v>#VALUE!</v>
      </c>
      <c r="CB12" s="185">
        <v>37</v>
      </c>
      <c r="CC12" s="186">
        <v>96.25</v>
      </c>
      <c r="CD12" s="187">
        <v>29545.700643837499</v>
      </c>
    </row>
    <row r="13" spans="1:82" x14ac:dyDescent="0.25">
      <c r="A13" s="179" t="s">
        <v>372</v>
      </c>
      <c r="B13" s="179" t="s">
        <v>373</v>
      </c>
      <c r="C13" s="179" t="s">
        <v>368</v>
      </c>
      <c r="D13" s="179" t="s">
        <v>120</v>
      </c>
      <c r="E13" s="180">
        <v>7697.3808014404403</v>
      </c>
      <c r="F13" s="181">
        <v>7347.3221391396701</v>
      </c>
      <c r="G13" s="181" t="e">
        <v>#VALUE!</v>
      </c>
      <c r="H13" s="181">
        <v>350.05866230077203</v>
      </c>
      <c r="I13" s="181">
        <v>404.125</v>
      </c>
      <c r="J13" s="181">
        <v>394.875</v>
      </c>
      <c r="K13" s="181">
        <v>523.73928571428598</v>
      </c>
      <c r="L13" s="181">
        <v>1159.3221583652601</v>
      </c>
      <c r="M13" s="181">
        <v>1883.2892586566099</v>
      </c>
      <c r="N13" s="181">
        <v>1678.2521182216899</v>
      </c>
      <c r="O13" s="181">
        <v>1653.77798048259</v>
      </c>
      <c r="P13" s="180">
        <v>632.875</v>
      </c>
      <c r="Q13" s="181">
        <v>1</v>
      </c>
      <c r="R13" s="181">
        <v>29.875</v>
      </c>
      <c r="S13" s="180">
        <v>170.375</v>
      </c>
      <c r="T13" s="180">
        <v>245.625</v>
      </c>
      <c r="U13" s="180">
        <v>548.39226619687599</v>
      </c>
      <c r="V13" s="180">
        <v>1694.875</v>
      </c>
      <c r="W13" s="181">
        <v>486.625</v>
      </c>
      <c r="X13" s="181">
        <v>340.375</v>
      </c>
      <c r="Y13" s="181">
        <v>135.375</v>
      </c>
      <c r="Z13" s="181">
        <v>249.625</v>
      </c>
      <c r="AA13" s="181">
        <v>14.125</v>
      </c>
      <c r="AB13" s="181">
        <v>12.375</v>
      </c>
      <c r="AC13" s="181">
        <v>27.5</v>
      </c>
      <c r="AD13" s="181">
        <v>242.125</v>
      </c>
      <c r="AE13" s="181">
        <v>186.75</v>
      </c>
      <c r="AF13" s="180">
        <v>2701.8635352435699</v>
      </c>
      <c r="AG13" s="181">
        <v>815.5</v>
      </c>
      <c r="AH13" s="181">
        <v>49.875</v>
      </c>
      <c r="AI13" s="181">
        <v>944.125</v>
      </c>
      <c r="AJ13" s="181">
        <v>49</v>
      </c>
      <c r="AK13" s="181">
        <v>175.125</v>
      </c>
      <c r="AL13" s="181">
        <v>72.75</v>
      </c>
      <c r="AM13" s="181">
        <v>595.48853524356696</v>
      </c>
      <c r="AN13" s="180">
        <v>163.125</v>
      </c>
      <c r="AO13" s="180">
        <v>105.625</v>
      </c>
      <c r="AP13" s="181">
        <v>64.625</v>
      </c>
      <c r="AQ13" s="181">
        <v>0.125</v>
      </c>
      <c r="AR13" s="181">
        <v>17.25</v>
      </c>
      <c r="AS13" s="181">
        <v>23.625</v>
      </c>
      <c r="AT13" s="180">
        <v>30.125</v>
      </c>
      <c r="AU13" s="180">
        <v>25.75</v>
      </c>
      <c r="AV13" s="180">
        <v>29.5</v>
      </c>
      <c r="AW13" s="181">
        <v>1</v>
      </c>
      <c r="AX13" s="181">
        <v>28.5</v>
      </c>
      <c r="AY13" s="180">
        <v>12.125</v>
      </c>
      <c r="AZ13" s="180">
        <v>86</v>
      </c>
      <c r="BA13" s="180">
        <v>51.375</v>
      </c>
      <c r="BB13" s="180">
        <v>1</v>
      </c>
      <c r="BC13" s="180">
        <v>1</v>
      </c>
      <c r="BD13" s="180">
        <v>564.125</v>
      </c>
      <c r="BE13" s="180">
        <v>4</v>
      </c>
      <c r="BF13" s="180" t="e">
        <v>#VALUE!</v>
      </c>
      <c r="BG13" s="180">
        <v>378.5</v>
      </c>
      <c r="BH13" s="180" t="e">
        <v>#VALUE!</v>
      </c>
      <c r="BI13" s="182">
        <v>2126.0140999999999</v>
      </c>
      <c r="BJ13" s="183">
        <v>1015</v>
      </c>
      <c r="BK13" s="183">
        <v>276.25</v>
      </c>
      <c r="BL13" s="183">
        <v>760.01409999999998</v>
      </c>
      <c r="BM13" s="183" t="e">
        <v>#VALUE!</v>
      </c>
      <c r="BN13" s="183">
        <v>1</v>
      </c>
      <c r="BO13" s="183" t="e">
        <v>#VALUE!</v>
      </c>
      <c r="BP13" s="183">
        <v>73.75</v>
      </c>
      <c r="BQ13" s="184">
        <v>1020.125</v>
      </c>
      <c r="BR13" s="184">
        <v>52.25</v>
      </c>
      <c r="BS13" s="184" t="e">
        <v>#VALUE!</v>
      </c>
      <c r="BT13" s="184" t="e">
        <v>#VALUE!</v>
      </c>
      <c r="BU13" s="184" t="e">
        <v>#VALUE!</v>
      </c>
      <c r="BV13" s="184">
        <v>239.625</v>
      </c>
      <c r="BW13" s="185">
        <v>42</v>
      </c>
      <c r="BX13" s="185" t="e">
        <v>#VALUE!</v>
      </c>
      <c r="BY13" s="185" t="e">
        <v>#VALUE!</v>
      </c>
      <c r="BZ13" s="185" t="e">
        <v>#VALUE!</v>
      </c>
      <c r="CA13" s="185" t="e">
        <v>#VALUE!</v>
      </c>
      <c r="CB13" s="185">
        <v>90.75</v>
      </c>
      <c r="CC13" s="186">
        <v>157.625</v>
      </c>
      <c r="CD13" s="187">
        <v>89087.790401399106</v>
      </c>
    </row>
    <row r="14" spans="1:82" x14ac:dyDescent="0.25">
      <c r="A14" s="179" t="s">
        <v>157</v>
      </c>
      <c r="B14" s="179" t="s">
        <v>374</v>
      </c>
      <c r="C14" s="179" t="s">
        <v>375</v>
      </c>
      <c r="D14" s="179" t="s">
        <v>125</v>
      </c>
      <c r="E14" s="180">
        <v>8800.6870524420192</v>
      </c>
      <c r="F14" s="181">
        <v>8791.4370524420192</v>
      </c>
      <c r="G14" s="181">
        <v>9.25</v>
      </c>
      <c r="H14" s="181" t="e">
        <v>#VALUE!</v>
      </c>
      <c r="I14" s="181">
        <v>581.375</v>
      </c>
      <c r="J14" s="181">
        <v>582.81625623305001</v>
      </c>
      <c r="K14" s="181">
        <v>530.625</v>
      </c>
      <c r="L14" s="181">
        <v>998.5</v>
      </c>
      <c r="M14" s="181">
        <v>2760.21551855291</v>
      </c>
      <c r="N14" s="181">
        <v>2113.6592201540402</v>
      </c>
      <c r="O14" s="181">
        <v>1233.49605750203</v>
      </c>
      <c r="P14" s="180">
        <v>567.375</v>
      </c>
      <c r="Q14" s="181">
        <v>9.625</v>
      </c>
      <c r="R14" s="181">
        <v>11.125</v>
      </c>
      <c r="S14" s="180">
        <v>1029</v>
      </c>
      <c r="T14" s="180">
        <v>377.125</v>
      </c>
      <c r="U14" s="180">
        <v>210.53096194301</v>
      </c>
      <c r="V14" s="180">
        <v>1912.75</v>
      </c>
      <c r="W14" s="181">
        <v>212.875</v>
      </c>
      <c r="X14" s="181">
        <v>196.375</v>
      </c>
      <c r="Y14" s="181">
        <v>207.375</v>
      </c>
      <c r="Z14" s="181">
        <v>656.875</v>
      </c>
      <c r="AA14" s="181">
        <v>12.75</v>
      </c>
      <c r="AB14" s="181">
        <v>186.625</v>
      </c>
      <c r="AC14" s="181" t="e">
        <v>#VALUE!</v>
      </c>
      <c r="AD14" s="181">
        <v>295.5</v>
      </c>
      <c r="AE14" s="181">
        <v>144.375</v>
      </c>
      <c r="AF14" s="180">
        <v>2887.9060904990101</v>
      </c>
      <c r="AG14" s="181">
        <v>492</v>
      </c>
      <c r="AH14" s="181">
        <v>42.75</v>
      </c>
      <c r="AI14" s="181">
        <v>1258.625</v>
      </c>
      <c r="AJ14" s="181">
        <v>60</v>
      </c>
      <c r="AK14" s="181">
        <v>308.5</v>
      </c>
      <c r="AL14" s="181">
        <v>42.125</v>
      </c>
      <c r="AM14" s="181">
        <v>683.90609049900695</v>
      </c>
      <c r="AN14" s="180">
        <v>65.375</v>
      </c>
      <c r="AO14" s="180">
        <v>241.5</v>
      </c>
      <c r="AP14" s="181">
        <v>156</v>
      </c>
      <c r="AQ14" s="181">
        <v>3</v>
      </c>
      <c r="AR14" s="181">
        <v>53</v>
      </c>
      <c r="AS14" s="181">
        <v>29.5</v>
      </c>
      <c r="AT14" s="180">
        <v>146.75</v>
      </c>
      <c r="AU14" s="180">
        <v>31.375</v>
      </c>
      <c r="AV14" s="180">
        <v>27.125</v>
      </c>
      <c r="AW14" s="181">
        <v>2.75</v>
      </c>
      <c r="AX14" s="181">
        <v>24.375</v>
      </c>
      <c r="AY14" s="180">
        <v>6.625</v>
      </c>
      <c r="AZ14" s="180">
        <v>47.625</v>
      </c>
      <c r="BA14" s="180">
        <v>38.875</v>
      </c>
      <c r="BB14" s="180">
        <v>1</v>
      </c>
      <c r="BC14" s="180">
        <v>4</v>
      </c>
      <c r="BD14" s="180">
        <v>897.25</v>
      </c>
      <c r="BE14" s="180">
        <v>0</v>
      </c>
      <c r="BF14" s="180">
        <v>8</v>
      </c>
      <c r="BG14" s="180">
        <v>211.5</v>
      </c>
      <c r="BH14" s="180" t="e">
        <v>#VALUE!</v>
      </c>
      <c r="BI14" s="182">
        <v>2822.6926188749999</v>
      </c>
      <c r="BJ14" s="183">
        <v>1735.875</v>
      </c>
      <c r="BK14" s="183">
        <v>83</v>
      </c>
      <c r="BL14" s="183">
        <v>805.94261887500011</v>
      </c>
      <c r="BM14" s="183">
        <v>5.375</v>
      </c>
      <c r="BN14" s="183">
        <v>26.875</v>
      </c>
      <c r="BO14" s="183">
        <v>26.625</v>
      </c>
      <c r="BP14" s="183">
        <v>139</v>
      </c>
      <c r="BQ14" s="184">
        <v>784</v>
      </c>
      <c r="BR14" s="184">
        <v>61</v>
      </c>
      <c r="BS14" s="184" t="e">
        <v>#VALUE!</v>
      </c>
      <c r="BT14" s="184">
        <v>81.5</v>
      </c>
      <c r="BU14" s="184" t="e">
        <v>#VALUE!</v>
      </c>
      <c r="BV14" s="184">
        <v>316.875</v>
      </c>
      <c r="BW14" s="185" t="e">
        <v>#VALUE!</v>
      </c>
      <c r="BX14" s="185" t="e">
        <v>#VALUE!</v>
      </c>
      <c r="BY14" s="185" t="e">
        <v>#VALUE!</v>
      </c>
      <c r="BZ14" s="185">
        <v>41.125</v>
      </c>
      <c r="CA14" s="185" t="e">
        <v>#VALUE!</v>
      </c>
      <c r="CB14" s="185">
        <v>197.125</v>
      </c>
      <c r="CC14" s="186">
        <v>131.375</v>
      </c>
      <c r="CD14" s="187">
        <v>74894.67528139049</v>
      </c>
    </row>
    <row r="15" spans="1:82" x14ac:dyDescent="0.25">
      <c r="A15" s="179" t="s">
        <v>376</v>
      </c>
      <c r="B15" s="179" t="s">
        <v>377</v>
      </c>
      <c r="C15" s="179" t="s">
        <v>371</v>
      </c>
      <c r="D15" s="179" t="s">
        <v>125</v>
      </c>
      <c r="E15" s="180">
        <v>12890.130890045601</v>
      </c>
      <c r="F15" s="181">
        <v>11718.89130671227</v>
      </c>
      <c r="G15" s="181">
        <v>30.625</v>
      </c>
      <c r="H15" s="181">
        <v>1140.6145833333301</v>
      </c>
      <c r="I15" s="181">
        <v>617.25</v>
      </c>
      <c r="J15" s="181">
        <v>629.875</v>
      </c>
      <c r="K15" s="181">
        <v>713</v>
      </c>
      <c r="L15" s="181">
        <v>1654.9401145009301</v>
      </c>
      <c r="M15" s="181">
        <v>3337.796875</v>
      </c>
      <c r="N15" s="181">
        <v>2730.3297094289201</v>
      </c>
      <c r="O15" s="181">
        <v>3206.93919111575</v>
      </c>
      <c r="P15" s="180">
        <v>782</v>
      </c>
      <c r="Q15" s="181">
        <v>6.375</v>
      </c>
      <c r="R15" s="181">
        <v>5.75</v>
      </c>
      <c r="S15" s="180">
        <v>1373.875</v>
      </c>
      <c r="T15" s="180">
        <v>224.75</v>
      </c>
      <c r="U15" s="180">
        <v>1251.0052083333301</v>
      </c>
      <c r="V15" s="180">
        <v>3145.375</v>
      </c>
      <c r="W15" s="181">
        <v>1223.75</v>
      </c>
      <c r="X15" s="181">
        <v>472.375</v>
      </c>
      <c r="Y15" s="181">
        <v>360.625</v>
      </c>
      <c r="Z15" s="181">
        <v>401.25</v>
      </c>
      <c r="AA15" s="181">
        <v>0</v>
      </c>
      <c r="AB15" s="181">
        <v>349.75</v>
      </c>
      <c r="AC15" s="181">
        <v>62.5</v>
      </c>
      <c r="AD15" s="181">
        <v>204.75</v>
      </c>
      <c r="AE15" s="181">
        <v>70.375</v>
      </c>
      <c r="AF15" s="180">
        <v>3948.3756817122703</v>
      </c>
      <c r="AG15" s="181">
        <v>2469.5</v>
      </c>
      <c r="AH15" s="181">
        <v>95.875</v>
      </c>
      <c r="AI15" s="181">
        <v>654</v>
      </c>
      <c r="AJ15" s="181">
        <v>83.875</v>
      </c>
      <c r="AK15" s="181">
        <v>125.125</v>
      </c>
      <c r="AL15" s="181">
        <v>10.875</v>
      </c>
      <c r="AM15" s="181">
        <v>509.125681712269</v>
      </c>
      <c r="AN15" s="180">
        <v>97</v>
      </c>
      <c r="AO15" s="180">
        <v>159.625</v>
      </c>
      <c r="AP15" s="181">
        <v>104.375</v>
      </c>
      <c r="AQ15" s="181">
        <v>3.625</v>
      </c>
      <c r="AR15" s="181">
        <v>16.125</v>
      </c>
      <c r="AS15" s="181">
        <v>35.5</v>
      </c>
      <c r="AT15" s="180">
        <v>280.875</v>
      </c>
      <c r="AU15" s="180">
        <v>19.875</v>
      </c>
      <c r="AV15" s="180">
        <v>62</v>
      </c>
      <c r="AW15" s="181">
        <v>14.125</v>
      </c>
      <c r="AX15" s="181">
        <v>47.875</v>
      </c>
      <c r="AY15" s="180">
        <v>92.5</v>
      </c>
      <c r="AZ15" s="180">
        <v>13.875</v>
      </c>
      <c r="BA15" s="180">
        <v>81.125</v>
      </c>
      <c r="BB15" s="180">
        <v>0</v>
      </c>
      <c r="BC15" s="180">
        <v>0</v>
      </c>
      <c r="BD15" s="180">
        <v>747.75</v>
      </c>
      <c r="BE15" s="180">
        <v>4.5</v>
      </c>
      <c r="BF15" s="180">
        <v>206.375</v>
      </c>
      <c r="BG15" s="180">
        <v>178.25</v>
      </c>
      <c r="BH15" s="180" t="e">
        <v>#VALUE!</v>
      </c>
      <c r="BI15" s="182">
        <v>1970.4870799687501</v>
      </c>
      <c r="BJ15" s="183">
        <v>848.75</v>
      </c>
      <c r="BK15" s="183">
        <v>23.375</v>
      </c>
      <c r="BL15" s="183">
        <v>930.61207996874998</v>
      </c>
      <c r="BM15" s="183">
        <v>19</v>
      </c>
      <c r="BN15" s="183">
        <v>16.25</v>
      </c>
      <c r="BO15" s="183">
        <v>47.75</v>
      </c>
      <c r="BP15" s="183">
        <v>84.75</v>
      </c>
      <c r="BQ15" s="184">
        <v>1124</v>
      </c>
      <c r="BR15" s="184">
        <v>31.125</v>
      </c>
      <c r="BS15" s="184" t="e">
        <v>#VALUE!</v>
      </c>
      <c r="BT15" s="184" t="e">
        <v>#VALUE!</v>
      </c>
      <c r="BU15" s="184">
        <v>0</v>
      </c>
      <c r="BV15" s="184">
        <v>676.5</v>
      </c>
      <c r="BW15" s="185" t="e">
        <v>#VALUE!</v>
      </c>
      <c r="BX15" s="185">
        <v>0</v>
      </c>
      <c r="BY15" s="185" t="e">
        <v>#VALUE!</v>
      </c>
      <c r="BZ15" s="185">
        <v>88</v>
      </c>
      <c r="CA15" s="185">
        <v>0</v>
      </c>
      <c r="CB15" s="185">
        <v>271</v>
      </c>
      <c r="CC15" s="186">
        <v>1.25</v>
      </c>
      <c r="CD15" s="187">
        <v>69691.313100218802</v>
      </c>
    </row>
    <row r="16" spans="1:82" x14ac:dyDescent="0.25">
      <c r="A16" s="179" t="s">
        <v>378</v>
      </c>
      <c r="B16" s="179" t="s">
        <v>379</v>
      </c>
      <c r="C16" s="179" t="s">
        <v>127</v>
      </c>
      <c r="D16" s="179" t="s">
        <v>127</v>
      </c>
      <c r="E16" s="180">
        <v>58846.134846109002</v>
      </c>
      <c r="F16" s="181">
        <v>58723.784627026602</v>
      </c>
      <c r="G16" s="181">
        <v>122.350219082378</v>
      </c>
      <c r="H16" s="181">
        <v>0</v>
      </c>
      <c r="I16" s="181">
        <v>3711.25</v>
      </c>
      <c r="J16" s="181">
        <v>3206.7400612752799</v>
      </c>
      <c r="K16" s="181">
        <v>4169.2050151523999</v>
      </c>
      <c r="L16" s="181">
        <v>6659.3684939005998</v>
      </c>
      <c r="M16" s="181">
        <v>13857.1373472704</v>
      </c>
      <c r="N16" s="181">
        <v>10265.1202242359</v>
      </c>
      <c r="O16" s="181">
        <v>16977.313704274398</v>
      </c>
      <c r="P16" s="180">
        <v>7628.5</v>
      </c>
      <c r="Q16" s="181">
        <v>131.875</v>
      </c>
      <c r="R16" s="181">
        <v>454.75</v>
      </c>
      <c r="S16" s="180">
        <v>4715</v>
      </c>
      <c r="T16" s="180">
        <v>2675.75</v>
      </c>
      <c r="U16" s="180">
        <v>923.12401050148401</v>
      </c>
      <c r="V16" s="180">
        <v>8963.25</v>
      </c>
      <c r="W16" s="181">
        <v>954.75</v>
      </c>
      <c r="X16" s="181">
        <v>2079.125</v>
      </c>
      <c r="Y16" s="181">
        <v>688.625</v>
      </c>
      <c r="Z16" s="181">
        <v>1499.625</v>
      </c>
      <c r="AA16" s="181">
        <v>0</v>
      </c>
      <c r="AB16" s="181">
        <v>715.5</v>
      </c>
      <c r="AC16" s="181">
        <v>234.75</v>
      </c>
      <c r="AD16" s="181">
        <v>1267.875</v>
      </c>
      <c r="AE16" s="181">
        <v>1523</v>
      </c>
      <c r="AF16" s="180">
        <v>18825.6358356075</v>
      </c>
      <c r="AG16" s="181">
        <v>7448.4583333333303</v>
      </c>
      <c r="AH16" s="181">
        <v>169.5</v>
      </c>
      <c r="AI16" s="181">
        <v>2844.375</v>
      </c>
      <c r="AJ16" s="181">
        <v>1815.25</v>
      </c>
      <c r="AK16" s="181">
        <v>376</v>
      </c>
      <c r="AL16" s="181">
        <v>334.875</v>
      </c>
      <c r="AM16" s="181">
        <v>5837.1775022741904</v>
      </c>
      <c r="AN16" s="180">
        <v>850.5</v>
      </c>
      <c r="AO16" s="180">
        <v>3357.125</v>
      </c>
      <c r="AP16" s="181">
        <v>2427.75</v>
      </c>
      <c r="AQ16" s="181">
        <v>94.5</v>
      </c>
      <c r="AR16" s="181">
        <v>465.875</v>
      </c>
      <c r="AS16" s="181">
        <v>369</v>
      </c>
      <c r="AT16" s="180">
        <v>407.75</v>
      </c>
      <c r="AU16" s="180">
        <v>51</v>
      </c>
      <c r="AV16" s="180">
        <v>102.375</v>
      </c>
      <c r="AW16" s="181">
        <v>25.75</v>
      </c>
      <c r="AX16" s="181">
        <v>76.625</v>
      </c>
      <c r="AY16" s="180">
        <v>272.75</v>
      </c>
      <c r="AZ16" s="180">
        <v>311.5</v>
      </c>
      <c r="BA16" s="180">
        <v>273.875</v>
      </c>
      <c r="BB16" s="180">
        <v>10.5</v>
      </c>
      <c r="BC16" s="180">
        <v>2.125</v>
      </c>
      <c r="BD16" s="180">
        <v>7409.75</v>
      </c>
      <c r="BE16" s="180">
        <v>184.375</v>
      </c>
      <c r="BF16" s="180">
        <v>100.5</v>
      </c>
      <c r="BG16" s="180">
        <v>1677.25</v>
      </c>
      <c r="BH16" s="180" t="e">
        <v>#VALUE!</v>
      </c>
      <c r="BI16" s="182">
        <v>6492.125</v>
      </c>
      <c r="BJ16" s="183">
        <v>454.125</v>
      </c>
      <c r="BK16" s="183">
        <v>783.375</v>
      </c>
      <c r="BL16" s="183">
        <v>4732.875</v>
      </c>
      <c r="BM16" s="183">
        <v>21</v>
      </c>
      <c r="BN16" s="183">
        <v>78.625</v>
      </c>
      <c r="BO16" s="183">
        <v>5.75</v>
      </c>
      <c r="BP16" s="183">
        <v>416.375</v>
      </c>
      <c r="BQ16" s="184">
        <v>4100.5</v>
      </c>
      <c r="BR16" s="184">
        <v>1144.875</v>
      </c>
      <c r="BS16" s="184" t="e">
        <v>#VALUE!</v>
      </c>
      <c r="BT16" s="184" t="e">
        <v>#VALUE!</v>
      </c>
      <c r="BU16" s="184">
        <v>24.5</v>
      </c>
      <c r="BV16" s="184">
        <v>2279.75</v>
      </c>
      <c r="BW16" s="185">
        <v>90.125</v>
      </c>
      <c r="BX16" s="185">
        <v>7.625</v>
      </c>
      <c r="BY16" s="185" t="e">
        <v>#VALUE!</v>
      </c>
      <c r="BZ16" s="185">
        <v>154</v>
      </c>
      <c r="CA16" s="185">
        <v>15.5</v>
      </c>
      <c r="CB16" s="185">
        <v>1110.625</v>
      </c>
      <c r="CC16" s="186">
        <v>1451.625</v>
      </c>
      <c r="CD16" s="187">
        <v>587425.43231365597</v>
      </c>
    </row>
    <row r="17" spans="1:82" x14ac:dyDescent="0.25">
      <c r="A17" s="179" t="s">
        <v>380</v>
      </c>
      <c r="B17" s="179" t="s">
        <v>381</v>
      </c>
      <c r="C17" s="179" t="s">
        <v>382</v>
      </c>
      <c r="D17" s="179" t="s">
        <v>123</v>
      </c>
      <c r="E17" s="180">
        <v>20624.948329835399</v>
      </c>
      <c r="F17" s="181">
        <v>20614.448329835399</v>
      </c>
      <c r="G17" s="181">
        <v>0</v>
      </c>
      <c r="H17" s="181">
        <v>10.5</v>
      </c>
      <c r="I17" s="181">
        <v>1153.35227272727</v>
      </c>
      <c r="J17" s="181">
        <v>1211.125</v>
      </c>
      <c r="K17" s="181">
        <v>1319</v>
      </c>
      <c r="L17" s="181">
        <v>2174.8523024231899</v>
      </c>
      <c r="M17" s="181">
        <v>5492.8174156593304</v>
      </c>
      <c r="N17" s="181">
        <v>4551.29400354875</v>
      </c>
      <c r="O17" s="181">
        <v>4722.5073354768401</v>
      </c>
      <c r="P17" s="180">
        <v>2375.625</v>
      </c>
      <c r="Q17" s="181">
        <v>31.5</v>
      </c>
      <c r="R17" s="181">
        <v>94.25</v>
      </c>
      <c r="S17" s="180">
        <v>759.875</v>
      </c>
      <c r="T17" s="180">
        <v>969.875</v>
      </c>
      <c r="U17" s="180">
        <v>371.48695054945102</v>
      </c>
      <c r="V17" s="180">
        <v>3195.125</v>
      </c>
      <c r="W17" s="181">
        <v>462</v>
      </c>
      <c r="X17" s="181">
        <v>983.5</v>
      </c>
      <c r="Y17" s="181">
        <v>400.5</v>
      </c>
      <c r="Z17" s="181">
        <v>433.625</v>
      </c>
      <c r="AA17" s="181">
        <v>12.5</v>
      </c>
      <c r="AB17" s="181">
        <v>104.875</v>
      </c>
      <c r="AC17" s="181">
        <v>46.5</v>
      </c>
      <c r="AD17" s="181">
        <v>442.5</v>
      </c>
      <c r="AE17" s="181">
        <v>309.125</v>
      </c>
      <c r="AF17" s="180">
        <v>7556.08637928594</v>
      </c>
      <c r="AG17" s="181">
        <v>2344.875</v>
      </c>
      <c r="AH17" s="181">
        <v>145.5</v>
      </c>
      <c r="AI17" s="181">
        <v>2084.875</v>
      </c>
      <c r="AJ17" s="181">
        <v>259.625</v>
      </c>
      <c r="AK17" s="181">
        <v>428.25</v>
      </c>
      <c r="AL17" s="181">
        <v>79.125</v>
      </c>
      <c r="AM17" s="181">
        <v>2213.83637928594</v>
      </c>
      <c r="AN17" s="180">
        <v>197.375</v>
      </c>
      <c r="AO17" s="180">
        <v>725.875</v>
      </c>
      <c r="AP17" s="181">
        <v>440.375</v>
      </c>
      <c r="AQ17" s="181">
        <v>5.375</v>
      </c>
      <c r="AR17" s="181">
        <v>193.375</v>
      </c>
      <c r="AS17" s="181">
        <v>86.75</v>
      </c>
      <c r="AT17" s="180">
        <v>412.5</v>
      </c>
      <c r="AU17" s="180">
        <v>16</v>
      </c>
      <c r="AV17" s="180">
        <v>112.25</v>
      </c>
      <c r="AW17" s="181">
        <v>42.375</v>
      </c>
      <c r="AX17" s="181">
        <v>69.875</v>
      </c>
      <c r="AY17" s="180">
        <v>74.625</v>
      </c>
      <c r="AZ17" s="180">
        <v>59.25</v>
      </c>
      <c r="BA17" s="180">
        <v>228.5</v>
      </c>
      <c r="BB17" s="180">
        <v>3</v>
      </c>
      <c r="BC17" s="180">
        <v>1.5</v>
      </c>
      <c r="BD17" s="180">
        <v>2063.375</v>
      </c>
      <c r="BE17" s="180">
        <v>82.125</v>
      </c>
      <c r="BF17" s="180" t="e">
        <v>#VALUE!</v>
      </c>
      <c r="BG17" s="180">
        <v>847.75</v>
      </c>
      <c r="BH17" s="180" t="e">
        <v>#VALUE!</v>
      </c>
      <c r="BI17" s="182">
        <v>4458.0480933125</v>
      </c>
      <c r="BJ17" s="183" t="e">
        <v>#VALUE!</v>
      </c>
      <c r="BK17" s="183">
        <v>297.25</v>
      </c>
      <c r="BL17" s="183">
        <v>1793.4230933125</v>
      </c>
      <c r="BM17" s="183">
        <v>51.375</v>
      </c>
      <c r="BN17" s="183">
        <v>12.375</v>
      </c>
      <c r="BO17" s="183">
        <v>445.375</v>
      </c>
      <c r="BP17" s="183">
        <v>655.25</v>
      </c>
      <c r="BQ17" s="184">
        <v>1586</v>
      </c>
      <c r="BR17" s="184">
        <v>134.75</v>
      </c>
      <c r="BS17" s="184" t="e">
        <v>#VALUE!</v>
      </c>
      <c r="BT17" s="184" t="e">
        <v>#VALUE!</v>
      </c>
      <c r="BU17" s="184">
        <v>1.25</v>
      </c>
      <c r="BV17" s="184">
        <v>991</v>
      </c>
      <c r="BW17" s="185" t="e">
        <v>#VALUE!</v>
      </c>
      <c r="BX17" s="185">
        <v>0</v>
      </c>
      <c r="BY17" s="185">
        <v>69.875</v>
      </c>
      <c r="BZ17" s="185">
        <v>175.875</v>
      </c>
      <c r="CA17" s="185">
        <v>18.625</v>
      </c>
      <c r="CB17" s="185">
        <v>414.75</v>
      </c>
      <c r="CC17" s="186">
        <v>784.5</v>
      </c>
      <c r="CD17" s="187">
        <v>186301.91372813701</v>
      </c>
    </row>
    <row r="18" spans="1:82" x14ac:dyDescent="0.25">
      <c r="A18" s="179" t="s">
        <v>383</v>
      </c>
      <c r="B18" s="179" t="s">
        <v>384</v>
      </c>
      <c r="C18" s="179" t="s">
        <v>359</v>
      </c>
      <c r="D18" s="179" t="s">
        <v>55</v>
      </c>
      <c r="E18" s="180">
        <v>5570.5398623247102</v>
      </c>
      <c r="F18" s="181">
        <v>5504.2262480207501</v>
      </c>
      <c r="G18" s="181">
        <v>1.375</v>
      </c>
      <c r="H18" s="181">
        <v>64.938614303959099</v>
      </c>
      <c r="I18" s="181">
        <v>249.75</v>
      </c>
      <c r="J18" s="181">
        <v>338</v>
      </c>
      <c r="K18" s="181">
        <v>341.125</v>
      </c>
      <c r="L18" s="181">
        <v>682.04133423481301</v>
      </c>
      <c r="M18" s="181">
        <v>1768.89266150516</v>
      </c>
      <c r="N18" s="181">
        <v>1470.93331019376</v>
      </c>
      <c r="O18" s="181">
        <v>719.79755639097698</v>
      </c>
      <c r="P18" s="180">
        <v>362.75</v>
      </c>
      <c r="Q18" s="181">
        <v>2.5</v>
      </c>
      <c r="R18" s="181">
        <v>56.625</v>
      </c>
      <c r="S18" s="180">
        <v>78.125</v>
      </c>
      <c r="T18" s="180">
        <v>143.625</v>
      </c>
      <c r="U18" s="180">
        <v>66.188614303959099</v>
      </c>
      <c r="V18" s="180">
        <v>1743</v>
      </c>
      <c r="W18" s="181">
        <v>583.625</v>
      </c>
      <c r="X18" s="181">
        <v>141</v>
      </c>
      <c r="Y18" s="181">
        <v>355.25</v>
      </c>
      <c r="Z18" s="181">
        <v>295.5</v>
      </c>
      <c r="AA18" s="181">
        <v>0</v>
      </c>
      <c r="AB18" s="181">
        <v>103.625</v>
      </c>
      <c r="AC18" s="181">
        <v>29.375</v>
      </c>
      <c r="AD18" s="181">
        <v>61</v>
      </c>
      <c r="AE18" s="181">
        <v>173.625</v>
      </c>
      <c r="AF18" s="180">
        <v>2205.7262480207501</v>
      </c>
      <c r="AG18" s="181">
        <v>567.25</v>
      </c>
      <c r="AH18" s="181">
        <v>17.375</v>
      </c>
      <c r="AI18" s="181">
        <v>393.875</v>
      </c>
      <c r="AJ18" s="181">
        <v>43.125</v>
      </c>
      <c r="AK18" s="181">
        <v>14.75</v>
      </c>
      <c r="AL18" s="181">
        <v>52.625</v>
      </c>
      <c r="AM18" s="181">
        <v>1116.7262480207501</v>
      </c>
      <c r="AN18" s="180">
        <v>46</v>
      </c>
      <c r="AO18" s="180">
        <v>46.625</v>
      </c>
      <c r="AP18" s="181">
        <v>35.5</v>
      </c>
      <c r="AQ18" s="181">
        <v>0</v>
      </c>
      <c r="AR18" s="181">
        <v>4.75</v>
      </c>
      <c r="AS18" s="181">
        <v>6.375</v>
      </c>
      <c r="AT18" s="180">
        <v>98.75</v>
      </c>
      <c r="AU18" s="180">
        <v>7.5</v>
      </c>
      <c r="AV18" s="180">
        <v>25.75</v>
      </c>
      <c r="AW18" s="181">
        <v>1.25</v>
      </c>
      <c r="AX18" s="181">
        <v>24.5</v>
      </c>
      <c r="AY18" s="180">
        <v>6.625</v>
      </c>
      <c r="AZ18" s="180">
        <v>59.375</v>
      </c>
      <c r="BA18" s="180">
        <v>25.125</v>
      </c>
      <c r="BB18" s="180">
        <v>1</v>
      </c>
      <c r="BC18" s="180">
        <v>0.5</v>
      </c>
      <c r="BD18" s="180">
        <v>339.125</v>
      </c>
      <c r="BE18" s="180">
        <v>1</v>
      </c>
      <c r="BF18" s="180" t="e">
        <v>#VALUE!</v>
      </c>
      <c r="BG18" s="180">
        <v>136</v>
      </c>
      <c r="BH18" s="180" t="e">
        <v>#VALUE!</v>
      </c>
      <c r="BI18" s="182">
        <v>1057.3142471249998</v>
      </c>
      <c r="BJ18" s="183" t="e">
        <v>#VALUE!</v>
      </c>
      <c r="BK18" s="183">
        <v>35.5</v>
      </c>
      <c r="BL18" s="183">
        <v>560.56424712499995</v>
      </c>
      <c r="BM18" s="183" t="e">
        <v>#VALUE!</v>
      </c>
      <c r="BN18" s="183">
        <v>2.125</v>
      </c>
      <c r="BO18" s="183" t="e">
        <v>#VALUE!</v>
      </c>
      <c r="BP18" s="183">
        <v>28.375</v>
      </c>
      <c r="BQ18" s="184">
        <v>331.375</v>
      </c>
      <c r="BR18" s="184">
        <v>14</v>
      </c>
      <c r="BS18" s="184" t="e">
        <v>#VALUE!</v>
      </c>
      <c r="BT18" s="184" t="e">
        <v>#VALUE!</v>
      </c>
      <c r="BU18" s="184" t="e">
        <v>#VALUE!</v>
      </c>
      <c r="BV18" s="184">
        <v>84.75</v>
      </c>
      <c r="BW18" s="185" t="e">
        <v>#VALUE!</v>
      </c>
      <c r="BX18" s="185" t="e">
        <v>#VALUE!</v>
      </c>
      <c r="BY18" s="185" t="e">
        <v>#VALUE!</v>
      </c>
      <c r="BZ18" s="185" t="e">
        <v>#VALUE!</v>
      </c>
      <c r="CA18" s="185" t="e">
        <v>#VALUE!</v>
      </c>
      <c r="CB18" s="185">
        <v>56.75</v>
      </c>
      <c r="CC18" s="186">
        <v>53.875</v>
      </c>
      <c r="CD18" s="187">
        <v>32076.267882525899</v>
      </c>
    </row>
    <row r="19" spans="1:82" x14ac:dyDescent="0.25">
      <c r="A19" s="179" t="s">
        <v>385</v>
      </c>
      <c r="B19" s="179" t="s">
        <v>386</v>
      </c>
      <c r="C19" s="179" t="s">
        <v>387</v>
      </c>
      <c r="D19" s="179" t="s">
        <v>124</v>
      </c>
      <c r="E19" s="180">
        <v>8983.0600236887003</v>
      </c>
      <c r="F19" s="181">
        <v>8881.0600236887003</v>
      </c>
      <c r="G19" s="181">
        <v>33.375</v>
      </c>
      <c r="H19" s="181">
        <v>68.625</v>
      </c>
      <c r="I19" s="181">
        <v>455.25</v>
      </c>
      <c r="J19" s="181">
        <v>491.625</v>
      </c>
      <c r="K19" s="181">
        <v>628.5</v>
      </c>
      <c r="L19" s="181">
        <v>1113.0776509928701</v>
      </c>
      <c r="M19" s="181">
        <v>3438.8381789244499</v>
      </c>
      <c r="N19" s="181">
        <v>1812.5532483698801</v>
      </c>
      <c r="O19" s="181">
        <v>1043.2159454015</v>
      </c>
      <c r="P19" s="180">
        <v>645.125</v>
      </c>
      <c r="Q19" s="181">
        <v>29.125</v>
      </c>
      <c r="R19" s="181">
        <v>9.375</v>
      </c>
      <c r="S19" s="180">
        <v>316.125</v>
      </c>
      <c r="T19" s="180">
        <v>304.5</v>
      </c>
      <c r="U19" s="180">
        <v>415.66807634478897</v>
      </c>
      <c r="V19" s="180">
        <v>1521.375</v>
      </c>
      <c r="W19" s="181">
        <v>447.25</v>
      </c>
      <c r="X19" s="181">
        <v>389.375</v>
      </c>
      <c r="Y19" s="181">
        <v>22</v>
      </c>
      <c r="Z19" s="181">
        <v>419.25</v>
      </c>
      <c r="AA19" s="181" t="e">
        <v>#VALUE!</v>
      </c>
      <c r="AB19" s="181">
        <v>57.125</v>
      </c>
      <c r="AC19" s="181">
        <v>0</v>
      </c>
      <c r="AD19" s="181">
        <v>149.125</v>
      </c>
      <c r="AE19" s="181">
        <v>37.25</v>
      </c>
      <c r="AF19" s="180">
        <v>3559.26694734391</v>
      </c>
      <c r="AG19" s="181">
        <v>1625.375</v>
      </c>
      <c r="AH19" s="181">
        <v>30.875</v>
      </c>
      <c r="AI19" s="181">
        <v>841.25</v>
      </c>
      <c r="AJ19" s="181">
        <v>32.5</v>
      </c>
      <c r="AK19" s="181">
        <v>211.625</v>
      </c>
      <c r="AL19" s="181">
        <v>83.5</v>
      </c>
      <c r="AM19" s="181">
        <v>734.14194734391299</v>
      </c>
      <c r="AN19" s="180">
        <v>198</v>
      </c>
      <c r="AO19" s="180">
        <v>270.875</v>
      </c>
      <c r="AP19" s="181">
        <v>191.25</v>
      </c>
      <c r="AQ19" s="181">
        <v>2.875</v>
      </c>
      <c r="AR19" s="181">
        <v>59</v>
      </c>
      <c r="AS19" s="181">
        <v>17.75</v>
      </c>
      <c r="AT19" s="180">
        <v>23.25</v>
      </c>
      <c r="AU19" s="180">
        <v>18.75</v>
      </c>
      <c r="AV19" s="180">
        <v>39.375</v>
      </c>
      <c r="AW19" s="181">
        <v>8.125</v>
      </c>
      <c r="AX19" s="181">
        <v>31.25</v>
      </c>
      <c r="AY19" s="180">
        <v>27.875</v>
      </c>
      <c r="AZ19" s="180">
        <v>104.875</v>
      </c>
      <c r="BA19" s="180">
        <v>45.125</v>
      </c>
      <c r="BB19" s="180">
        <v>0</v>
      </c>
      <c r="BC19" s="180">
        <v>0</v>
      </c>
      <c r="BD19" s="180">
        <v>953.875</v>
      </c>
      <c r="BE19" s="180">
        <v>0</v>
      </c>
      <c r="BF19" s="180" t="e">
        <v>#VALUE!</v>
      </c>
      <c r="BG19" s="180">
        <v>250.25</v>
      </c>
      <c r="BH19" s="180" t="e">
        <v>#VALUE!</v>
      </c>
      <c r="BI19" s="182">
        <v>2473.1487554374999</v>
      </c>
      <c r="BJ19" s="183">
        <v>741.625</v>
      </c>
      <c r="BK19" s="183">
        <v>230.75</v>
      </c>
      <c r="BL19" s="183">
        <v>1102.3987554374999</v>
      </c>
      <c r="BM19" s="183">
        <v>251</v>
      </c>
      <c r="BN19" s="183">
        <v>5</v>
      </c>
      <c r="BO19" s="183">
        <v>0</v>
      </c>
      <c r="BP19" s="183">
        <v>142.375</v>
      </c>
      <c r="BQ19" s="184">
        <v>1134.75</v>
      </c>
      <c r="BR19" s="184">
        <v>51.25</v>
      </c>
      <c r="BS19" s="184" t="e">
        <v>#VALUE!</v>
      </c>
      <c r="BT19" s="184">
        <v>60.5</v>
      </c>
      <c r="BU19" s="184" t="e">
        <v>#VALUE!</v>
      </c>
      <c r="BV19" s="184">
        <v>841.875</v>
      </c>
      <c r="BW19" s="185">
        <v>0</v>
      </c>
      <c r="BX19" s="185">
        <v>242.75</v>
      </c>
      <c r="BY19" s="185" t="e">
        <v>#VALUE!</v>
      </c>
      <c r="BZ19" s="185">
        <v>217.75</v>
      </c>
      <c r="CA19" s="185" t="e">
        <v>#VALUE!</v>
      </c>
      <c r="CB19" s="185">
        <v>287.25</v>
      </c>
      <c r="CC19" s="186">
        <v>149.875</v>
      </c>
      <c r="CD19" s="187">
        <v>91842.459788695007</v>
      </c>
    </row>
    <row r="20" spans="1:82" x14ac:dyDescent="0.25">
      <c r="A20" s="179" t="s">
        <v>388</v>
      </c>
      <c r="B20" s="179" t="s">
        <v>389</v>
      </c>
      <c r="C20" s="179" t="s">
        <v>387</v>
      </c>
      <c r="D20" s="179" t="s">
        <v>124</v>
      </c>
      <c r="E20" s="180">
        <v>15182.5136582869</v>
      </c>
      <c r="F20" s="181">
        <v>14739.964191838801</v>
      </c>
      <c r="G20" s="181">
        <v>97.625</v>
      </c>
      <c r="H20" s="181">
        <v>344.92446644803499</v>
      </c>
      <c r="I20" s="181">
        <v>990.74396825396798</v>
      </c>
      <c r="J20" s="181">
        <v>1007.79375</v>
      </c>
      <c r="K20" s="181">
        <v>902.5</v>
      </c>
      <c r="L20" s="181">
        <v>2097.4652144377301</v>
      </c>
      <c r="M20" s="181">
        <v>4393.3547413639599</v>
      </c>
      <c r="N20" s="181">
        <v>3124.5716540876601</v>
      </c>
      <c r="O20" s="181">
        <v>2666.0843301435398</v>
      </c>
      <c r="P20" s="180">
        <v>1346.125</v>
      </c>
      <c r="Q20" s="181">
        <v>52</v>
      </c>
      <c r="R20" s="181">
        <v>130.125</v>
      </c>
      <c r="S20" s="180">
        <v>497.875</v>
      </c>
      <c r="T20" s="180">
        <v>630.125</v>
      </c>
      <c r="U20" s="180">
        <v>849.30510875880498</v>
      </c>
      <c r="V20" s="180">
        <v>3140.25</v>
      </c>
      <c r="W20" s="181">
        <v>320.375</v>
      </c>
      <c r="X20" s="181">
        <v>688.25</v>
      </c>
      <c r="Y20" s="181">
        <v>259.375</v>
      </c>
      <c r="Z20" s="181">
        <v>578.625</v>
      </c>
      <c r="AA20" s="181" t="e">
        <v>#VALUE!</v>
      </c>
      <c r="AB20" s="181">
        <v>223.875</v>
      </c>
      <c r="AC20" s="181">
        <v>16.25</v>
      </c>
      <c r="AD20" s="181">
        <v>293.125</v>
      </c>
      <c r="AE20" s="181">
        <v>760.375</v>
      </c>
      <c r="AF20" s="180">
        <v>4724.3335495280498</v>
      </c>
      <c r="AG20" s="181">
        <v>1288.25</v>
      </c>
      <c r="AH20" s="181">
        <v>257.625</v>
      </c>
      <c r="AI20" s="181">
        <v>851.75</v>
      </c>
      <c r="AJ20" s="181">
        <v>393.25</v>
      </c>
      <c r="AK20" s="181">
        <v>63.75</v>
      </c>
      <c r="AL20" s="181">
        <v>84.75</v>
      </c>
      <c r="AM20" s="181">
        <v>1784.9585495280501</v>
      </c>
      <c r="AN20" s="180">
        <v>264.875</v>
      </c>
      <c r="AO20" s="180">
        <v>605.375</v>
      </c>
      <c r="AP20" s="181">
        <v>388.25</v>
      </c>
      <c r="AQ20" s="181">
        <v>13</v>
      </c>
      <c r="AR20" s="181">
        <v>163.625</v>
      </c>
      <c r="AS20" s="181">
        <v>40.5</v>
      </c>
      <c r="AT20" s="180">
        <v>407.5</v>
      </c>
      <c r="AU20" s="180">
        <v>33.375</v>
      </c>
      <c r="AV20" s="180">
        <v>162</v>
      </c>
      <c r="AW20" s="181">
        <v>8</v>
      </c>
      <c r="AX20" s="181">
        <v>154</v>
      </c>
      <c r="AY20" s="180">
        <v>50.875</v>
      </c>
      <c r="AZ20" s="180">
        <v>331.625</v>
      </c>
      <c r="BA20" s="180">
        <v>68.125</v>
      </c>
      <c r="BB20" s="180">
        <v>1</v>
      </c>
      <c r="BC20" s="180">
        <v>2</v>
      </c>
      <c r="BD20" s="180">
        <v>1245.625</v>
      </c>
      <c r="BE20" s="180">
        <v>4.5</v>
      </c>
      <c r="BF20" s="180">
        <v>60.625</v>
      </c>
      <c r="BG20" s="180">
        <v>427.25</v>
      </c>
      <c r="BH20" s="180" t="e">
        <v>#VALUE!</v>
      </c>
      <c r="BI20" s="182">
        <v>4860.0609212812496</v>
      </c>
      <c r="BJ20" s="183">
        <v>802.625</v>
      </c>
      <c r="BK20" s="183">
        <v>270.5</v>
      </c>
      <c r="BL20" s="183">
        <v>1835.6859212812499</v>
      </c>
      <c r="BM20" s="183">
        <v>1578.875</v>
      </c>
      <c r="BN20" s="183">
        <v>50.875</v>
      </c>
      <c r="BO20" s="183">
        <v>45.5</v>
      </c>
      <c r="BP20" s="183">
        <v>276</v>
      </c>
      <c r="BQ20" s="184">
        <v>1406.75</v>
      </c>
      <c r="BR20" s="184">
        <v>273.25</v>
      </c>
      <c r="BS20" s="184" t="e">
        <v>#VALUE!</v>
      </c>
      <c r="BT20" s="184" t="e">
        <v>#VALUE!</v>
      </c>
      <c r="BU20" s="184">
        <v>0.875</v>
      </c>
      <c r="BV20" s="184">
        <v>725.25</v>
      </c>
      <c r="BW20" s="185" t="e">
        <v>#VALUE!</v>
      </c>
      <c r="BX20" s="185">
        <v>77.375</v>
      </c>
      <c r="BY20" s="185" t="e">
        <v>#VALUE!</v>
      </c>
      <c r="BZ20" s="185" t="e">
        <v>#VALUE!</v>
      </c>
      <c r="CA20" s="185" t="e">
        <v>#VALUE!</v>
      </c>
      <c r="CB20" s="185">
        <v>333.25</v>
      </c>
      <c r="CC20" s="186">
        <v>350.54091758998197</v>
      </c>
      <c r="CD20" s="187">
        <v>146002.67777811701</v>
      </c>
    </row>
    <row r="21" spans="1:82" x14ac:dyDescent="0.25">
      <c r="A21" s="179" t="s">
        <v>390</v>
      </c>
      <c r="B21" s="179" t="s">
        <v>391</v>
      </c>
      <c r="C21" s="179" t="s">
        <v>392</v>
      </c>
      <c r="D21" s="179" t="s">
        <v>118</v>
      </c>
      <c r="E21" s="180">
        <v>7730.4575139075296</v>
      </c>
      <c r="F21" s="181">
        <v>7343.6542161173802</v>
      </c>
      <c r="G21" s="181">
        <v>31.875</v>
      </c>
      <c r="H21" s="181">
        <v>354.92829779014301</v>
      </c>
      <c r="I21" s="181">
        <v>458.375</v>
      </c>
      <c r="J21" s="181">
        <v>389.875</v>
      </c>
      <c r="K21" s="181">
        <v>553.75</v>
      </c>
      <c r="L21" s="181">
        <v>947.54750000000001</v>
      </c>
      <c r="M21" s="181">
        <v>1998.3514699422201</v>
      </c>
      <c r="N21" s="181">
        <v>1500.49016363338</v>
      </c>
      <c r="O21" s="181">
        <v>1882.06838033193</v>
      </c>
      <c r="P21" s="180">
        <v>548.5</v>
      </c>
      <c r="Q21" s="181">
        <v>7.125</v>
      </c>
      <c r="R21" s="181">
        <v>29.25</v>
      </c>
      <c r="S21" s="180">
        <v>214.25</v>
      </c>
      <c r="T21" s="180">
        <v>366.125</v>
      </c>
      <c r="U21" s="180">
        <v>561.80654519262498</v>
      </c>
      <c r="V21" s="180">
        <v>1145.375</v>
      </c>
      <c r="W21" s="181">
        <v>230.125</v>
      </c>
      <c r="X21" s="181">
        <v>256.75</v>
      </c>
      <c r="Y21" s="181">
        <v>200.5</v>
      </c>
      <c r="Z21" s="181">
        <v>203.125</v>
      </c>
      <c r="AA21" s="181" t="e">
        <v>#VALUE!</v>
      </c>
      <c r="AB21" s="181">
        <v>128.125</v>
      </c>
      <c r="AC21" s="181">
        <v>7.875</v>
      </c>
      <c r="AD21" s="181">
        <v>21.875</v>
      </c>
      <c r="AE21" s="181">
        <v>97</v>
      </c>
      <c r="AF21" s="180">
        <v>3349.9009687149</v>
      </c>
      <c r="AG21" s="181">
        <v>1037.75</v>
      </c>
      <c r="AH21" s="181">
        <v>167.875</v>
      </c>
      <c r="AI21" s="181">
        <v>807.5</v>
      </c>
      <c r="AJ21" s="181">
        <v>104</v>
      </c>
      <c r="AK21" s="181">
        <v>177.625</v>
      </c>
      <c r="AL21" s="181">
        <v>18.125</v>
      </c>
      <c r="AM21" s="181">
        <v>1037.0259687149</v>
      </c>
      <c r="AN21" s="180">
        <v>13.25</v>
      </c>
      <c r="AO21" s="180">
        <v>103.125</v>
      </c>
      <c r="AP21" s="181">
        <v>56.875</v>
      </c>
      <c r="AQ21" s="181">
        <v>2.875</v>
      </c>
      <c r="AR21" s="181">
        <v>34.125</v>
      </c>
      <c r="AS21" s="181">
        <v>9.25</v>
      </c>
      <c r="AT21" s="180">
        <v>70.625</v>
      </c>
      <c r="AU21" s="180">
        <v>87.625</v>
      </c>
      <c r="AV21" s="180">
        <v>41.125</v>
      </c>
      <c r="AW21" s="181">
        <v>6.125</v>
      </c>
      <c r="AX21" s="181">
        <v>35</v>
      </c>
      <c r="AY21" s="180">
        <v>15.25</v>
      </c>
      <c r="AZ21" s="180">
        <v>15.375</v>
      </c>
      <c r="BA21" s="180">
        <v>57.125</v>
      </c>
      <c r="BB21" s="180">
        <v>0</v>
      </c>
      <c r="BC21" s="180">
        <v>0</v>
      </c>
      <c r="BD21" s="180">
        <v>526.25</v>
      </c>
      <c r="BE21" s="180">
        <v>3.625</v>
      </c>
      <c r="BF21" s="180">
        <v>27</v>
      </c>
      <c r="BG21" s="180">
        <v>374.625</v>
      </c>
      <c r="BH21" s="180" t="e">
        <v>#VALUE!</v>
      </c>
      <c r="BI21" s="182">
        <v>1634.1688786562499</v>
      </c>
      <c r="BJ21" s="183" t="e">
        <v>#VALUE!</v>
      </c>
      <c r="BK21" s="183">
        <v>3.625</v>
      </c>
      <c r="BL21" s="183">
        <v>858.91887865624994</v>
      </c>
      <c r="BM21" s="183">
        <v>131.75</v>
      </c>
      <c r="BN21" s="183">
        <v>2</v>
      </c>
      <c r="BO21" s="183" t="e">
        <v>#VALUE!</v>
      </c>
      <c r="BP21" s="183">
        <v>20.5</v>
      </c>
      <c r="BQ21" s="184">
        <v>584.75</v>
      </c>
      <c r="BR21" s="184">
        <v>42.75</v>
      </c>
      <c r="BS21" s="184" t="e">
        <v>#VALUE!</v>
      </c>
      <c r="BT21" s="184" t="e">
        <v>#VALUE!</v>
      </c>
      <c r="BU21" s="184" t="e">
        <v>#VALUE!</v>
      </c>
      <c r="BV21" s="184">
        <v>332.5</v>
      </c>
      <c r="BW21" s="185" t="e">
        <v>#VALUE!</v>
      </c>
      <c r="BX21" s="185" t="e">
        <v>#VALUE!</v>
      </c>
      <c r="BY21" s="185" t="e">
        <v>#VALUE!</v>
      </c>
      <c r="BZ21" s="185">
        <v>22.75</v>
      </c>
      <c r="CA21" s="185" t="e">
        <v>#VALUE!</v>
      </c>
      <c r="CB21" s="185">
        <v>248.25</v>
      </c>
      <c r="CC21" s="186">
        <v>202.875</v>
      </c>
      <c r="CD21" s="187">
        <v>72312.121009528608</v>
      </c>
    </row>
    <row r="22" spans="1:82" x14ac:dyDescent="0.25">
      <c r="A22" s="179" t="s">
        <v>393</v>
      </c>
      <c r="B22" s="179" t="s">
        <v>394</v>
      </c>
      <c r="C22" s="179" t="s">
        <v>395</v>
      </c>
      <c r="D22" s="179" t="s">
        <v>124</v>
      </c>
      <c r="E22" s="180">
        <v>6979.6364505963802</v>
      </c>
      <c r="F22" s="181">
        <v>6938.2614505963902</v>
      </c>
      <c r="G22" s="181">
        <v>24.75</v>
      </c>
      <c r="H22" s="181">
        <v>16.625</v>
      </c>
      <c r="I22" s="181">
        <v>421.5</v>
      </c>
      <c r="J22" s="181">
        <v>403.75</v>
      </c>
      <c r="K22" s="181">
        <v>389.125</v>
      </c>
      <c r="L22" s="181">
        <v>1004</v>
      </c>
      <c r="M22" s="181">
        <v>1609.26145059639</v>
      </c>
      <c r="N22" s="181">
        <v>1489</v>
      </c>
      <c r="O22" s="181">
        <v>1663</v>
      </c>
      <c r="P22" s="180">
        <v>531.625</v>
      </c>
      <c r="Q22" s="181">
        <v>5.125</v>
      </c>
      <c r="R22" s="181">
        <v>39.375</v>
      </c>
      <c r="S22" s="180">
        <v>672.125</v>
      </c>
      <c r="T22" s="180">
        <v>328</v>
      </c>
      <c r="U22" s="180">
        <v>246.125</v>
      </c>
      <c r="V22" s="180">
        <v>1347</v>
      </c>
      <c r="W22" s="181">
        <v>370</v>
      </c>
      <c r="X22" s="181">
        <v>276.875</v>
      </c>
      <c r="Y22" s="181">
        <v>67.125</v>
      </c>
      <c r="Z22" s="181">
        <v>273.5</v>
      </c>
      <c r="AA22" s="181">
        <v>0</v>
      </c>
      <c r="AB22" s="181">
        <v>66.125</v>
      </c>
      <c r="AC22" s="181">
        <v>109.75</v>
      </c>
      <c r="AD22" s="181">
        <v>140.5</v>
      </c>
      <c r="AE22" s="181">
        <v>43.125</v>
      </c>
      <c r="AF22" s="180">
        <v>2450.8864505963902</v>
      </c>
      <c r="AG22" s="181">
        <v>1089.125</v>
      </c>
      <c r="AH22" s="181">
        <v>112.125</v>
      </c>
      <c r="AI22" s="181">
        <v>638.625</v>
      </c>
      <c r="AJ22" s="181">
        <v>48.75</v>
      </c>
      <c r="AK22" s="181">
        <v>29.375</v>
      </c>
      <c r="AL22" s="181">
        <v>101.625</v>
      </c>
      <c r="AM22" s="181">
        <v>431.261450596386</v>
      </c>
      <c r="AN22" s="180">
        <v>43.75</v>
      </c>
      <c r="AO22" s="180">
        <v>196</v>
      </c>
      <c r="AP22" s="181">
        <v>111</v>
      </c>
      <c r="AQ22" s="181">
        <v>2.125</v>
      </c>
      <c r="AR22" s="181">
        <v>43</v>
      </c>
      <c r="AS22" s="181">
        <v>39.875</v>
      </c>
      <c r="AT22" s="180">
        <v>110.125</v>
      </c>
      <c r="AU22" s="180">
        <v>1</v>
      </c>
      <c r="AV22" s="180">
        <v>115.5</v>
      </c>
      <c r="AW22" s="181">
        <v>74.625</v>
      </c>
      <c r="AX22" s="181">
        <v>40.875</v>
      </c>
      <c r="AY22" s="180">
        <v>9.375</v>
      </c>
      <c r="AZ22" s="180">
        <v>17.125</v>
      </c>
      <c r="BA22" s="180">
        <v>33.375</v>
      </c>
      <c r="BB22" s="180">
        <v>1.5</v>
      </c>
      <c r="BC22" s="180">
        <v>4.75</v>
      </c>
      <c r="BD22" s="180">
        <v>358.5</v>
      </c>
      <c r="BE22" s="180">
        <v>0</v>
      </c>
      <c r="BF22" s="180">
        <v>168.5</v>
      </c>
      <c r="BG22" s="180">
        <v>236</v>
      </c>
      <c r="BH22" s="180" t="e">
        <v>#VALUE!</v>
      </c>
      <c r="BI22" s="182">
        <v>1318.5283533125</v>
      </c>
      <c r="BJ22" s="183">
        <v>514.125</v>
      </c>
      <c r="BK22" s="183">
        <v>58.125</v>
      </c>
      <c r="BL22" s="183">
        <v>637.27835331250003</v>
      </c>
      <c r="BM22" s="183">
        <v>46.25</v>
      </c>
      <c r="BN22" s="183">
        <v>31.5</v>
      </c>
      <c r="BO22" s="183" t="e">
        <v>#VALUE!</v>
      </c>
      <c r="BP22" s="183">
        <v>31.25</v>
      </c>
      <c r="BQ22" s="184">
        <v>526.75</v>
      </c>
      <c r="BR22" s="184">
        <v>35.5</v>
      </c>
      <c r="BS22" s="184" t="e">
        <v>#VALUE!</v>
      </c>
      <c r="BT22" s="184" t="e">
        <v>#VALUE!</v>
      </c>
      <c r="BU22" s="184" t="e">
        <v>#VALUE!</v>
      </c>
      <c r="BV22" s="184">
        <v>153.5</v>
      </c>
      <c r="BW22" s="185" t="e">
        <v>#VALUE!</v>
      </c>
      <c r="BX22" s="185" t="e">
        <v>#VALUE!</v>
      </c>
      <c r="BY22" s="185" t="e">
        <v>#VALUE!</v>
      </c>
      <c r="BZ22" s="185" t="e">
        <v>#VALUE!</v>
      </c>
      <c r="CA22" s="185" t="e">
        <v>#VALUE!</v>
      </c>
      <c r="CB22" s="185">
        <v>83.875</v>
      </c>
      <c r="CC22" s="186">
        <v>836.65161290322601</v>
      </c>
      <c r="CD22" s="187">
        <v>60106.6051129103</v>
      </c>
    </row>
    <row r="23" spans="1:82" x14ac:dyDescent="0.25">
      <c r="A23" s="179" t="s">
        <v>396</v>
      </c>
      <c r="B23" s="179" t="s">
        <v>119</v>
      </c>
      <c r="C23" s="179" t="s">
        <v>119</v>
      </c>
      <c r="D23" s="179" t="s">
        <v>119</v>
      </c>
      <c r="E23" s="180">
        <v>7114.8443582331502</v>
      </c>
      <c r="F23" s="181">
        <v>7052.8443582331502</v>
      </c>
      <c r="G23" s="181">
        <v>62</v>
      </c>
      <c r="H23" s="181">
        <v>0</v>
      </c>
      <c r="I23" s="181">
        <v>585</v>
      </c>
      <c r="J23" s="181">
        <v>528.625</v>
      </c>
      <c r="K23" s="181">
        <v>630.875</v>
      </c>
      <c r="L23" s="181">
        <v>1267.125</v>
      </c>
      <c r="M23" s="181">
        <v>2225.6743977588403</v>
      </c>
      <c r="N23" s="181">
        <v>889.5</v>
      </c>
      <c r="O23" s="181">
        <v>988.04496047430803</v>
      </c>
      <c r="P23" s="180">
        <v>386.125</v>
      </c>
      <c r="Q23" s="181">
        <v>26</v>
      </c>
      <c r="R23" s="181">
        <v>28.375</v>
      </c>
      <c r="S23" s="180">
        <v>181.25</v>
      </c>
      <c r="T23" s="180">
        <v>416.125</v>
      </c>
      <c r="U23" s="180">
        <v>74.5</v>
      </c>
      <c r="V23" s="180">
        <v>1059.125</v>
      </c>
      <c r="W23" s="181">
        <v>294.625</v>
      </c>
      <c r="X23" s="181">
        <v>230.25</v>
      </c>
      <c r="Y23" s="181">
        <v>151</v>
      </c>
      <c r="Z23" s="181">
        <v>73.125</v>
      </c>
      <c r="AA23" s="181">
        <v>0</v>
      </c>
      <c r="AB23" s="181">
        <v>81</v>
      </c>
      <c r="AC23" s="181">
        <v>14.25</v>
      </c>
      <c r="AD23" s="181">
        <v>49.25</v>
      </c>
      <c r="AE23" s="181">
        <v>165.625</v>
      </c>
      <c r="AF23" s="180">
        <v>3350.3443582331502</v>
      </c>
      <c r="AG23" s="181">
        <v>2119</v>
      </c>
      <c r="AH23" s="181">
        <v>162.125</v>
      </c>
      <c r="AI23" s="181">
        <v>255.375</v>
      </c>
      <c r="AJ23" s="181">
        <v>138.625</v>
      </c>
      <c r="AK23" s="181">
        <v>177.875</v>
      </c>
      <c r="AL23" s="181">
        <v>8.125</v>
      </c>
      <c r="AM23" s="181">
        <v>489.21935823315198</v>
      </c>
      <c r="AN23" s="180">
        <v>70.5</v>
      </c>
      <c r="AO23" s="180">
        <v>166.875</v>
      </c>
      <c r="AP23" s="181">
        <v>118.5</v>
      </c>
      <c r="AQ23" s="181">
        <v>1.25</v>
      </c>
      <c r="AR23" s="181">
        <v>30.25</v>
      </c>
      <c r="AS23" s="181">
        <v>16.875</v>
      </c>
      <c r="AT23" s="180">
        <v>52.25</v>
      </c>
      <c r="AU23" s="180">
        <v>28.375</v>
      </c>
      <c r="AV23" s="180">
        <v>33.875</v>
      </c>
      <c r="AW23" s="181">
        <v>6.125</v>
      </c>
      <c r="AX23" s="181">
        <v>27.75</v>
      </c>
      <c r="AY23" s="180">
        <v>16.125</v>
      </c>
      <c r="AZ23" s="180">
        <v>140</v>
      </c>
      <c r="BA23" s="180">
        <v>13.625</v>
      </c>
      <c r="BB23" s="180">
        <v>0</v>
      </c>
      <c r="BC23" s="180">
        <v>0</v>
      </c>
      <c r="BD23" s="180">
        <v>863</v>
      </c>
      <c r="BE23" s="180">
        <v>21.125</v>
      </c>
      <c r="BF23" s="180">
        <v>9.75</v>
      </c>
      <c r="BG23" s="180">
        <v>197</v>
      </c>
      <c r="BH23" s="180">
        <v>34.875</v>
      </c>
      <c r="BI23" s="182">
        <v>929.47863531250005</v>
      </c>
      <c r="BJ23" s="183">
        <v>255.25</v>
      </c>
      <c r="BK23" s="183">
        <v>40.875</v>
      </c>
      <c r="BL23" s="183">
        <v>589.22863531250005</v>
      </c>
      <c r="BM23" s="183">
        <v>0</v>
      </c>
      <c r="BN23" s="183">
        <v>0</v>
      </c>
      <c r="BO23" s="183">
        <v>0</v>
      </c>
      <c r="BP23" s="183">
        <v>44.125</v>
      </c>
      <c r="BQ23" s="184">
        <v>643</v>
      </c>
      <c r="BR23" s="184">
        <v>57.75</v>
      </c>
      <c r="BS23" s="184">
        <v>130.875</v>
      </c>
      <c r="BT23" s="184">
        <v>18</v>
      </c>
      <c r="BU23" s="184">
        <v>0</v>
      </c>
      <c r="BV23" s="184">
        <v>436.375</v>
      </c>
      <c r="BW23" s="185">
        <v>14.75</v>
      </c>
      <c r="BX23" s="185">
        <v>0</v>
      </c>
      <c r="BY23" s="185">
        <v>0</v>
      </c>
      <c r="BZ23" s="185">
        <v>56.875</v>
      </c>
      <c r="CA23" s="185">
        <v>0</v>
      </c>
      <c r="CB23" s="185">
        <v>156</v>
      </c>
      <c r="CC23" s="186">
        <v>1</v>
      </c>
      <c r="CD23" s="187">
        <v>81716.591809987993</v>
      </c>
    </row>
    <row r="24" spans="1:82" x14ac:dyDescent="0.25">
      <c r="A24" s="179" t="s">
        <v>397</v>
      </c>
      <c r="B24" s="179" t="s">
        <v>398</v>
      </c>
      <c r="C24" s="179" t="s">
        <v>399</v>
      </c>
      <c r="D24" s="179" t="s">
        <v>116</v>
      </c>
      <c r="E24" s="180">
        <v>14205.318998360101</v>
      </c>
      <c r="F24" s="181">
        <v>14079.274621168899</v>
      </c>
      <c r="G24" s="181">
        <v>9.625</v>
      </c>
      <c r="H24" s="181">
        <v>116.419377191249</v>
      </c>
      <c r="I24" s="181">
        <v>883.25</v>
      </c>
      <c r="J24" s="181">
        <v>877.70804195804203</v>
      </c>
      <c r="K24" s="181">
        <v>957</v>
      </c>
      <c r="L24" s="181">
        <v>1575.5148573092599</v>
      </c>
      <c r="M24" s="181">
        <v>3005.30430834053</v>
      </c>
      <c r="N24" s="181">
        <v>2952.9144245050502</v>
      </c>
      <c r="O24" s="181">
        <v>3953.6273662472299</v>
      </c>
      <c r="P24" s="180">
        <v>2137.375</v>
      </c>
      <c r="Q24" s="181">
        <v>7.875</v>
      </c>
      <c r="R24" s="181">
        <v>87.625</v>
      </c>
      <c r="S24" s="180">
        <v>1156.375</v>
      </c>
      <c r="T24" s="180">
        <v>489.75</v>
      </c>
      <c r="U24" s="180">
        <v>341.85456417083901</v>
      </c>
      <c r="V24" s="180">
        <v>2975.375</v>
      </c>
      <c r="W24" s="181">
        <v>534.5</v>
      </c>
      <c r="X24" s="181">
        <v>439.75</v>
      </c>
      <c r="Y24" s="181">
        <v>272.625</v>
      </c>
      <c r="Z24" s="181">
        <v>581.625</v>
      </c>
      <c r="AA24" s="181">
        <v>52.375</v>
      </c>
      <c r="AB24" s="181">
        <v>182.5</v>
      </c>
      <c r="AC24" s="181">
        <v>16.125</v>
      </c>
      <c r="AD24" s="181">
        <v>532.75</v>
      </c>
      <c r="AE24" s="181">
        <v>363.125</v>
      </c>
      <c r="AF24" s="180">
        <v>3842.3394341892699</v>
      </c>
      <c r="AG24" s="181">
        <v>1344.9823507573501</v>
      </c>
      <c r="AH24" s="181">
        <v>76.375</v>
      </c>
      <c r="AI24" s="181">
        <v>910.5</v>
      </c>
      <c r="AJ24" s="181">
        <v>93.125</v>
      </c>
      <c r="AK24" s="181">
        <v>286.125</v>
      </c>
      <c r="AL24" s="181">
        <v>25.75</v>
      </c>
      <c r="AM24" s="181">
        <v>1105.48208343192</v>
      </c>
      <c r="AN24" s="180">
        <v>81.125</v>
      </c>
      <c r="AO24" s="180">
        <v>435.25</v>
      </c>
      <c r="AP24" s="181">
        <v>300.875</v>
      </c>
      <c r="AQ24" s="181">
        <v>2.125</v>
      </c>
      <c r="AR24" s="181">
        <v>104.75</v>
      </c>
      <c r="AS24" s="181">
        <v>27.5</v>
      </c>
      <c r="AT24" s="180">
        <v>390.125</v>
      </c>
      <c r="AU24" s="180">
        <v>32.125</v>
      </c>
      <c r="AV24" s="180">
        <v>109.25</v>
      </c>
      <c r="AW24" s="181">
        <v>13.25</v>
      </c>
      <c r="AX24" s="181">
        <v>96</v>
      </c>
      <c r="AY24" s="180">
        <v>29.375</v>
      </c>
      <c r="AZ24" s="180">
        <v>73.5</v>
      </c>
      <c r="BA24" s="180">
        <v>62.75</v>
      </c>
      <c r="BB24" s="180">
        <v>1.375</v>
      </c>
      <c r="BC24" s="180">
        <v>0</v>
      </c>
      <c r="BD24" s="180">
        <v>1393.625</v>
      </c>
      <c r="BE24" s="180">
        <v>33.125</v>
      </c>
      <c r="BF24" s="180">
        <v>48.25</v>
      </c>
      <c r="BG24" s="180">
        <v>461.375</v>
      </c>
      <c r="BH24" s="180" t="e">
        <v>#VALUE!</v>
      </c>
      <c r="BI24" s="182">
        <v>3155.8431521875</v>
      </c>
      <c r="BJ24" s="183">
        <v>560.25</v>
      </c>
      <c r="BK24" s="183">
        <v>161.125</v>
      </c>
      <c r="BL24" s="183">
        <v>2180.3431521875</v>
      </c>
      <c r="BM24" s="183" t="e">
        <v>#VALUE!</v>
      </c>
      <c r="BN24" s="183">
        <v>11.125</v>
      </c>
      <c r="BO24" s="183">
        <v>34.625</v>
      </c>
      <c r="BP24" s="183">
        <v>208.375</v>
      </c>
      <c r="BQ24" s="184">
        <v>3987.0942002268898</v>
      </c>
      <c r="BR24" s="184">
        <v>171.875</v>
      </c>
      <c r="BS24" s="184" t="e">
        <v>#VALUE!</v>
      </c>
      <c r="BT24" s="184" t="e">
        <v>#VALUE!</v>
      </c>
      <c r="BU24" s="184" t="e">
        <v>#VALUE!</v>
      </c>
      <c r="BV24" s="184">
        <v>3188.4692002268898</v>
      </c>
      <c r="BW24" s="185" t="e">
        <v>#VALUE!</v>
      </c>
      <c r="BX24" s="185">
        <v>798.625</v>
      </c>
      <c r="BY24" s="185">
        <v>521.125</v>
      </c>
      <c r="BZ24" s="185">
        <v>515.75</v>
      </c>
      <c r="CA24" s="185">
        <v>163.875</v>
      </c>
      <c r="CB24" s="185">
        <v>308.375</v>
      </c>
      <c r="CC24" s="186">
        <v>391.375</v>
      </c>
      <c r="CD24" s="187">
        <v>159437.64280001601</v>
      </c>
    </row>
    <row r="25" spans="1:82" x14ac:dyDescent="0.25">
      <c r="A25" s="179" t="s">
        <v>400</v>
      </c>
      <c r="B25" s="179" t="s">
        <v>401</v>
      </c>
      <c r="C25" s="179" t="s">
        <v>117</v>
      </c>
      <c r="D25" s="179" t="s">
        <v>117</v>
      </c>
      <c r="E25" s="180">
        <v>17164.5746965814</v>
      </c>
      <c r="F25" s="181">
        <v>16928.958827649498</v>
      </c>
      <c r="G25" s="181">
        <v>0</v>
      </c>
      <c r="H25" s="181">
        <v>235.61586893190699</v>
      </c>
      <c r="I25" s="181">
        <v>1040.625</v>
      </c>
      <c r="J25" s="181">
        <v>1196.25</v>
      </c>
      <c r="K25" s="181">
        <v>956.875</v>
      </c>
      <c r="L25" s="181">
        <v>1683.08522727273</v>
      </c>
      <c r="M25" s="181">
        <v>3412.8035626556498</v>
      </c>
      <c r="N25" s="181">
        <v>4734.4359066529796</v>
      </c>
      <c r="O25" s="181">
        <v>4140.5</v>
      </c>
      <c r="P25" s="180">
        <v>2233.125</v>
      </c>
      <c r="Q25" s="181">
        <v>12.375</v>
      </c>
      <c r="R25" s="181">
        <v>122.375</v>
      </c>
      <c r="S25" s="180">
        <v>2176.75</v>
      </c>
      <c r="T25" s="180">
        <v>680.75</v>
      </c>
      <c r="U25" s="180">
        <v>635.24086893190702</v>
      </c>
      <c r="V25" s="180">
        <v>3010.25</v>
      </c>
      <c r="W25" s="181">
        <v>648.75</v>
      </c>
      <c r="X25" s="181">
        <v>464.375</v>
      </c>
      <c r="Y25" s="181">
        <v>498</v>
      </c>
      <c r="Z25" s="181">
        <v>550.5</v>
      </c>
      <c r="AA25" s="181" t="e">
        <v>#VALUE!</v>
      </c>
      <c r="AB25" s="181">
        <v>241.125</v>
      </c>
      <c r="AC25" s="181">
        <v>140.875</v>
      </c>
      <c r="AD25" s="181">
        <v>179.625</v>
      </c>
      <c r="AE25" s="181">
        <v>287</v>
      </c>
      <c r="AF25" s="180">
        <v>4262.4588276494505</v>
      </c>
      <c r="AG25" s="181">
        <v>1977.875</v>
      </c>
      <c r="AH25" s="181">
        <v>169.75</v>
      </c>
      <c r="AI25" s="181">
        <v>1290.75</v>
      </c>
      <c r="AJ25" s="181">
        <v>73.5</v>
      </c>
      <c r="AK25" s="181">
        <v>64</v>
      </c>
      <c r="AL25" s="181">
        <v>8.125</v>
      </c>
      <c r="AM25" s="181">
        <v>678.458827649451</v>
      </c>
      <c r="AN25" s="180">
        <v>93.125</v>
      </c>
      <c r="AO25" s="180">
        <v>463.125</v>
      </c>
      <c r="AP25" s="181">
        <v>262.75</v>
      </c>
      <c r="AQ25" s="181">
        <v>14.125</v>
      </c>
      <c r="AR25" s="181">
        <v>155.25</v>
      </c>
      <c r="AS25" s="181">
        <v>31</v>
      </c>
      <c r="AT25" s="180">
        <v>333.25</v>
      </c>
      <c r="AU25" s="180">
        <v>1.125</v>
      </c>
      <c r="AV25" s="180">
        <v>90.375</v>
      </c>
      <c r="AW25" s="181">
        <v>12.875</v>
      </c>
      <c r="AX25" s="181">
        <v>77.5</v>
      </c>
      <c r="AY25" s="180">
        <v>108.875</v>
      </c>
      <c r="AZ25" s="180">
        <v>318.375</v>
      </c>
      <c r="BA25" s="180">
        <v>121.375</v>
      </c>
      <c r="BB25" s="180">
        <v>0</v>
      </c>
      <c r="BC25" s="180">
        <v>4</v>
      </c>
      <c r="BD25" s="180">
        <v>1208.375</v>
      </c>
      <c r="BE25" s="180">
        <v>4.375</v>
      </c>
      <c r="BF25" s="180">
        <v>51.875</v>
      </c>
      <c r="BG25" s="180">
        <v>548</v>
      </c>
      <c r="BH25" s="180" t="e">
        <v>#VALUE!</v>
      </c>
      <c r="BI25" s="182">
        <v>7440.8350445937494</v>
      </c>
      <c r="BJ25" s="183" t="e">
        <v>#VALUE!</v>
      </c>
      <c r="BK25" s="183">
        <v>387.125</v>
      </c>
      <c r="BL25" s="183">
        <v>2235.9600445937494</v>
      </c>
      <c r="BM25" s="183">
        <v>37.125</v>
      </c>
      <c r="BN25" s="183">
        <v>48.25</v>
      </c>
      <c r="BO25" s="183">
        <v>412.5</v>
      </c>
      <c r="BP25" s="183">
        <v>421.875</v>
      </c>
      <c r="BQ25" s="184">
        <v>1496</v>
      </c>
      <c r="BR25" s="184">
        <v>111.5</v>
      </c>
      <c r="BS25" s="184">
        <v>327.75</v>
      </c>
      <c r="BT25" s="184" t="e">
        <v>#VALUE!</v>
      </c>
      <c r="BU25" s="184" t="e">
        <v>#VALUE!</v>
      </c>
      <c r="BV25" s="184">
        <v>704</v>
      </c>
      <c r="BW25" s="185">
        <v>118.75</v>
      </c>
      <c r="BX25" s="185" t="e">
        <v>#VALUE!</v>
      </c>
      <c r="BY25" s="185" t="e">
        <v>#VALUE!</v>
      </c>
      <c r="BZ25" s="185">
        <v>207.625</v>
      </c>
      <c r="CA25" s="185">
        <v>0</v>
      </c>
      <c r="CB25" s="185">
        <v>284.625</v>
      </c>
      <c r="CC25" s="186">
        <v>936.375</v>
      </c>
      <c r="CD25" s="187">
        <v>142756.78933474398</v>
      </c>
    </row>
    <row r="26" spans="1:82" x14ac:dyDescent="0.25">
      <c r="A26" s="179" t="s">
        <v>402</v>
      </c>
      <c r="B26" s="179" t="s">
        <v>403</v>
      </c>
      <c r="C26" s="179" t="s">
        <v>395</v>
      </c>
      <c r="D26" s="179" t="s">
        <v>124</v>
      </c>
      <c r="E26" s="180">
        <v>3442.5514822134401</v>
      </c>
      <c r="F26" s="181">
        <v>3375.1764822134401</v>
      </c>
      <c r="G26" s="181">
        <v>67.375</v>
      </c>
      <c r="H26" s="181">
        <v>0</v>
      </c>
      <c r="I26" s="181">
        <v>219.75</v>
      </c>
      <c r="J26" s="181">
        <v>228.125</v>
      </c>
      <c r="K26" s="181">
        <v>234.75</v>
      </c>
      <c r="L26" s="181">
        <v>424.875</v>
      </c>
      <c r="M26" s="181">
        <v>915.67648221343904</v>
      </c>
      <c r="N26" s="181">
        <v>986.75</v>
      </c>
      <c r="O26" s="181">
        <v>432.625</v>
      </c>
      <c r="P26" s="180">
        <v>55.5</v>
      </c>
      <c r="Q26" s="181">
        <v>2.25</v>
      </c>
      <c r="R26" s="181">
        <v>14</v>
      </c>
      <c r="S26" s="180">
        <v>137.625</v>
      </c>
      <c r="T26" s="180">
        <v>70.875</v>
      </c>
      <c r="U26" s="180">
        <v>37.875</v>
      </c>
      <c r="V26" s="180">
        <v>955.625</v>
      </c>
      <c r="W26" s="181">
        <v>150.75</v>
      </c>
      <c r="X26" s="181">
        <v>321.5</v>
      </c>
      <c r="Y26" s="181">
        <v>204</v>
      </c>
      <c r="Z26" s="181">
        <v>233.375</v>
      </c>
      <c r="AA26" s="181" t="e">
        <v>#VALUE!</v>
      </c>
      <c r="AB26" s="181" t="e">
        <v>#VALUE!</v>
      </c>
      <c r="AC26" s="181" t="e">
        <v>#VALUE!</v>
      </c>
      <c r="AD26" s="181">
        <v>12.125</v>
      </c>
      <c r="AE26" s="181">
        <v>33.875</v>
      </c>
      <c r="AF26" s="180">
        <v>1450.6764822134401</v>
      </c>
      <c r="AG26" s="181">
        <v>829</v>
      </c>
      <c r="AH26" s="181">
        <v>10.875</v>
      </c>
      <c r="AI26" s="181">
        <v>298.875</v>
      </c>
      <c r="AJ26" s="181">
        <v>35.375</v>
      </c>
      <c r="AK26" s="181">
        <v>105.375</v>
      </c>
      <c r="AL26" s="181">
        <v>51.125</v>
      </c>
      <c r="AM26" s="181">
        <v>120.0514822134387</v>
      </c>
      <c r="AN26" s="180">
        <v>33</v>
      </c>
      <c r="AO26" s="180">
        <v>99.75</v>
      </c>
      <c r="AP26" s="181">
        <v>40.25</v>
      </c>
      <c r="AQ26" s="181">
        <v>0</v>
      </c>
      <c r="AR26" s="181">
        <v>37.125</v>
      </c>
      <c r="AS26" s="181">
        <v>22.375</v>
      </c>
      <c r="AT26" s="180">
        <v>79.875</v>
      </c>
      <c r="AU26" s="180">
        <v>0</v>
      </c>
      <c r="AV26" s="180">
        <v>52.375</v>
      </c>
      <c r="AW26" s="181">
        <v>18.5</v>
      </c>
      <c r="AX26" s="181">
        <v>33.875</v>
      </c>
      <c r="AY26" s="180">
        <v>1.875</v>
      </c>
      <c r="AZ26" s="180">
        <v>5</v>
      </c>
      <c r="BA26" s="180">
        <v>0</v>
      </c>
      <c r="BB26" s="180">
        <v>1</v>
      </c>
      <c r="BC26" s="180">
        <v>2</v>
      </c>
      <c r="BD26" s="180">
        <v>230.875</v>
      </c>
      <c r="BE26" s="180">
        <v>0</v>
      </c>
      <c r="BF26" s="180" t="e">
        <v>#VALUE!</v>
      </c>
      <c r="BG26" s="180">
        <v>97.75</v>
      </c>
      <c r="BH26" s="180" t="e">
        <v>#VALUE!</v>
      </c>
      <c r="BI26" s="182">
        <v>614.21288006250006</v>
      </c>
      <c r="BJ26" s="183" t="e">
        <v>#VALUE!</v>
      </c>
      <c r="BK26" s="183">
        <v>31.125</v>
      </c>
      <c r="BL26" s="183">
        <v>337.96288006250001</v>
      </c>
      <c r="BM26" s="183">
        <v>0</v>
      </c>
      <c r="BN26" s="183">
        <v>0</v>
      </c>
      <c r="BO26" s="183" t="e">
        <v>#VALUE!</v>
      </c>
      <c r="BP26" s="183">
        <v>36.375</v>
      </c>
      <c r="BQ26" s="184">
        <v>621.75</v>
      </c>
      <c r="BR26" s="184">
        <v>12.125</v>
      </c>
      <c r="BS26" s="184" t="e">
        <v>#VALUE!</v>
      </c>
      <c r="BT26" s="184" t="e">
        <v>#VALUE!</v>
      </c>
      <c r="BU26" s="184" t="e">
        <v>#VALUE!</v>
      </c>
      <c r="BV26" s="184">
        <v>417.5</v>
      </c>
      <c r="BW26" s="185">
        <v>341.625</v>
      </c>
      <c r="BX26" s="185" t="e">
        <v>#VALUE!</v>
      </c>
      <c r="BY26" s="185" t="e">
        <v>#VALUE!</v>
      </c>
      <c r="BZ26" s="185" t="e">
        <v>#VALUE!</v>
      </c>
      <c r="CA26" s="185" t="e">
        <v>#VALUE!</v>
      </c>
      <c r="CB26" s="185">
        <v>48.375</v>
      </c>
      <c r="CC26" s="186">
        <v>430</v>
      </c>
      <c r="CD26" s="187">
        <v>21633.960820138502</v>
      </c>
    </row>
    <row r="27" spans="1:82" x14ac:dyDescent="0.25">
      <c r="A27" s="179" t="s">
        <v>153</v>
      </c>
      <c r="B27" s="179" t="s">
        <v>404</v>
      </c>
      <c r="C27" s="179" t="s">
        <v>405</v>
      </c>
      <c r="D27" s="179" t="s">
        <v>124</v>
      </c>
      <c r="E27" s="180">
        <v>8525.8562229969903</v>
      </c>
      <c r="F27" s="181">
        <v>8371.7201874204002</v>
      </c>
      <c r="G27" s="181">
        <v>42.237987987987999</v>
      </c>
      <c r="H27" s="181">
        <v>111.898047588601</v>
      </c>
      <c r="I27" s="181">
        <v>593.5</v>
      </c>
      <c r="J27" s="181">
        <v>535.287987987988</v>
      </c>
      <c r="K27" s="181">
        <v>599.125</v>
      </c>
      <c r="L27" s="181">
        <v>1104.5824219564799</v>
      </c>
      <c r="M27" s="181">
        <v>2449.8294258457199</v>
      </c>
      <c r="N27" s="181">
        <v>2003.3688375396</v>
      </c>
      <c r="O27" s="181">
        <v>1240.1625496672</v>
      </c>
      <c r="P27" s="180">
        <v>768.625</v>
      </c>
      <c r="Q27" s="181">
        <v>21.75</v>
      </c>
      <c r="R27" s="181">
        <v>30.375</v>
      </c>
      <c r="S27" s="180">
        <v>198</v>
      </c>
      <c r="T27" s="180">
        <v>283.5</v>
      </c>
      <c r="U27" s="180">
        <v>435.77142597684099</v>
      </c>
      <c r="V27" s="180">
        <v>1928.625</v>
      </c>
      <c r="W27" s="181">
        <v>353.25</v>
      </c>
      <c r="X27" s="181">
        <v>208.125</v>
      </c>
      <c r="Y27" s="181">
        <v>241.875</v>
      </c>
      <c r="Z27" s="181">
        <v>342</v>
      </c>
      <c r="AA27" s="181" t="e">
        <v>#VALUE!</v>
      </c>
      <c r="AB27" s="181">
        <v>14.875</v>
      </c>
      <c r="AC27" s="181">
        <v>91.125</v>
      </c>
      <c r="AD27" s="181">
        <v>529.5</v>
      </c>
      <c r="AE27" s="181">
        <v>147.875</v>
      </c>
      <c r="AF27" s="180">
        <v>3274.3347970201498</v>
      </c>
      <c r="AG27" s="181">
        <v>850.125</v>
      </c>
      <c r="AH27" s="181">
        <v>34.375</v>
      </c>
      <c r="AI27" s="181">
        <v>876.625</v>
      </c>
      <c r="AJ27" s="181">
        <v>87.75</v>
      </c>
      <c r="AK27" s="181">
        <v>183.625</v>
      </c>
      <c r="AL27" s="181">
        <v>12.875</v>
      </c>
      <c r="AM27" s="181">
        <v>1228.9597970201501</v>
      </c>
      <c r="AN27" s="180">
        <v>153.125</v>
      </c>
      <c r="AO27" s="180">
        <v>239.75</v>
      </c>
      <c r="AP27" s="181">
        <v>153.875</v>
      </c>
      <c r="AQ27" s="181">
        <v>4.25</v>
      </c>
      <c r="AR27" s="181">
        <v>54.5</v>
      </c>
      <c r="AS27" s="181">
        <v>27.125</v>
      </c>
      <c r="AT27" s="180">
        <v>61.5</v>
      </c>
      <c r="AU27" s="180">
        <v>182.25</v>
      </c>
      <c r="AV27" s="180">
        <v>48.75</v>
      </c>
      <c r="AW27" s="181">
        <v>6.625</v>
      </c>
      <c r="AX27" s="181">
        <v>42.125</v>
      </c>
      <c r="AY27" s="180">
        <v>58.125</v>
      </c>
      <c r="AZ27" s="180">
        <v>73.375</v>
      </c>
      <c r="BA27" s="180">
        <v>37.5</v>
      </c>
      <c r="BB27" s="180">
        <v>2</v>
      </c>
      <c r="BC27" s="180">
        <v>6.375</v>
      </c>
      <c r="BD27" s="180">
        <v>365.75</v>
      </c>
      <c r="BE27" s="180">
        <v>15.375</v>
      </c>
      <c r="BF27" s="180" t="e">
        <v>#VALUE!</v>
      </c>
      <c r="BG27" s="180">
        <v>263.25</v>
      </c>
      <c r="BH27" s="180" t="e">
        <v>#VALUE!</v>
      </c>
      <c r="BI27" s="182">
        <v>2301.0657337187499</v>
      </c>
      <c r="BJ27" s="183">
        <v>792.125</v>
      </c>
      <c r="BK27" s="183">
        <v>64.875</v>
      </c>
      <c r="BL27" s="183">
        <v>1092.4407337187499</v>
      </c>
      <c r="BM27" s="183">
        <v>176.125</v>
      </c>
      <c r="BN27" s="183">
        <v>100</v>
      </c>
      <c r="BO27" s="183" t="e">
        <v>#VALUE!</v>
      </c>
      <c r="BP27" s="183">
        <v>75.5</v>
      </c>
      <c r="BQ27" s="184">
        <v>626.5</v>
      </c>
      <c r="BR27" s="184">
        <v>39.75</v>
      </c>
      <c r="BS27" s="184" t="e">
        <v>#VALUE!</v>
      </c>
      <c r="BT27" s="184" t="e">
        <v>#VALUE!</v>
      </c>
      <c r="BU27" s="184" t="e">
        <v>#VALUE!</v>
      </c>
      <c r="BV27" s="184">
        <v>161.125</v>
      </c>
      <c r="BW27" s="185" t="e">
        <v>#VALUE!</v>
      </c>
      <c r="BX27" s="185" t="e">
        <v>#VALUE!</v>
      </c>
      <c r="BY27" s="185" t="e">
        <v>#VALUE!</v>
      </c>
      <c r="BZ27" s="185" t="e">
        <v>#VALUE!</v>
      </c>
      <c r="CA27" s="185" t="e">
        <v>#VALUE!</v>
      </c>
      <c r="CB27" s="185">
        <v>143.75</v>
      </c>
      <c r="CC27" s="186">
        <v>1455.5</v>
      </c>
      <c r="CD27" s="187">
        <v>91010.506510250299</v>
      </c>
    </row>
    <row r="28" spans="1:82" x14ac:dyDescent="0.25">
      <c r="A28" s="179" t="s">
        <v>406</v>
      </c>
      <c r="B28" s="179" t="s">
        <v>407</v>
      </c>
      <c r="C28" s="179" t="s">
        <v>408</v>
      </c>
      <c r="D28" s="179" t="s">
        <v>116</v>
      </c>
      <c r="E28" s="180">
        <v>18476.582131103401</v>
      </c>
      <c r="F28" s="181">
        <v>15957.2821311034</v>
      </c>
      <c r="G28" s="181">
        <v>262</v>
      </c>
      <c r="H28" s="181">
        <v>2257.3000000000002</v>
      </c>
      <c r="I28" s="181">
        <v>867.25</v>
      </c>
      <c r="J28" s="181">
        <v>1086.75</v>
      </c>
      <c r="K28" s="181">
        <v>1365.25</v>
      </c>
      <c r="L28" s="181">
        <v>2914.2862077534601</v>
      </c>
      <c r="M28" s="181">
        <v>4120.0732054876698</v>
      </c>
      <c r="N28" s="181">
        <v>2111.3431206693199</v>
      </c>
      <c r="O28" s="181">
        <v>6011.6295971929303</v>
      </c>
      <c r="P28" s="180">
        <v>1759.5</v>
      </c>
      <c r="Q28" s="181">
        <v>16.625</v>
      </c>
      <c r="R28" s="181">
        <v>175.375</v>
      </c>
      <c r="S28" s="180">
        <v>580.375</v>
      </c>
      <c r="T28" s="180">
        <v>823.625</v>
      </c>
      <c r="U28" s="180">
        <v>2208.15</v>
      </c>
      <c r="V28" s="180">
        <v>2622.625</v>
      </c>
      <c r="W28" s="181">
        <v>275.625</v>
      </c>
      <c r="X28" s="181">
        <v>834.375</v>
      </c>
      <c r="Y28" s="181">
        <v>237.875</v>
      </c>
      <c r="Z28" s="181">
        <v>614.625</v>
      </c>
      <c r="AA28" s="181">
        <v>29.25</v>
      </c>
      <c r="AB28" s="181">
        <v>84</v>
      </c>
      <c r="AC28" s="181">
        <v>49.75</v>
      </c>
      <c r="AD28" s="181">
        <v>303.75</v>
      </c>
      <c r="AE28" s="181">
        <v>193.375</v>
      </c>
      <c r="AF28" s="180">
        <v>5645.18213110338</v>
      </c>
      <c r="AG28" s="181">
        <v>2130.625</v>
      </c>
      <c r="AH28" s="181">
        <v>218.875</v>
      </c>
      <c r="AI28" s="181">
        <v>1439.25</v>
      </c>
      <c r="AJ28" s="181">
        <v>184.125</v>
      </c>
      <c r="AK28" s="181">
        <v>341.125</v>
      </c>
      <c r="AL28" s="181">
        <v>183.5</v>
      </c>
      <c r="AM28" s="181">
        <v>1147.68213110338</v>
      </c>
      <c r="AN28" s="180">
        <v>134.75</v>
      </c>
      <c r="AO28" s="180">
        <v>900.25</v>
      </c>
      <c r="AP28" s="181">
        <v>278.875</v>
      </c>
      <c r="AQ28" s="181">
        <v>1.75</v>
      </c>
      <c r="AR28" s="181">
        <v>599.75</v>
      </c>
      <c r="AS28" s="181">
        <v>19.875</v>
      </c>
      <c r="AT28" s="180">
        <v>280.875</v>
      </c>
      <c r="AU28" s="180">
        <v>36</v>
      </c>
      <c r="AV28" s="180">
        <v>111.375</v>
      </c>
      <c r="AW28" s="181">
        <v>16.875</v>
      </c>
      <c r="AX28" s="181">
        <v>94.5</v>
      </c>
      <c r="AY28" s="180">
        <v>87.5</v>
      </c>
      <c r="AZ28" s="180">
        <v>200.25</v>
      </c>
      <c r="BA28" s="180">
        <v>93.375</v>
      </c>
      <c r="BB28" s="180">
        <v>2</v>
      </c>
      <c r="BC28" s="180">
        <v>0</v>
      </c>
      <c r="BD28" s="180">
        <v>1499.125</v>
      </c>
      <c r="BE28" s="180">
        <v>36.375</v>
      </c>
      <c r="BF28" s="180">
        <v>60.625</v>
      </c>
      <c r="BG28" s="180">
        <v>1168.5</v>
      </c>
      <c r="BH28" s="180" t="e">
        <v>#VALUE!</v>
      </c>
      <c r="BI28" s="182">
        <v>3237.5590975</v>
      </c>
      <c r="BJ28" s="183" t="e">
        <v>#VALUE!</v>
      </c>
      <c r="BK28" s="183">
        <v>73</v>
      </c>
      <c r="BL28" s="183">
        <v>2053.0590975</v>
      </c>
      <c r="BM28" s="183">
        <v>4.875</v>
      </c>
      <c r="BN28" s="183">
        <v>9.75</v>
      </c>
      <c r="BO28" s="183">
        <v>153.125</v>
      </c>
      <c r="BP28" s="183">
        <v>48.625</v>
      </c>
      <c r="BQ28" s="184">
        <v>1833.3465909090901</v>
      </c>
      <c r="BR28" s="184">
        <v>73.875</v>
      </c>
      <c r="BS28" s="184" t="e">
        <v>#VALUE!</v>
      </c>
      <c r="BT28" s="184" t="e">
        <v>#VALUE!</v>
      </c>
      <c r="BU28" s="184" t="e">
        <v>#VALUE!</v>
      </c>
      <c r="BV28" s="184">
        <v>1401.4715909090901</v>
      </c>
      <c r="BW28" s="185">
        <v>447.375</v>
      </c>
      <c r="BX28" s="185" t="e">
        <v>#VALUE!</v>
      </c>
      <c r="BY28" s="185" t="e">
        <v>#VALUE!</v>
      </c>
      <c r="BZ28" s="185">
        <v>500.25</v>
      </c>
      <c r="CA28" s="185" t="e">
        <v>#VALUE!</v>
      </c>
      <c r="CB28" s="185">
        <v>284.25</v>
      </c>
      <c r="CC28" s="186">
        <v>290.125</v>
      </c>
      <c r="CD28" s="187">
        <v>144985.90082088899</v>
      </c>
    </row>
    <row r="29" spans="1:82" x14ac:dyDescent="0.25">
      <c r="A29" s="179" t="s">
        <v>409</v>
      </c>
      <c r="B29" s="179" t="s">
        <v>410</v>
      </c>
      <c r="C29" s="179" t="s">
        <v>355</v>
      </c>
      <c r="D29" s="179" t="s">
        <v>55</v>
      </c>
      <c r="E29" s="180">
        <v>15318.0272133374</v>
      </c>
      <c r="F29" s="181">
        <v>15133.773265968999</v>
      </c>
      <c r="G29" s="181">
        <v>88.625</v>
      </c>
      <c r="H29" s="181">
        <v>95.628947368421095</v>
      </c>
      <c r="I29" s="181">
        <v>1154.375</v>
      </c>
      <c r="J29" s="181">
        <v>1063.80701754386</v>
      </c>
      <c r="K29" s="181">
        <v>922.375</v>
      </c>
      <c r="L29" s="181">
        <v>2034.8151063043099</v>
      </c>
      <c r="M29" s="181">
        <v>4830.12876232705</v>
      </c>
      <c r="N29" s="181">
        <v>2927.3021776485002</v>
      </c>
      <c r="O29" s="181">
        <v>2385.22414951365</v>
      </c>
      <c r="P29" s="180">
        <v>1514.625</v>
      </c>
      <c r="Q29" s="181">
        <v>7.375</v>
      </c>
      <c r="R29" s="181">
        <v>143.375</v>
      </c>
      <c r="S29" s="180">
        <v>1548.5</v>
      </c>
      <c r="T29" s="180">
        <v>524.125</v>
      </c>
      <c r="U29" s="180">
        <v>534.75643848050299</v>
      </c>
      <c r="V29" s="180">
        <v>3233.25</v>
      </c>
      <c r="W29" s="181">
        <v>509.25</v>
      </c>
      <c r="X29" s="181">
        <v>407.75</v>
      </c>
      <c r="Y29" s="181">
        <v>197.5</v>
      </c>
      <c r="Z29" s="181">
        <v>901.875</v>
      </c>
      <c r="AA29" s="181">
        <v>39.375</v>
      </c>
      <c r="AB29" s="181">
        <v>315.625</v>
      </c>
      <c r="AC29" s="181">
        <v>260.125</v>
      </c>
      <c r="AD29" s="181">
        <v>354.875</v>
      </c>
      <c r="AE29" s="181">
        <v>246.875</v>
      </c>
      <c r="AF29" s="180">
        <v>4149.27077485687</v>
      </c>
      <c r="AG29" s="181">
        <v>1375.75</v>
      </c>
      <c r="AH29" s="181">
        <v>46.75</v>
      </c>
      <c r="AI29" s="181">
        <v>1167.375</v>
      </c>
      <c r="AJ29" s="181">
        <v>275.25</v>
      </c>
      <c r="AK29" s="181">
        <v>258.5</v>
      </c>
      <c r="AL29" s="181">
        <v>203.75</v>
      </c>
      <c r="AM29" s="181">
        <v>821.89577485687505</v>
      </c>
      <c r="AN29" s="180">
        <v>72.375</v>
      </c>
      <c r="AO29" s="180">
        <v>480</v>
      </c>
      <c r="AP29" s="181">
        <v>351.875</v>
      </c>
      <c r="AQ29" s="181">
        <v>7.75</v>
      </c>
      <c r="AR29" s="181">
        <v>74.75</v>
      </c>
      <c r="AS29" s="181">
        <v>45.625</v>
      </c>
      <c r="AT29" s="180">
        <v>195.625</v>
      </c>
      <c r="AU29" s="180">
        <v>121.125</v>
      </c>
      <c r="AV29" s="180">
        <v>85.375</v>
      </c>
      <c r="AW29" s="181">
        <v>24.75</v>
      </c>
      <c r="AX29" s="181">
        <v>60.625</v>
      </c>
      <c r="AY29" s="180">
        <v>42.25</v>
      </c>
      <c r="AZ29" s="180">
        <v>68.125</v>
      </c>
      <c r="BA29" s="180">
        <v>113</v>
      </c>
      <c r="BB29" s="180">
        <v>3</v>
      </c>
      <c r="BC29" s="180">
        <v>4.625</v>
      </c>
      <c r="BD29" s="180">
        <v>1755.75</v>
      </c>
      <c r="BE29" s="180">
        <v>39.375</v>
      </c>
      <c r="BF29" s="180">
        <v>179.75</v>
      </c>
      <c r="BG29" s="180">
        <v>508.25</v>
      </c>
      <c r="BH29" s="180" t="e">
        <v>#VALUE!</v>
      </c>
      <c r="BI29" s="182">
        <v>3157.9889497812501</v>
      </c>
      <c r="BJ29" s="183">
        <v>1207.375</v>
      </c>
      <c r="BK29" s="183">
        <v>395.625</v>
      </c>
      <c r="BL29" s="183">
        <v>1124.7389497812501</v>
      </c>
      <c r="BM29" s="183">
        <v>6.375</v>
      </c>
      <c r="BN29" s="183">
        <v>1</v>
      </c>
      <c r="BO29" s="183">
        <v>0</v>
      </c>
      <c r="BP29" s="183">
        <v>422.875</v>
      </c>
      <c r="BQ29" s="184">
        <v>2717</v>
      </c>
      <c r="BR29" s="184">
        <v>221.125</v>
      </c>
      <c r="BS29" s="184" t="e">
        <v>#VALUE!</v>
      </c>
      <c r="BT29" s="184" t="e">
        <v>#VALUE!</v>
      </c>
      <c r="BU29" s="184" t="e">
        <v>#VALUE!</v>
      </c>
      <c r="BV29" s="184">
        <v>2096.5</v>
      </c>
      <c r="BW29" s="185" t="e">
        <v>#VALUE!</v>
      </c>
      <c r="BX29" s="185">
        <v>589.375</v>
      </c>
      <c r="BY29" s="185">
        <v>218.75</v>
      </c>
      <c r="BZ29" s="185">
        <v>390.375</v>
      </c>
      <c r="CA29" s="185">
        <v>0</v>
      </c>
      <c r="CB29" s="185">
        <v>265.375</v>
      </c>
      <c r="CC29" s="186">
        <v>400.06475761475798</v>
      </c>
      <c r="CD29" s="187">
        <v>155997.650344864</v>
      </c>
    </row>
    <row r="30" spans="1:82" x14ac:dyDescent="0.25">
      <c r="A30" s="179" t="s">
        <v>151</v>
      </c>
      <c r="B30" s="179" t="s">
        <v>411</v>
      </c>
      <c r="C30" s="179" t="s">
        <v>412</v>
      </c>
      <c r="D30" s="179" t="s">
        <v>123</v>
      </c>
      <c r="E30" s="180">
        <v>10905.8080080008</v>
      </c>
      <c r="F30" s="181">
        <v>10554.97846254624</v>
      </c>
      <c r="G30" s="181">
        <v>21.875</v>
      </c>
      <c r="H30" s="181">
        <v>328.95454545454601</v>
      </c>
      <c r="I30" s="181">
        <v>640.125</v>
      </c>
      <c r="J30" s="181">
        <v>598.46615874214604</v>
      </c>
      <c r="K30" s="181">
        <v>749.5</v>
      </c>
      <c r="L30" s="181">
        <v>1443.7335734189201</v>
      </c>
      <c r="M30" s="181">
        <v>2599.6563025121</v>
      </c>
      <c r="N30" s="181">
        <v>2597.46577837721</v>
      </c>
      <c r="O30" s="181">
        <v>2276.8611949504202</v>
      </c>
      <c r="P30" s="180">
        <v>951.875</v>
      </c>
      <c r="Q30" s="181">
        <v>16.625</v>
      </c>
      <c r="R30" s="181">
        <v>93.75</v>
      </c>
      <c r="S30" s="180">
        <v>280.25</v>
      </c>
      <c r="T30" s="180">
        <v>559.5</v>
      </c>
      <c r="U30" s="180">
        <v>616.75590527986299</v>
      </c>
      <c r="V30" s="180">
        <v>2779.25</v>
      </c>
      <c r="W30" s="181">
        <v>111.625</v>
      </c>
      <c r="X30" s="181">
        <v>665</v>
      </c>
      <c r="Y30" s="181">
        <v>472.875</v>
      </c>
      <c r="Z30" s="181">
        <v>993.875</v>
      </c>
      <c r="AA30" s="181">
        <v>36.5</v>
      </c>
      <c r="AB30" s="181">
        <v>5.25</v>
      </c>
      <c r="AC30" s="181">
        <v>29.125</v>
      </c>
      <c r="AD30" s="181">
        <v>298.5</v>
      </c>
      <c r="AE30" s="181">
        <v>166.5</v>
      </c>
      <c r="AF30" s="180">
        <v>3378.3021027209302</v>
      </c>
      <c r="AG30" s="181">
        <v>845.625</v>
      </c>
      <c r="AH30" s="181">
        <v>33.375</v>
      </c>
      <c r="AI30" s="181">
        <v>1715.25</v>
      </c>
      <c r="AJ30" s="181">
        <v>80.75</v>
      </c>
      <c r="AK30" s="181">
        <v>291.125</v>
      </c>
      <c r="AL30" s="181">
        <v>30.25</v>
      </c>
      <c r="AM30" s="181">
        <v>381.92710272092597</v>
      </c>
      <c r="AN30" s="180">
        <v>109</v>
      </c>
      <c r="AO30" s="180">
        <v>263.25</v>
      </c>
      <c r="AP30" s="181">
        <v>218.875</v>
      </c>
      <c r="AQ30" s="181">
        <v>6.25</v>
      </c>
      <c r="AR30" s="181">
        <v>22.125</v>
      </c>
      <c r="AS30" s="181">
        <v>16</v>
      </c>
      <c r="AT30" s="180">
        <v>36.5</v>
      </c>
      <c r="AU30" s="180">
        <v>8.5</v>
      </c>
      <c r="AV30" s="180">
        <v>15.5</v>
      </c>
      <c r="AW30" s="181">
        <v>0</v>
      </c>
      <c r="AX30" s="181">
        <v>15.5</v>
      </c>
      <c r="AY30" s="180">
        <v>27.125</v>
      </c>
      <c r="AZ30" s="180">
        <v>260.375</v>
      </c>
      <c r="BA30" s="180">
        <v>48.625</v>
      </c>
      <c r="BB30" s="180">
        <v>0.625</v>
      </c>
      <c r="BC30" s="180">
        <v>0</v>
      </c>
      <c r="BD30" s="180">
        <v>1016.125</v>
      </c>
      <c r="BE30" s="180">
        <v>0</v>
      </c>
      <c r="BF30" s="180" t="e">
        <v>#VALUE!</v>
      </c>
      <c r="BG30" s="180">
        <v>412.75</v>
      </c>
      <c r="BH30" s="180" t="e">
        <v>#VALUE!</v>
      </c>
      <c r="BI30" s="182">
        <v>1831.11186540625</v>
      </c>
      <c r="BJ30" s="183" t="e">
        <v>#VALUE!</v>
      </c>
      <c r="BK30" s="183">
        <v>32.5</v>
      </c>
      <c r="BL30" s="183">
        <v>1026.11186540625</v>
      </c>
      <c r="BM30" s="183">
        <v>29.875</v>
      </c>
      <c r="BN30" s="183">
        <v>14.875</v>
      </c>
      <c r="BO30" s="183">
        <v>219.625</v>
      </c>
      <c r="BP30" s="183">
        <v>69</v>
      </c>
      <c r="BQ30" s="184">
        <v>627.25</v>
      </c>
      <c r="BR30" s="184">
        <v>82.125</v>
      </c>
      <c r="BS30" s="184" t="e">
        <v>#VALUE!</v>
      </c>
      <c r="BT30" s="184" t="e">
        <v>#VALUE!</v>
      </c>
      <c r="BU30" s="184">
        <v>0</v>
      </c>
      <c r="BV30" s="184">
        <v>231.5</v>
      </c>
      <c r="BW30" s="185" t="e">
        <v>#VALUE!</v>
      </c>
      <c r="BX30" s="185" t="e">
        <v>#VALUE!</v>
      </c>
      <c r="BY30" s="185" t="e">
        <v>#VALUE!</v>
      </c>
      <c r="BZ30" s="185" t="e">
        <v>#VALUE!</v>
      </c>
      <c r="CA30" s="185" t="e">
        <v>#VALUE!</v>
      </c>
      <c r="CB30" s="185">
        <v>104.75</v>
      </c>
      <c r="CC30" s="186">
        <v>755.625</v>
      </c>
      <c r="CD30" s="187">
        <v>129529.564227596</v>
      </c>
    </row>
    <row r="31" spans="1:82" x14ac:dyDescent="0.25">
      <c r="A31" s="179" t="s">
        <v>158</v>
      </c>
      <c r="B31" s="179" t="s">
        <v>413</v>
      </c>
      <c r="C31" s="179" t="s">
        <v>392</v>
      </c>
      <c r="D31" s="179" t="s">
        <v>118</v>
      </c>
      <c r="E31" s="180">
        <v>7654.1293318477101</v>
      </c>
      <c r="F31" s="181">
        <v>7365.4536459003602</v>
      </c>
      <c r="G31" s="181">
        <v>130.742352614016</v>
      </c>
      <c r="H31" s="181">
        <v>157.933333333333</v>
      </c>
      <c r="I31" s="181">
        <v>543.5</v>
      </c>
      <c r="J31" s="181">
        <v>463</v>
      </c>
      <c r="K31" s="181">
        <v>434.017857142857</v>
      </c>
      <c r="L31" s="181">
        <v>878.07770270270305</v>
      </c>
      <c r="M31" s="181">
        <v>2491.2476351781902</v>
      </c>
      <c r="N31" s="181">
        <v>1681.74701388889</v>
      </c>
      <c r="O31" s="181">
        <v>1162.5391229350701</v>
      </c>
      <c r="P31" s="180">
        <v>770.267857142857</v>
      </c>
      <c r="Q31" s="181">
        <v>22.625</v>
      </c>
      <c r="R31" s="181">
        <v>7</v>
      </c>
      <c r="S31" s="180">
        <v>168.375</v>
      </c>
      <c r="T31" s="180">
        <v>435.75</v>
      </c>
      <c r="U31" s="180">
        <v>295.16628787878801</v>
      </c>
      <c r="V31" s="180">
        <v>1290.625</v>
      </c>
      <c r="W31" s="181">
        <v>216.625</v>
      </c>
      <c r="X31" s="181">
        <v>163.125</v>
      </c>
      <c r="Y31" s="181">
        <v>213.25</v>
      </c>
      <c r="Z31" s="181">
        <v>395.625</v>
      </c>
      <c r="AA31" s="181" t="e">
        <v>#VALUE!</v>
      </c>
      <c r="AB31" s="181">
        <v>0</v>
      </c>
      <c r="AC31" s="181">
        <v>28.875</v>
      </c>
      <c r="AD31" s="181">
        <v>144.5</v>
      </c>
      <c r="AE31" s="181">
        <v>128.625</v>
      </c>
      <c r="AF31" s="180">
        <v>3192.6951868260599</v>
      </c>
      <c r="AG31" s="181">
        <v>985.375</v>
      </c>
      <c r="AH31" s="181">
        <v>7</v>
      </c>
      <c r="AI31" s="181">
        <v>545.75</v>
      </c>
      <c r="AJ31" s="181">
        <v>13.875</v>
      </c>
      <c r="AK31" s="181">
        <v>262.875</v>
      </c>
      <c r="AL31" s="181">
        <v>142.25</v>
      </c>
      <c r="AM31" s="181">
        <v>1235.5701868260601</v>
      </c>
      <c r="AN31" s="180">
        <v>58.375</v>
      </c>
      <c r="AO31" s="180">
        <v>204.125</v>
      </c>
      <c r="AP31" s="181">
        <v>147.25</v>
      </c>
      <c r="AQ31" s="181">
        <v>6.25</v>
      </c>
      <c r="AR31" s="181">
        <v>33.625</v>
      </c>
      <c r="AS31" s="181">
        <v>17</v>
      </c>
      <c r="AT31" s="180">
        <v>33.375</v>
      </c>
      <c r="AU31" s="180">
        <v>7.75</v>
      </c>
      <c r="AV31" s="180">
        <v>18</v>
      </c>
      <c r="AW31" s="181">
        <v>4.125</v>
      </c>
      <c r="AX31" s="181">
        <v>13.875</v>
      </c>
      <c r="AY31" s="180">
        <v>4.875</v>
      </c>
      <c r="AZ31" s="180">
        <v>10.875</v>
      </c>
      <c r="BA31" s="180">
        <v>52.5</v>
      </c>
      <c r="BB31" s="180">
        <v>1.375</v>
      </c>
      <c r="BC31" s="180">
        <v>0</v>
      </c>
      <c r="BD31" s="180">
        <v>569.75</v>
      </c>
      <c r="BE31" s="180">
        <v>0</v>
      </c>
      <c r="BF31" s="180">
        <v>43.125</v>
      </c>
      <c r="BG31" s="180">
        <v>301</v>
      </c>
      <c r="BH31" s="180" t="e">
        <v>#VALUE!</v>
      </c>
      <c r="BI31" s="182">
        <v>2571.2511106354541</v>
      </c>
      <c r="BJ31" s="183">
        <v>965.125</v>
      </c>
      <c r="BK31" s="183">
        <v>165.804644979204</v>
      </c>
      <c r="BL31" s="183">
        <v>1385.69646565625</v>
      </c>
      <c r="BM31" s="183">
        <v>3.25</v>
      </c>
      <c r="BN31" s="183">
        <v>11.5</v>
      </c>
      <c r="BO31" s="183" t="e">
        <v>#VALUE!</v>
      </c>
      <c r="BP31" s="183">
        <v>39.875</v>
      </c>
      <c r="BQ31" s="184">
        <v>541.125</v>
      </c>
      <c r="BR31" s="184">
        <v>64.625</v>
      </c>
      <c r="BS31" s="184" t="e">
        <v>#VALUE!</v>
      </c>
      <c r="BT31" s="184" t="e">
        <v>#VALUE!</v>
      </c>
      <c r="BU31" s="184" t="e">
        <v>#VALUE!</v>
      </c>
      <c r="BV31" s="184">
        <v>180.75</v>
      </c>
      <c r="BW31" s="185">
        <v>0</v>
      </c>
      <c r="BX31" s="185" t="e">
        <v>#VALUE!</v>
      </c>
      <c r="BY31" s="185" t="e">
        <v>#VALUE!</v>
      </c>
      <c r="BZ31" s="185" t="e">
        <v>#VALUE!</v>
      </c>
      <c r="CA31" s="185" t="e">
        <v>#VALUE!</v>
      </c>
      <c r="CB31" s="185">
        <v>150.25</v>
      </c>
      <c r="CC31" s="186">
        <v>1526.5</v>
      </c>
      <c r="CD31" s="187">
        <v>100740.31098198891</v>
      </c>
    </row>
    <row r="32" spans="1:82" x14ac:dyDescent="0.25">
      <c r="A32" s="179" t="s">
        <v>414</v>
      </c>
      <c r="B32" s="179" t="s">
        <v>415</v>
      </c>
      <c r="C32" s="179" t="s">
        <v>117</v>
      </c>
      <c r="D32" s="179" t="s">
        <v>117</v>
      </c>
      <c r="E32" s="180">
        <v>25964.1041251809</v>
      </c>
      <c r="F32" s="181">
        <v>25916.7056876809</v>
      </c>
      <c r="G32" s="181">
        <v>1</v>
      </c>
      <c r="H32" s="181">
        <v>46.3984375</v>
      </c>
      <c r="I32" s="181">
        <v>1188.625</v>
      </c>
      <c r="J32" s="181">
        <v>1634</v>
      </c>
      <c r="K32" s="181">
        <v>1972.8775673400701</v>
      </c>
      <c r="L32" s="181">
        <v>3440.1337535014</v>
      </c>
      <c r="M32" s="181">
        <v>6859.2790743286596</v>
      </c>
      <c r="N32" s="181">
        <v>6353.2731050107996</v>
      </c>
      <c r="O32" s="181">
        <v>4515.9156249999996</v>
      </c>
      <c r="P32" s="180">
        <v>4195.125</v>
      </c>
      <c r="Q32" s="181">
        <v>31.875</v>
      </c>
      <c r="R32" s="181">
        <v>271.5</v>
      </c>
      <c r="S32" s="180">
        <v>864.75</v>
      </c>
      <c r="T32" s="180">
        <v>814.375</v>
      </c>
      <c r="U32" s="180">
        <v>606.77388970982702</v>
      </c>
      <c r="V32" s="180">
        <v>4912.875</v>
      </c>
      <c r="W32" s="181">
        <v>1468.875</v>
      </c>
      <c r="X32" s="181">
        <v>742.875</v>
      </c>
      <c r="Y32" s="181">
        <v>620.875</v>
      </c>
      <c r="Z32" s="181">
        <v>1276</v>
      </c>
      <c r="AA32" s="181" t="e">
        <v>#VALUE!</v>
      </c>
      <c r="AB32" s="181">
        <v>224.125</v>
      </c>
      <c r="AC32" s="181">
        <v>43.5</v>
      </c>
      <c r="AD32" s="181">
        <v>309</v>
      </c>
      <c r="AE32" s="181">
        <v>227.625</v>
      </c>
      <c r="AF32" s="180">
        <v>8177.9552354711004</v>
      </c>
      <c r="AG32" s="181">
        <v>3443.375</v>
      </c>
      <c r="AH32" s="181">
        <v>127.25</v>
      </c>
      <c r="AI32" s="181">
        <v>2405.875</v>
      </c>
      <c r="AJ32" s="181">
        <v>556.25</v>
      </c>
      <c r="AK32" s="181">
        <v>173.625</v>
      </c>
      <c r="AL32" s="181">
        <v>279.5</v>
      </c>
      <c r="AM32" s="181">
        <v>1192.0802354711</v>
      </c>
      <c r="AN32" s="180">
        <v>600.75</v>
      </c>
      <c r="AO32" s="180">
        <v>728</v>
      </c>
      <c r="AP32" s="181">
        <v>398.875</v>
      </c>
      <c r="AQ32" s="181">
        <v>10.375</v>
      </c>
      <c r="AR32" s="181">
        <v>205.375</v>
      </c>
      <c r="AS32" s="181">
        <v>113.375</v>
      </c>
      <c r="AT32" s="180">
        <v>475.5</v>
      </c>
      <c r="AU32" s="180">
        <v>66.375</v>
      </c>
      <c r="AV32" s="180">
        <v>113</v>
      </c>
      <c r="AW32" s="181">
        <v>19.25</v>
      </c>
      <c r="AX32" s="181">
        <v>93.75</v>
      </c>
      <c r="AY32" s="180">
        <v>59.375</v>
      </c>
      <c r="AZ32" s="180">
        <v>244.25</v>
      </c>
      <c r="BA32" s="180">
        <v>136.125</v>
      </c>
      <c r="BB32" s="180">
        <v>8.625</v>
      </c>
      <c r="BC32" s="180">
        <v>6.75</v>
      </c>
      <c r="BD32" s="180">
        <v>1724</v>
      </c>
      <c r="BE32" s="180">
        <v>155.375</v>
      </c>
      <c r="BF32" s="180">
        <v>112.125</v>
      </c>
      <c r="BG32" s="180">
        <v>1286.625</v>
      </c>
      <c r="BH32" s="180" t="e">
        <v>#VALUE!</v>
      </c>
      <c r="BI32" s="182">
        <v>8836.0558261412589</v>
      </c>
      <c r="BJ32" s="183" t="e">
        <v>#VALUE!</v>
      </c>
      <c r="BK32" s="183">
        <v>752</v>
      </c>
      <c r="BL32" s="183">
        <v>4861.6872699062496</v>
      </c>
      <c r="BM32" s="183">
        <v>86.625</v>
      </c>
      <c r="BN32" s="183">
        <v>107.625</v>
      </c>
      <c r="BO32" s="183">
        <v>0</v>
      </c>
      <c r="BP32" s="183">
        <v>598.86855623501197</v>
      </c>
      <c r="BQ32" s="184">
        <v>2593.5</v>
      </c>
      <c r="BR32" s="184">
        <v>168.75</v>
      </c>
      <c r="BS32" s="184" t="e">
        <v>#VALUE!</v>
      </c>
      <c r="BT32" s="184">
        <v>559</v>
      </c>
      <c r="BU32" s="184">
        <v>0.875</v>
      </c>
      <c r="BV32" s="184">
        <v>1524.125</v>
      </c>
      <c r="BW32" s="185" t="e">
        <v>#VALUE!</v>
      </c>
      <c r="BX32" s="185">
        <v>179.375</v>
      </c>
      <c r="BY32" s="185">
        <v>98.5</v>
      </c>
      <c r="BZ32" s="185">
        <v>69.625</v>
      </c>
      <c r="CA32" s="185">
        <v>68</v>
      </c>
      <c r="CB32" s="185">
        <v>473.625</v>
      </c>
      <c r="CC32" s="186">
        <v>1729.625</v>
      </c>
      <c r="CD32" s="187">
        <v>228926.33804927801</v>
      </c>
    </row>
    <row r="33" spans="1:82" x14ac:dyDescent="0.25">
      <c r="A33" s="179" t="s">
        <v>416</v>
      </c>
      <c r="B33" s="179" t="s">
        <v>417</v>
      </c>
      <c r="C33" s="179" t="s">
        <v>375</v>
      </c>
      <c r="D33" s="179" t="s">
        <v>125</v>
      </c>
      <c r="E33" s="180">
        <v>18221.708712885898</v>
      </c>
      <c r="F33" s="181">
        <v>18150.458712885898</v>
      </c>
      <c r="G33" s="181">
        <v>52.375</v>
      </c>
      <c r="H33" s="181">
        <v>18.875</v>
      </c>
      <c r="I33" s="181">
        <v>1346.25</v>
      </c>
      <c r="J33" s="181">
        <v>993.5</v>
      </c>
      <c r="K33" s="181">
        <v>1212</v>
      </c>
      <c r="L33" s="181">
        <v>2208.3065258254301</v>
      </c>
      <c r="M33" s="181">
        <v>4133.3422666533806</v>
      </c>
      <c r="N33" s="181">
        <v>4086.30992040706</v>
      </c>
      <c r="O33" s="181">
        <v>4242</v>
      </c>
      <c r="P33" s="180">
        <v>1608.5</v>
      </c>
      <c r="Q33" s="181">
        <v>22.5</v>
      </c>
      <c r="R33" s="181">
        <v>94.625</v>
      </c>
      <c r="S33" s="180">
        <v>930.125</v>
      </c>
      <c r="T33" s="180">
        <v>659.5</v>
      </c>
      <c r="U33" s="180">
        <v>314.74875587714502</v>
      </c>
      <c r="V33" s="180">
        <v>3863.5</v>
      </c>
      <c r="W33" s="181">
        <v>971.375</v>
      </c>
      <c r="X33" s="181">
        <v>701.625</v>
      </c>
      <c r="Y33" s="181">
        <v>389.25</v>
      </c>
      <c r="Z33" s="181">
        <v>603</v>
      </c>
      <c r="AA33" s="181">
        <v>0</v>
      </c>
      <c r="AB33" s="181">
        <v>130.5</v>
      </c>
      <c r="AC33" s="181">
        <v>11</v>
      </c>
      <c r="AD33" s="181">
        <v>721.875</v>
      </c>
      <c r="AE33" s="181">
        <v>334.875</v>
      </c>
      <c r="AF33" s="180">
        <v>6629.3349570087203</v>
      </c>
      <c r="AG33" s="181">
        <v>3253.25</v>
      </c>
      <c r="AH33" s="181">
        <v>432.625</v>
      </c>
      <c r="AI33" s="181">
        <v>1164</v>
      </c>
      <c r="AJ33" s="181">
        <v>519</v>
      </c>
      <c r="AK33" s="181">
        <v>187</v>
      </c>
      <c r="AL33" s="181">
        <v>41.125</v>
      </c>
      <c r="AM33" s="181">
        <v>1032.33495700873</v>
      </c>
      <c r="AN33" s="180">
        <v>178.875</v>
      </c>
      <c r="AO33" s="180">
        <v>794.875</v>
      </c>
      <c r="AP33" s="181">
        <v>664</v>
      </c>
      <c r="AQ33" s="181">
        <v>15.75</v>
      </c>
      <c r="AR33" s="181">
        <v>69.375</v>
      </c>
      <c r="AS33" s="181">
        <v>45.75</v>
      </c>
      <c r="AT33" s="180">
        <v>161.625</v>
      </c>
      <c r="AU33" s="180">
        <v>27.375</v>
      </c>
      <c r="AV33" s="180">
        <v>128.5</v>
      </c>
      <c r="AW33" s="181">
        <v>30.75</v>
      </c>
      <c r="AX33" s="181">
        <v>97.75</v>
      </c>
      <c r="AY33" s="180">
        <v>54.875</v>
      </c>
      <c r="AZ33" s="180">
        <v>186.375</v>
      </c>
      <c r="BA33" s="180">
        <v>83.125</v>
      </c>
      <c r="BB33" s="180">
        <v>1.875</v>
      </c>
      <c r="BC33" s="180">
        <v>2</v>
      </c>
      <c r="BD33" s="180">
        <v>1920.25</v>
      </c>
      <c r="BE33" s="180">
        <v>40.875</v>
      </c>
      <c r="BF33" s="180">
        <v>54.375</v>
      </c>
      <c r="BG33" s="180">
        <v>360.375</v>
      </c>
      <c r="BH33" s="180" t="e">
        <v>#VALUE!</v>
      </c>
      <c r="BI33" s="182">
        <v>3558.1106085937499</v>
      </c>
      <c r="BJ33" s="183">
        <v>1204.5</v>
      </c>
      <c r="BK33" s="183">
        <v>157.625</v>
      </c>
      <c r="BL33" s="183">
        <v>2029.2356085937499</v>
      </c>
      <c r="BM33" s="183">
        <v>24</v>
      </c>
      <c r="BN33" s="183">
        <v>6.875</v>
      </c>
      <c r="BO33" s="183" t="e">
        <v>#VALUE!</v>
      </c>
      <c r="BP33" s="183">
        <v>135.875</v>
      </c>
      <c r="BQ33" s="184">
        <v>1303.375</v>
      </c>
      <c r="BR33" s="184">
        <v>107.625</v>
      </c>
      <c r="BS33" s="184" t="e">
        <v>#VALUE!</v>
      </c>
      <c r="BT33" s="184">
        <v>102.625</v>
      </c>
      <c r="BU33" s="184">
        <v>12</v>
      </c>
      <c r="BV33" s="184">
        <v>786.625</v>
      </c>
      <c r="BW33" s="185">
        <v>0</v>
      </c>
      <c r="BX33" s="185">
        <v>0</v>
      </c>
      <c r="BY33" s="185" t="e">
        <v>#VALUE!</v>
      </c>
      <c r="BZ33" s="185">
        <v>117.75</v>
      </c>
      <c r="CA33" s="185" t="e">
        <v>#VALUE!</v>
      </c>
      <c r="CB33" s="185">
        <v>373.25</v>
      </c>
      <c r="CC33" s="186">
        <v>502.875</v>
      </c>
      <c r="CD33" s="187">
        <v>155704.59574709801</v>
      </c>
    </row>
    <row r="34" spans="1:82" x14ac:dyDescent="0.25">
      <c r="A34" s="179" t="s">
        <v>418</v>
      </c>
      <c r="B34" s="179" t="s">
        <v>419</v>
      </c>
      <c r="C34" s="179" t="s">
        <v>371</v>
      </c>
      <c r="D34" s="179" t="s">
        <v>125</v>
      </c>
      <c r="E34" s="180">
        <v>35565.669706319699</v>
      </c>
      <c r="F34" s="181">
        <v>35026.195184524498</v>
      </c>
      <c r="G34" s="181">
        <v>23.875</v>
      </c>
      <c r="H34" s="181">
        <v>515.599521795138</v>
      </c>
      <c r="I34" s="181">
        <v>2318.75</v>
      </c>
      <c r="J34" s="181">
        <v>2083.25</v>
      </c>
      <c r="K34" s="181">
        <v>2466.8406432748502</v>
      </c>
      <c r="L34" s="181">
        <v>3850.5458820346298</v>
      </c>
      <c r="M34" s="181">
        <v>7759.4311667272204</v>
      </c>
      <c r="N34" s="181">
        <v>7653.8614524080804</v>
      </c>
      <c r="O34" s="181">
        <v>9432.9905618748999</v>
      </c>
      <c r="P34" s="180">
        <v>4025.25</v>
      </c>
      <c r="Q34" s="181">
        <v>39.5</v>
      </c>
      <c r="R34" s="181">
        <v>287.5</v>
      </c>
      <c r="S34" s="180">
        <v>1942.5</v>
      </c>
      <c r="T34" s="180">
        <v>1599.625</v>
      </c>
      <c r="U34" s="180">
        <v>1100.1818682420301</v>
      </c>
      <c r="V34" s="180">
        <v>7957.75</v>
      </c>
      <c r="W34" s="181">
        <v>1642.125</v>
      </c>
      <c r="X34" s="181">
        <v>2522.625</v>
      </c>
      <c r="Y34" s="181">
        <v>641.875</v>
      </c>
      <c r="Z34" s="181">
        <v>1391.625</v>
      </c>
      <c r="AA34" s="181">
        <v>51.875</v>
      </c>
      <c r="AB34" s="181">
        <v>371.125</v>
      </c>
      <c r="AC34" s="181">
        <v>295.75</v>
      </c>
      <c r="AD34" s="181">
        <v>572.125</v>
      </c>
      <c r="AE34" s="181">
        <v>468.625</v>
      </c>
      <c r="AF34" s="180">
        <v>8934.6128380776609</v>
      </c>
      <c r="AG34" s="181">
        <v>3167.625</v>
      </c>
      <c r="AH34" s="181">
        <v>57.875</v>
      </c>
      <c r="AI34" s="181">
        <v>2004.125</v>
      </c>
      <c r="AJ34" s="181">
        <v>1461.625</v>
      </c>
      <c r="AK34" s="181">
        <v>102.75</v>
      </c>
      <c r="AL34" s="181">
        <v>133.5</v>
      </c>
      <c r="AM34" s="181">
        <v>2007.1128380776599</v>
      </c>
      <c r="AN34" s="180">
        <v>1020.625</v>
      </c>
      <c r="AO34" s="180">
        <v>1866.875</v>
      </c>
      <c r="AP34" s="181">
        <v>1430.375</v>
      </c>
      <c r="AQ34" s="181">
        <v>40.75</v>
      </c>
      <c r="AR34" s="181">
        <v>260.25</v>
      </c>
      <c r="AS34" s="181">
        <v>135.5</v>
      </c>
      <c r="AT34" s="180">
        <v>164.5</v>
      </c>
      <c r="AU34" s="180">
        <v>47.125</v>
      </c>
      <c r="AV34" s="180">
        <v>34</v>
      </c>
      <c r="AW34" s="181">
        <v>14.25</v>
      </c>
      <c r="AX34" s="181">
        <v>19.75</v>
      </c>
      <c r="AY34" s="180">
        <v>96.75</v>
      </c>
      <c r="AZ34" s="180">
        <v>130.5</v>
      </c>
      <c r="BA34" s="180">
        <v>166.125</v>
      </c>
      <c r="BB34" s="180">
        <v>4</v>
      </c>
      <c r="BC34" s="180">
        <v>0</v>
      </c>
      <c r="BD34" s="180">
        <v>4994</v>
      </c>
      <c r="BE34" s="180">
        <v>107</v>
      </c>
      <c r="BF34" s="180">
        <v>26.125</v>
      </c>
      <c r="BG34" s="180">
        <v>1145.625</v>
      </c>
      <c r="BH34" s="180" t="e">
        <v>#VALUE!</v>
      </c>
      <c r="BI34" s="182">
        <v>4578.0935133314097</v>
      </c>
      <c r="BJ34" s="183">
        <v>522.875</v>
      </c>
      <c r="BK34" s="183">
        <v>390.375</v>
      </c>
      <c r="BL34" s="183">
        <v>2818.2333250000001</v>
      </c>
      <c r="BM34" s="183">
        <v>30.25</v>
      </c>
      <c r="BN34" s="183">
        <v>13.125</v>
      </c>
      <c r="BO34" s="183">
        <v>3</v>
      </c>
      <c r="BP34" s="183">
        <v>800.23518833140497</v>
      </c>
      <c r="BQ34" s="184">
        <v>2728.5</v>
      </c>
      <c r="BR34" s="184">
        <v>542.125</v>
      </c>
      <c r="BS34" s="184" t="e">
        <v>#VALUE!</v>
      </c>
      <c r="BT34" s="184" t="e">
        <v>#VALUE!</v>
      </c>
      <c r="BU34" s="184">
        <v>0.875</v>
      </c>
      <c r="BV34" s="184">
        <v>1644.75</v>
      </c>
      <c r="BW34" s="185">
        <v>37.125</v>
      </c>
      <c r="BX34" s="185" t="e">
        <v>#VALUE!</v>
      </c>
      <c r="BY34" s="185" t="e">
        <v>#VALUE!</v>
      </c>
      <c r="BZ34" s="185">
        <v>32.75</v>
      </c>
      <c r="CA34" s="185" t="e">
        <v>#VALUE!</v>
      </c>
      <c r="CB34" s="185">
        <v>900.125</v>
      </c>
      <c r="CC34" s="186">
        <v>726.75</v>
      </c>
      <c r="CD34" s="187">
        <v>424514.49512637802</v>
      </c>
    </row>
    <row r="35" spans="1:82" x14ac:dyDescent="0.25">
      <c r="A35" s="179" t="s">
        <v>156</v>
      </c>
      <c r="B35" s="179" t="s">
        <v>420</v>
      </c>
      <c r="C35" s="179" t="s">
        <v>371</v>
      </c>
      <c r="D35" s="179" t="s">
        <v>125</v>
      </c>
      <c r="E35" s="180">
        <v>4797.0360472095999</v>
      </c>
      <c r="F35" s="181">
        <v>4648.6806124269897</v>
      </c>
      <c r="G35" s="181">
        <v>0.125</v>
      </c>
      <c r="H35" s="181">
        <v>148.230434782609</v>
      </c>
      <c r="I35" s="181">
        <v>364.75</v>
      </c>
      <c r="J35" s="181">
        <v>415.625</v>
      </c>
      <c r="K35" s="181">
        <v>330.25</v>
      </c>
      <c r="L35" s="181">
        <v>667.90795454545503</v>
      </c>
      <c r="M35" s="181">
        <v>1324.9650491858799</v>
      </c>
      <c r="N35" s="181">
        <v>986.41304347826099</v>
      </c>
      <c r="O35" s="181">
        <v>707.125</v>
      </c>
      <c r="P35" s="180">
        <v>386.125</v>
      </c>
      <c r="Q35" s="181">
        <v>6.125</v>
      </c>
      <c r="R35" s="181">
        <v>67.125</v>
      </c>
      <c r="S35" s="180">
        <v>132.25</v>
      </c>
      <c r="T35" s="180">
        <v>108.875</v>
      </c>
      <c r="U35" s="180">
        <v>185.605434782609</v>
      </c>
      <c r="V35" s="180">
        <v>1406.125</v>
      </c>
      <c r="W35" s="181">
        <v>270.875</v>
      </c>
      <c r="X35" s="181">
        <v>336.125</v>
      </c>
      <c r="Y35" s="181">
        <v>129.5</v>
      </c>
      <c r="Z35" s="181">
        <v>415.875</v>
      </c>
      <c r="AA35" s="181">
        <v>6</v>
      </c>
      <c r="AB35" s="181">
        <v>52.875</v>
      </c>
      <c r="AC35" s="181">
        <v>60.25</v>
      </c>
      <c r="AD35" s="181">
        <v>101</v>
      </c>
      <c r="AE35" s="181">
        <v>33.625</v>
      </c>
      <c r="AF35" s="180">
        <v>1355.1806124269899</v>
      </c>
      <c r="AG35" s="181">
        <v>580.375</v>
      </c>
      <c r="AH35" s="181">
        <v>1.25</v>
      </c>
      <c r="AI35" s="181">
        <v>190.25</v>
      </c>
      <c r="AJ35" s="181">
        <v>51.625</v>
      </c>
      <c r="AK35" s="181">
        <v>37.625</v>
      </c>
      <c r="AL35" s="181">
        <v>8.75</v>
      </c>
      <c r="AM35" s="181">
        <v>485.30561242698701</v>
      </c>
      <c r="AN35" s="180">
        <v>19.25</v>
      </c>
      <c r="AO35" s="180">
        <v>201.125</v>
      </c>
      <c r="AP35" s="181">
        <v>140.5</v>
      </c>
      <c r="AQ35" s="181">
        <v>1.625</v>
      </c>
      <c r="AR35" s="181">
        <v>7.875</v>
      </c>
      <c r="AS35" s="181">
        <v>51.125</v>
      </c>
      <c r="AT35" s="180">
        <v>25.875</v>
      </c>
      <c r="AU35" s="180">
        <v>4.75</v>
      </c>
      <c r="AV35" s="180">
        <v>45.625</v>
      </c>
      <c r="AW35" s="181">
        <v>3.625</v>
      </c>
      <c r="AX35" s="181">
        <v>42</v>
      </c>
      <c r="AY35" s="180">
        <v>0</v>
      </c>
      <c r="AZ35" s="180">
        <v>91.25</v>
      </c>
      <c r="BA35" s="180">
        <v>28.875</v>
      </c>
      <c r="BB35" s="180">
        <v>0</v>
      </c>
      <c r="BC35" s="180">
        <v>0</v>
      </c>
      <c r="BD35" s="180">
        <v>484.25</v>
      </c>
      <c r="BE35" s="180">
        <v>2.75</v>
      </c>
      <c r="BF35" s="180">
        <v>39.5</v>
      </c>
      <c r="BG35" s="180">
        <v>77.125</v>
      </c>
      <c r="BH35" s="180" t="e">
        <v>#VALUE!</v>
      </c>
      <c r="BI35" s="182">
        <v>1770.64616534375</v>
      </c>
      <c r="BJ35" s="183" t="e">
        <v>#VALUE!</v>
      </c>
      <c r="BK35" s="183">
        <v>154.875</v>
      </c>
      <c r="BL35" s="183">
        <v>552.27116534375</v>
      </c>
      <c r="BM35" s="183" t="e">
        <v>#VALUE!</v>
      </c>
      <c r="BN35" s="183">
        <v>0</v>
      </c>
      <c r="BO35" s="183" t="e">
        <v>#VALUE!</v>
      </c>
      <c r="BP35" s="183">
        <v>25.5</v>
      </c>
      <c r="BQ35" s="184">
        <v>390.125</v>
      </c>
      <c r="BR35" s="184">
        <v>15.125</v>
      </c>
      <c r="BS35" s="184" t="e">
        <v>#VALUE!</v>
      </c>
      <c r="BT35" s="184" t="e">
        <v>#VALUE!</v>
      </c>
      <c r="BU35" s="184" t="e">
        <v>#VALUE!</v>
      </c>
      <c r="BV35" s="184">
        <v>58.125</v>
      </c>
      <c r="BW35" s="185" t="e">
        <v>#VALUE!</v>
      </c>
      <c r="BX35" s="185" t="e">
        <v>#VALUE!</v>
      </c>
      <c r="BY35" s="185" t="e">
        <v>#VALUE!</v>
      </c>
      <c r="BZ35" s="185" t="e">
        <v>#VALUE!</v>
      </c>
      <c r="CA35" s="185" t="e">
        <v>#VALUE!</v>
      </c>
      <c r="CB35" s="185">
        <v>57.125</v>
      </c>
      <c r="CC35" s="186">
        <v>47.375</v>
      </c>
      <c r="CD35" s="187">
        <v>43153.492576211705</v>
      </c>
    </row>
    <row r="36" spans="1:82" x14ac:dyDescent="0.25">
      <c r="A36" s="179" t="s">
        <v>421</v>
      </c>
      <c r="B36" s="179" t="s">
        <v>422</v>
      </c>
      <c r="C36" s="179" t="s">
        <v>405</v>
      </c>
      <c r="D36" s="179" t="s">
        <v>124</v>
      </c>
      <c r="E36" s="180">
        <v>40881.793441443697</v>
      </c>
      <c r="F36" s="181">
        <v>40385.803441443699</v>
      </c>
      <c r="G36" s="181">
        <v>302.25</v>
      </c>
      <c r="H36" s="181">
        <v>193.74</v>
      </c>
      <c r="I36" s="181">
        <v>2514.25</v>
      </c>
      <c r="J36" s="181">
        <v>2113.48393158415</v>
      </c>
      <c r="K36" s="181">
        <v>2575.9841074026099</v>
      </c>
      <c r="L36" s="181">
        <v>4932.4367206383204</v>
      </c>
      <c r="M36" s="181">
        <v>9265.3415071280597</v>
      </c>
      <c r="N36" s="181">
        <v>9077.3714731358396</v>
      </c>
      <c r="O36" s="181">
        <v>10402.925701554699</v>
      </c>
      <c r="P36" s="180">
        <v>4372.875</v>
      </c>
      <c r="Q36" s="181">
        <v>210.25</v>
      </c>
      <c r="R36" s="181">
        <v>390</v>
      </c>
      <c r="S36" s="180">
        <v>3034</v>
      </c>
      <c r="T36" s="180">
        <v>2345.875</v>
      </c>
      <c r="U36" s="180">
        <v>1228.26011146673</v>
      </c>
      <c r="V36" s="180">
        <v>7702.375</v>
      </c>
      <c r="W36" s="181">
        <v>1572.75</v>
      </c>
      <c r="X36" s="181">
        <v>1915.5</v>
      </c>
      <c r="Y36" s="181">
        <v>676.875</v>
      </c>
      <c r="Z36" s="181">
        <v>920.5</v>
      </c>
      <c r="AA36" s="181">
        <v>0</v>
      </c>
      <c r="AB36" s="181">
        <v>510.625</v>
      </c>
      <c r="AC36" s="181">
        <v>117.25</v>
      </c>
      <c r="AD36" s="181">
        <v>1588.375</v>
      </c>
      <c r="AE36" s="181">
        <v>400.5</v>
      </c>
      <c r="AF36" s="180">
        <v>13385.033329977001</v>
      </c>
      <c r="AG36" s="181">
        <v>3429.875</v>
      </c>
      <c r="AH36" s="181">
        <v>458.5</v>
      </c>
      <c r="AI36" s="181">
        <v>2883.5</v>
      </c>
      <c r="AJ36" s="181">
        <v>1284.5</v>
      </c>
      <c r="AK36" s="181">
        <v>423.25</v>
      </c>
      <c r="AL36" s="181">
        <v>203.875</v>
      </c>
      <c r="AM36" s="181">
        <v>4701.53332997698</v>
      </c>
      <c r="AN36" s="180">
        <v>660.75</v>
      </c>
      <c r="AO36" s="180">
        <v>1578.5</v>
      </c>
      <c r="AP36" s="181">
        <v>1257.375</v>
      </c>
      <c r="AQ36" s="181">
        <v>42.5</v>
      </c>
      <c r="AR36" s="181">
        <v>160.875</v>
      </c>
      <c r="AS36" s="181">
        <v>117.75</v>
      </c>
      <c r="AT36" s="180">
        <v>363.25</v>
      </c>
      <c r="AU36" s="180">
        <v>196.375</v>
      </c>
      <c r="AV36" s="180">
        <v>167.25</v>
      </c>
      <c r="AW36" s="181">
        <v>26.625</v>
      </c>
      <c r="AX36" s="181">
        <v>140.625</v>
      </c>
      <c r="AY36" s="180">
        <v>98.5</v>
      </c>
      <c r="AZ36" s="180">
        <v>343.875</v>
      </c>
      <c r="BA36" s="180">
        <v>160.25</v>
      </c>
      <c r="BB36" s="180">
        <v>6.125</v>
      </c>
      <c r="BC36" s="180">
        <v>7.25</v>
      </c>
      <c r="BD36" s="180">
        <v>3219.5</v>
      </c>
      <c r="BE36" s="180">
        <v>271.75</v>
      </c>
      <c r="BF36" s="180">
        <v>95.75</v>
      </c>
      <c r="BG36" s="180">
        <v>1256.625</v>
      </c>
      <c r="BH36" s="180" t="e">
        <v>#VALUE!</v>
      </c>
      <c r="BI36" s="182">
        <v>6594.4506563421501</v>
      </c>
      <c r="BJ36" s="183">
        <v>1118.375</v>
      </c>
      <c r="BK36" s="183">
        <v>227.310897435897</v>
      </c>
      <c r="BL36" s="183">
        <v>4257.5147589062499</v>
      </c>
      <c r="BM36" s="183">
        <v>0.75</v>
      </c>
      <c r="BN36" s="183">
        <v>31.75</v>
      </c>
      <c r="BO36" s="183">
        <v>115.375</v>
      </c>
      <c r="BP36" s="183">
        <v>843.375</v>
      </c>
      <c r="BQ36" s="184">
        <v>4433.75</v>
      </c>
      <c r="BR36" s="184">
        <v>490.25</v>
      </c>
      <c r="BS36" s="184" t="e">
        <v>#VALUE!</v>
      </c>
      <c r="BT36" s="184" t="e">
        <v>#VALUE!</v>
      </c>
      <c r="BU36" s="184">
        <v>690</v>
      </c>
      <c r="BV36" s="184">
        <v>2502.5</v>
      </c>
      <c r="BW36" s="185">
        <v>650.25</v>
      </c>
      <c r="BX36" s="185">
        <v>85.875</v>
      </c>
      <c r="BY36" s="185" t="e">
        <v>#VALUE!</v>
      </c>
      <c r="BZ36" s="185">
        <v>83.625</v>
      </c>
      <c r="CA36" s="185">
        <v>0</v>
      </c>
      <c r="CB36" s="185">
        <v>1395.5</v>
      </c>
      <c r="CC36" s="186">
        <v>1653.125</v>
      </c>
      <c r="CD36" s="187">
        <v>454691.99338727002</v>
      </c>
    </row>
    <row r="37" spans="1:82" x14ac:dyDescent="0.25">
      <c r="A37" s="179" t="s">
        <v>423</v>
      </c>
      <c r="B37" s="179" t="s">
        <v>424</v>
      </c>
      <c r="C37" s="179" t="s">
        <v>375</v>
      </c>
      <c r="D37" s="179" t="s">
        <v>125</v>
      </c>
      <c r="E37" s="180">
        <v>28596.446831601599</v>
      </c>
      <c r="F37" s="181">
        <v>28054.807430338999</v>
      </c>
      <c r="G37" s="181">
        <v>367.54524541841698</v>
      </c>
      <c r="H37" s="181">
        <v>174.09415584415601</v>
      </c>
      <c r="I37" s="181">
        <v>2297</v>
      </c>
      <c r="J37" s="181">
        <v>1928.75</v>
      </c>
      <c r="K37" s="181">
        <v>1845.19935254804</v>
      </c>
      <c r="L37" s="181">
        <v>3064.91657738095</v>
      </c>
      <c r="M37" s="181">
        <v>6069.9710581837599</v>
      </c>
      <c r="N37" s="181">
        <v>6330.8201321022198</v>
      </c>
      <c r="O37" s="181">
        <v>7059.7897113866202</v>
      </c>
      <c r="P37" s="180">
        <v>2910.25</v>
      </c>
      <c r="Q37" s="181">
        <v>57.625</v>
      </c>
      <c r="R37" s="181">
        <v>235</v>
      </c>
      <c r="S37" s="180">
        <v>1200.5</v>
      </c>
      <c r="T37" s="180">
        <v>1395.75</v>
      </c>
      <c r="U37" s="180">
        <v>526.34415584415603</v>
      </c>
      <c r="V37" s="180">
        <v>5453.25</v>
      </c>
      <c r="W37" s="181">
        <v>869.75</v>
      </c>
      <c r="X37" s="181">
        <v>904.125</v>
      </c>
      <c r="Y37" s="181">
        <v>898.875</v>
      </c>
      <c r="Z37" s="181">
        <v>1142.125</v>
      </c>
      <c r="AA37" s="181">
        <v>34.375</v>
      </c>
      <c r="AB37" s="181">
        <v>264.25</v>
      </c>
      <c r="AC37" s="181">
        <v>145.75</v>
      </c>
      <c r="AD37" s="181">
        <v>645.125</v>
      </c>
      <c r="AE37" s="181">
        <v>548.875</v>
      </c>
      <c r="AF37" s="180">
        <v>10387.227675757429</v>
      </c>
      <c r="AG37" s="181">
        <v>5751.375</v>
      </c>
      <c r="AH37" s="181">
        <v>186.375</v>
      </c>
      <c r="AI37" s="181">
        <v>1623.25</v>
      </c>
      <c r="AJ37" s="181">
        <v>630.75</v>
      </c>
      <c r="AK37" s="181">
        <v>181.375</v>
      </c>
      <c r="AL37" s="181">
        <v>162.875</v>
      </c>
      <c r="AM37" s="181">
        <v>1851.22767575744</v>
      </c>
      <c r="AN37" s="180">
        <v>190.75</v>
      </c>
      <c r="AO37" s="180">
        <v>1749.875</v>
      </c>
      <c r="AP37" s="181">
        <v>1409.625</v>
      </c>
      <c r="AQ37" s="181">
        <v>30.75</v>
      </c>
      <c r="AR37" s="181">
        <v>233.375</v>
      </c>
      <c r="AS37" s="181">
        <v>76.125</v>
      </c>
      <c r="AT37" s="180">
        <v>311.75</v>
      </c>
      <c r="AU37" s="180">
        <v>39.25</v>
      </c>
      <c r="AV37" s="180">
        <v>85.125</v>
      </c>
      <c r="AW37" s="181">
        <v>8.375</v>
      </c>
      <c r="AX37" s="181">
        <v>76.75</v>
      </c>
      <c r="AY37" s="180">
        <v>55.125</v>
      </c>
      <c r="AZ37" s="180">
        <v>115.125</v>
      </c>
      <c r="BA37" s="180">
        <v>174.5</v>
      </c>
      <c r="BB37" s="180">
        <v>2.375</v>
      </c>
      <c r="BC37" s="180">
        <v>4.875</v>
      </c>
      <c r="BD37" s="180">
        <v>2995.75</v>
      </c>
      <c r="BE37" s="180">
        <v>43.375</v>
      </c>
      <c r="BF37" s="180">
        <v>15.875</v>
      </c>
      <c r="BG37" s="180">
        <v>814.625</v>
      </c>
      <c r="BH37" s="180" t="e">
        <v>#VALUE!</v>
      </c>
      <c r="BI37" s="182">
        <v>6214.6782274687503</v>
      </c>
      <c r="BJ37" s="183">
        <v>1526.75</v>
      </c>
      <c r="BK37" s="183">
        <v>159.25</v>
      </c>
      <c r="BL37" s="183">
        <v>3066.3032274687498</v>
      </c>
      <c r="BM37" s="183">
        <v>66.625</v>
      </c>
      <c r="BN37" s="183">
        <v>13.125</v>
      </c>
      <c r="BO37" s="183">
        <v>1.625</v>
      </c>
      <c r="BP37" s="183">
        <v>1381</v>
      </c>
      <c r="BQ37" s="184">
        <v>4660.875</v>
      </c>
      <c r="BR37" s="184">
        <v>534</v>
      </c>
      <c r="BS37" s="184" t="e">
        <v>#VALUE!</v>
      </c>
      <c r="BT37" s="184">
        <v>524.5</v>
      </c>
      <c r="BU37" s="184">
        <v>413.875</v>
      </c>
      <c r="BV37" s="184">
        <v>2851.75</v>
      </c>
      <c r="BW37" s="185">
        <v>874.5</v>
      </c>
      <c r="BX37" s="185" t="e">
        <v>#VALUE!</v>
      </c>
      <c r="BY37" s="185" t="e">
        <v>#VALUE!</v>
      </c>
      <c r="BZ37" s="185">
        <v>520</v>
      </c>
      <c r="CA37" s="185">
        <v>216.125</v>
      </c>
      <c r="CB37" s="185">
        <v>726.5</v>
      </c>
      <c r="CC37" s="186">
        <v>184.625</v>
      </c>
      <c r="CD37" s="187">
        <v>265300.35564459697</v>
      </c>
    </row>
    <row r="38" spans="1:82" x14ac:dyDescent="0.25">
      <c r="A38" s="179" t="s">
        <v>425</v>
      </c>
      <c r="B38" s="179" t="s">
        <v>426</v>
      </c>
      <c r="C38" s="179" t="s">
        <v>117</v>
      </c>
      <c r="D38" s="179" t="s">
        <v>117</v>
      </c>
      <c r="E38" s="180">
        <v>32641.906193371098</v>
      </c>
      <c r="F38" s="181">
        <v>32204.923684691501</v>
      </c>
      <c r="G38" s="181">
        <v>24.25</v>
      </c>
      <c r="H38" s="181">
        <v>412.73250867955801</v>
      </c>
      <c r="I38" s="181">
        <v>1962.125</v>
      </c>
      <c r="J38" s="181">
        <v>1837.125</v>
      </c>
      <c r="K38" s="181">
        <v>2307.0289747983202</v>
      </c>
      <c r="L38" s="181">
        <v>3500.3513832926301</v>
      </c>
      <c r="M38" s="181">
        <v>8985.5560667817699</v>
      </c>
      <c r="N38" s="181">
        <v>7582.4697684983903</v>
      </c>
      <c r="O38" s="181">
        <v>6467.25</v>
      </c>
      <c r="P38" s="180">
        <v>5412.625</v>
      </c>
      <c r="Q38" s="181">
        <v>48.75</v>
      </c>
      <c r="R38" s="181">
        <v>341.5</v>
      </c>
      <c r="S38" s="180">
        <v>1473.75</v>
      </c>
      <c r="T38" s="180">
        <v>1615.5</v>
      </c>
      <c r="U38" s="180">
        <v>1055.7936168869501</v>
      </c>
      <c r="V38" s="180">
        <v>6064.25</v>
      </c>
      <c r="W38" s="181">
        <v>1918.375</v>
      </c>
      <c r="X38" s="181">
        <v>971.625</v>
      </c>
      <c r="Y38" s="181">
        <v>653.125</v>
      </c>
      <c r="Z38" s="181">
        <v>718.375</v>
      </c>
      <c r="AA38" s="181" t="e">
        <v>#VALUE!</v>
      </c>
      <c r="AB38" s="181">
        <v>794.375</v>
      </c>
      <c r="AC38" s="181">
        <v>251.375</v>
      </c>
      <c r="AD38" s="181">
        <v>327.75</v>
      </c>
      <c r="AE38" s="181">
        <v>429.25</v>
      </c>
      <c r="AF38" s="180">
        <v>8834.8625764841599</v>
      </c>
      <c r="AG38" s="181">
        <v>2925</v>
      </c>
      <c r="AH38" s="181">
        <v>93.125</v>
      </c>
      <c r="AI38" s="181">
        <v>2599.625</v>
      </c>
      <c r="AJ38" s="181">
        <v>436.5</v>
      </c>
      <c r="AK38" s="181">
        <v>455.25</v>
      </c>
      <c r="AL38" s="181">
        <v>302</v>
      </c>
      <c r="AM38" s="181">
        <v>2023.3625764841599</v>
      </c>
      <c r="AN38" s="180">
        <v>338.125</v>
      </c>
      <c r="AO38" s="180">
        <v>1121.5</v>
      </c>
      <c r="AP38" s="181">
        <v>726.875</v>
      </c>
      <c r="AQ38" s="181">
        <v>18.5</v>
      </c>
      <c r="AR38" s="181">
        <v>275.875</v>
      </c>
      <c r="AS38" s="181">
        <v>100.25</v>
      </c>
      <c r="AT38" s="180">
        <v>310.25</v>
      </c>
      <c r="AU38" s="180">
        <v>36.625</v>
      </c>
      <c r="AV38" s="180">
        <v>123.25</v>
      </c>
      <c r="AW38" s="181">
        <v>8</v>
      </c>
      <c r="AX38" s="181">
        <v>115.25</v>
      </c>
      <c r="AY38" s="180">
        <v>222.5</v>
      </c>
      <c r="AZ38" s="180">
        <v>179.5</v>
      </c>
      <c r="BA38" s="180">
        <v>283.75</v>
      </c>
      <c r="BB38" s="180">
        <v>216.25</v>
      </c>
      <c r="BC38" s="180">
        <v>3.375</v>
      </c>
      <c r="BD38" s="180">
        <v>3075.25</v>
      </c>
      <c r="BE38" s="180">
        <v>108.25</v>
      </c>
      <c r="BF38" s="180">
        <v>31.375</v>
      </c>
      <c r="BG38" s="180">
        <v>1455.625</v>
      </c>
      <c r="BH38" s="180" t="e">
        <v>#VALUE!</v>
      </c>
      <c r="BI38" s="182">
        <v>7535.2700770624997</v>
      </c>
      <c r="BJ38" s="183">
        <v>2269.625</v>
      </c>
      <c r="BK38" s="183">
        <v>439.375</v>
      </c>
      <c r="BL38" s="183">
        <v>4097.5200770624997</v>
      </c>
      <c r="BM38" s="183">
        <v>114</v>
      </c>
      <c r="BN38" s="183">
        <v>99.625</v>
      </c>
      <c r="BO38" s="183">
        <v>2.125</v>
      </c>
      <c r="BP38" s="183">
        <v>513</v>
      </c>
      <c r="BQ38" s="184">
        <v>2851</v>
      </c>
      <c r="BR38" s="184">
        <v>365.375</v>
      </c>
      <c r="BS38" s="184" t="e">
        <v>#VALUE!</v>
      </c>
      <c r="BT38" s="184" t="e">
        <v>#VALUE!</v>
      </c>
      <c r="BU38" s="184">
        <v>0.875</v>
      </c>
      <c r="BV38" s="184">
        <v>1674.875</v>
      </c>
      <c r="BW38" s="185">
        <v>464.375</v>
      </c>
      <c r="BX38" s="185">
        <v>0</v>
      </c>
      <c r="BY38" s="185" t="e">
        <v>#VALUE!</v>
      </c>
      <c r="BZ38" s="185">
        <v>54.625</v>
      </c>
      <c r="CA38" s="185" t="e">
        <v>#VALUE!</v>
      </c>
      <c r="CB38" s="185">
        <v>866.5</v>
      </c>
      <c r="CC38" s="186">
        <v>1296.25</v>
      </c>
      <c r="CD38" s="187">
        <v>304246.292629626</v>
      </c>
    </row>
    <row r="39" spans="1:82" x14ac:dyDescent="0.25">
      <c r="A39" s="179" t="s">
        <v>427</v>
      </c>
      <c r="B39" s="179" t="s">
        <v>428</v>
      </c>
      <c r="C39" s="179" t="s">
        <v>392</v>
      </c>
      <c r="D39" s="179" t="s">
        <v>118</v>
      </c>
      <c r="E39" s="180">
        <v>7106.9872553379</v>
      </c>
      <c r="F39" s="181">
        <v>6809.05719261389</v>
      </c>
      <c r="G39" s="181">
        <v>142.125</v>
      </c>
      <c r="H39" s="181">
        <v>155.80506272401399</v>
      </c>
      <c r="I39" s="181">
        <v>440.25</v>
      </c>
      <c r="J39" s="181">
        <v>473.75</v>
      </c>
      <c r="K39" s="181">
        <v>598.875</v>
      </c>
      <c r="L39" s="181">
        <v>1167.25</v>
      </c>
      <c r="M39" s="181">
        <v>2099.4039220045702</v>
      </c>
      <c r="N39" s="181">
        <v>1092.375</v>
      </c>
      <c r="O39" s="181">
        <v>1235.0833333333301</v>
      </c>
      <c r="P39" s="180">
        <v>397.75</v>
      </c>
      <c r="Q39" s="181">
        <v>6.125</v>
      </c>
      <c r="R39" s="181">
        <v>34.875</v>
      </c>
      <c r="S39" s="180">
        <v>119.25</v>
      </c>
      <c r="T39" s="180">
        <v>192.25</v>
      </c>
      <c r="U39" s="180">
        <v>833.72235595709697</v>
      </c>
      <c r="V39" s="180">
        <v>1604</v>
      </c>
      <c r="W39" s="181">
        <v>388.75</v>
      </c>
      <c r="X39" s="181">
        <v>355.75</v>
      </c>
      <c r="Y39" s="181">
        <v>274.625</v>
      </c>
      <c r="Z39" s="181">
        <v>132.875</v>
      </c>
      <c r="AA39" s="181" t="e">
        <v>#VALUE!</v>
      </c>
      <c r="AB39" s="181">
        <v>142.625</v>
      </c>
      <c r="AC39" s="181">
        <v>63</v>
      </c>
      <c r="AD39" s="181">
        <v>109.25</v>
      </c>
      <c r="AE39" s="181">
        <v>137.125</v>
      </c>
      <c r="AF39" s="180">
        <v>2107.5148993808102</v>
      </c>
      <c r="AG39" s="181">
        <v>1232</v>
      </c>
      <c r="AH39" s="181">
        <v>8.875</v>
      </c>
      <c r="AI39" s="181">
        <v>480.875</v>
      </c>
      <c r="AJ39" s="181">
        <v>28.375</v>
      </c>
      <c r="AK39" s="181">
        <v>177.375</v>
      </c>
      <c r="AL39" s="181">
        <v>24.875</v>
      </c>
      <c r="AM39" s="181">
        <v>155.13989938080499</v>
      </c>
      <c r="AN39" s="180">
        <v>87.125</v>
      </c>
      <c r="AO39" s="180">
        <v>150</v>
      </c>
      <c r="AP39" s="181">
        <v>139.5</v>
      </c>
      <c r="AQ39" s="181">
        <v>0.875</v>
      </c>
      <c r="AR39" s="181">
        <v>4.375</v>
      </c>
      <c r="AS39" s="181">
        <v>5.25</v>
      </c>
      <c r="AT39" s="180">
        <v>17.625</v>
      </c>
      <c r="AU39" s="180">
        <v>64</v>
      </c>
      <c r="AV39" s="180">
        <v>41.625</v>
      </c>
      <c r="AW39" s="181">
        <v>4.75</v>
      </c>
      <c r="AX39" s="181">
        <v>36.875</v>
      </c>
      <c r="AY39" s="180">
        <v>8.875</v>
      </c>
      <c r="AZ39" s="180">
        <v>21.5</v>
      </c>
      <c r="BA39" s="180">
        <v>22.25</v>
      </c>
      <c r="BB39" s="180">
        <v>1</v>
      </c>
      <c r="BC39" s="180">
        <v>0</v>
      </c>
      <c r="BD39" s="180">
        <v>1029.625</v>
      </c>
      <c r="BE39" s="180" t="e">
        <v>#VALUE!</v>
      </c>
      <c r="BF39" s="180" t="e">
        <v>#VALUE!</v>
      </c>
      <c r="BG39" s="180">
        <v>205.125</v>
      </c>
      <c r="BH39" s="180" t="e">
        <v>#VALUE!</v>
      </c>
      <c r="BI39" s="182">
        <v>1107.12636396875</v>
      </c>
      <c r="BJ39" s="183" t="e">
        <v>#VALUE!</v>
      </c>
      <c r="BK39" s="183">
        <v>78.125</v>
      </c>
      <c r="BL39" s="183">
        <v>646.12636396874996</v>
      </c>
      <c r="BM39" s="183">
        <v>72.875</v>
      </c>
      <c r="BN39" s="183">
        <v>37.625</v>
      </c>
      <c r="BO39" s="183" t="e">
        <v>#VALUE!</v>
      </c>
      <c r="BP39" s="183">
        <v>36</v>
      </c>
      <c r="BQ39" s="184">
        <v>397.25</v>
      </c>
      <c r="BR39" s="184">
        <v>69.25</v>
      </c>
      <c r="BS39" s="184" t="e">
        <v>#VALUE!</v>
      </c>
      <c r="BT39" s="184" t="e">
        <v>#VALUE!</v>
      </c>
      <c r="BU39" s="184" t="e">
        <v>#VALUE!</v>
      </c>
      <c r="BV39" s="184">
        <v>123.5</v>
      </c>
      <c r="BW39" s="185" t="e">
        <v>#VALUE!</v>
      </c>
      <c r="BX39" s="185" t="e">
        <v>#VALUE!</v>
      </c>
      <c r="BY39" s="185" t="e">
        <v>#VALUE!</v>
      </c>
      <c r="BZ39" s="185" t="e">
        <v>#VALUE!</v>
      </c>
      <c r="CA39" s="185" t="e">
        <v>#VALUE!</v>
      </c>
      <c r="CB39" s="185">
        <v>65.25</v>
      </c>
      <c r="CC39" s="186" t="e">
        <v>#VALUE!</v>
      </c>
      <c r="CD39" s="187">
        <v>54319.163289815202</v>
      </c>
    </row>
    <row r="40" spans="1:82" x14ac:dyDescent="0.25">
      <c r="A40" s="179" t="s">
        <v>429</v>
      </c>
      <c r="B40" s="179" t="s">
        <v>430</v>
      </c>
      <c r="C40" s="179" t="s">
        <v>392</v>
      </c>
      <c r="D40" s="179" t="s">
        <v>118</v>
      </c>
      <c r="E40" s="180">
        <v>16718.681478970699</v>
      </c>
      <c r="F40" s="181">
        <v>15555.9038980117</v>
      </c>
      <c r="G40" s="181">
        <v>121.338537675607</v>
      </c>
      <c r="H40" s="181">
        <v>1041.43904328333</v>
      </c>
      <c r="I40" s="181">
        <v>1078.875</v>
      </c>
      <c r="J40" s="181">
        <v>939.625</v>
      </c>
      <c r="K40" s="181">
        <v>1142</v>
      </c>
      <c r="L40" s="181">
        <v>2140.0764369235803</v>
      </c>
      <c r="M40" s="181">
        <v>4414.4873053040701</v>
      </c>
      <c r="N40" s="181">
        <v>2874.7131666332898</v>
      </c>
      <c r="O40" s="181">
        <v>4128.9045701097202</v>
      </c>
      <c r="P40" s="180">
        <v>2211.625</v>
      </c>
      <c r="Q40" s="181">
        <v>24.625</v>
      </c>
      <c r="R40" s="181">
        <v>281.375</v>
      </c>
      <c r="S40" s="180">
        <v>764.625</v>
      </c>
      <c r="T40" s="180">
        <v>616.5</v>
      </c>
      <c r="U40" s="180">
        <v>1263.87480308515</v>
      </c>
      <c r="V40" s="180">
        <v>2963</v>
      </c>
      <c r="W40" s="181">
        <v>148.125</v>
      </c>
      <c r="X40" s="181">
        <v>766.375</v>
      </c>
      <c r="Y40" s="181">
        <v>409.875</v>
      </c>
      <c r="Z40" s="181">
        <v>521.75</v>
      </c>
      <c r="AA40" s="181">
        <v>0</v>
      </c>
      <c r="AB40" s="181">
        <v>208.375</v>
      </c>
      <c r="AC40" s="181">
        <v>81.5</v>
      </c>
      <c r="AD40" s="181">
        <v>431.125</v>
      </c>
      <c r="AE40" s="181">
        <v>395.875</v>
      </c>
      <c r="AF40" s="180">
        <v>5360.5566758855102</v>
      </c>
      <c r="AG40" s="181">
        <v>2324.375</v>
      </c>
      <c r="AH40" s="181">
        <v>171.375</v>
      </c>
      <c r="AI40" s="181">
        <v>1228.25</v>
      </c>
      <c r="AJ40" s="181">
        <v>250</v>
      </c>
      <c r="AK40" s="181">
        <v>265.625</v>
      </c>
      <c r="AL40" s="181">
        <v>156.75</v>
      </c>
      <c r="AM40" s="181">
        <v>964.18167588551</v>
      </c>
      <c r="AN40" s="180">
        <v>159.125</v>
      </c>
      <c r="AO40" s="180">
        <v>539.75</v>
      </c>
      <c r="AP40" s="181">
        <v>422.75</v>
      </c>
      <c r="AQ40" s="181">
        <v>6.5</v>
      </c>
      <c r="AR40" s="181">
        <v>48</v>
      </c>
      <c r="AS40" s="181">
        <v>62.5</v>
      </c>
      <c r="AT40" s="180">
        <v>134.875</v>
      </c>
      <c r="AU40" s="180">
        <v>124.5</v>
      </c>
      <c r="AV40" s="180">
        <v>38.875</v>
      </c>
      <c r="AW40" s="181">
        <v>5.5</v>
      </c>
      <c r="AX40" s="181">
        <v>33.375</v>
      </c>
      <c r="AY40" s="180">
        <v>24.625</v>
      </c>
      <c r="AZ40" s="180">
        <v>258</v>
      </c>
      <c r="BA40" s="180">
        <v>52.75</v>
      </c>
      <c r="BB40" s="180">
        <v>0</v>
      </c>
      <c r="BC40" s="180">
        <v>0</v>
      </c>
      <c r="BD40" s="180">
        <v>1438.625</v>
      </c>
      <c r="BE40" s="180">
        <v>25.375</v>
      </c>
      <c r="BF40" s="180">
        <v>201.375</v>
      </c>
      <c r="BG40" s="180">
        <v>517.5</v>
      </c>
      <c r="BH40" s="180" t="e">
        <v>#VALUE!</v>
      </c>
      <c r="BI40" s="182">
        <v>3905.1108538437497</v>
      </c>
      <c r="BJ40" s="183" t="e">
        <v>#VALUE!</v>
      </c>
      <c r="BK40" s="183">
        <v>98.125</v>
      </c>
      <c r="BL40" s="183">
        <v>2136.3608538437497</v>
      </c>
      <c r="BM40" s="183">
        <v>99.625</v>
      </c>
      <c r="BN40" s="183">
        <v>53.375</v>
      </c>
      <c r="BO40" s="183">
        <v>282.125</v>
      </c>
      <c r="BP40" s="183">
        <v>579.25</v>
      </c>
      <c r="BQ40" s="184">
        <v>2385.25</v>
      </c>
      <c r="BR40" s="184">
        <v>438.875</v>
      </c>
      <c r="BS40" s="184" t="e">
        <v>#VALUE!</v>
      </c>
      <c r="BT40" s="184" t="e">
        <v>#VALUE!</v>
      </c>
      <c r="BU40" s="184" t="e">
        <v>#VALUE!</v>
      </c>
      <c r="BV40" s="184">
        <v>1585.75</v>
      </c>
      <c r="BW40" s="185">
        <v>157.125</v>
      </c>
      <c r="BX40" s="185" t="e">
        <v>#VALUE!</v>
      </c>
      <c r="BY40" s="185" t="e">
        <v>#VALUE!</v>
      </c>
      <c r="BZ40" s="185">
        <v>171.625</v>
      </c>
      <c r="CA40" s="185">
        <v>96.875</v>
      </c>
      <c r="CB40" s="185">
        <v>621.625</v>
      </c>
      <c r="CC40" s="186">
        <v>1037.875</v>
      </c>
      <c r="CD40" s="187">
        <v>165976.81678779199</v>
      </c>
    </row>
    <row r="41" spans="1:82" x14ac:dyDescent="0.25">
      <c r="A41" s="179" t="s">
        <v>431</v>
      </c>
      <c r="B41" s="179" t="s">
        <v>432</v>
      </c>
      <c r="C41" s="179" t="s">
        <v>355</v>
      </c>
      <c r="D41" s="179" t="s">
        <v>55</v>
      </c>
      <c r="E41" s="180">
        <v>29889.620374657301</v>
      </c>
      <c r="F41" s="181">
        <v>29574.125290328699</v>
      </c>
      <c r="G41" s="181">
        <v>219.75</v>
      </c>
      <c r="H41" s="181">
        <v>95.745084328645007</v>
      </c>
      <c r="I41" s="181">
        <v>2087.5</v>
      </c>
      <c r="J41" s="181">
        <v>1835.625</v>
      </c>
      <c r="K41" s="181">
        <v>2233.875</v>
      </c>
      <c r="L41" s="181">
        <v>4565.5411996267403</v>
      </c>
      <c r="M41" s="181">
        <v>8382.7872948157092</v>
      </c>
      <c r="N41" s="181">
        <v>5251.4324749777898</v>
      </c>
      <c r="O41" s="181">
        <v>5532.8594052370599</v>
      </c>
      <c r="P41" s="180">
        <v>3263.125</v>
      </c>
      <c r="Q41" s="181">
        <v>44.25</v>
      </c>
      <c r="R41" s="181">
        <v>341.625</v>
      </c>
      <c r="S41" s="180">
        <v>1715.5</v>
      </c>
      <c r="T41" s="180">
        <v>1445.125</v>
      </c>
      <c r="U41" s="180">
        <v>1249.2486281836</v>
      </c>
      <c r="V41" s="180">
        <v>5032</v>
      </c>
      <c r="W41" s="181">
        <v>886</v>
      </c>
      <c r="X41" s="181">
        <v>1151</v>
      </c>
      <c r="Y41" s="181">
        <v>256.75</v>
      </c>
      <c r="Z41" s="181">
        <v>1090.625</v>
      </c>
      <c r="AA41" s="181">
        <v>11.5</v>
      </c>
      <c r="AB41" s="181">
        <v>258.5</v>
      </c>
      <c r="AC41" s="181">
        <v>201.375</v>
      </c>
      <c r="AD41" s="181">
        <v>591</v>
      </c>
      <c r="AE41" s="181">
        <v>585.25</v>
      </c>
      <c r="AF41" s="180">
        <v>9788.4967464736892</v>
      </c>
      <c r="AG41" s="181">
        <v>3980.875</v>
      </c>
      <c r="AH41" s="181">
        <v>128</v>
      </c>
      <c r="AI41" s="181">
        <v>2696.25</v>
      </c>
      <c r="AJ41" s="181">
        <v>501</v>
      </c>
      <c r="AK41" s="181">
        <v>352.875</v>
      </c>
      <c r="AL41" s="181">
        <v>338.625</v>
      </c>
      <c r="AM41" s="181">
        <v>1790.8717464736901</v>
      </c>
      <c r="AN41" s="180">
        <v>510.375</v>
      </c>
      <c r="AO41" s="180">
        <v>1075.625</v>
      </c>
      <c r="AP41" s="181">
        <v>844</v>
      </c>
      <c r="AQ41" s="181">
        <v>13.5</v>
      </c>
      <c r="AR41" s="181">
        <v>128.375</v>
      </c>
      <c r="AS41" s="181">
        <v>89.75</v>
      </c>
      <c r="AT41" s="180">
        <v>399.5</v>
      </c>
      <c r="AU41" s="180">
        <v>74.625</v>
      </c>
      <c r="AV41" s="180">
        <v>108.75</v>
      </c>
      <c r="AW41" s="181">
        <v>18.625</v>
      </c>
      <c r="AX41" s="181">
        <v>90.125</v>
      </c>
      <c r="AY41" s="180">
        <v>51.75</v>
      </c>
      <c r="AZ41" s="180">
        <v>161.375</v>
      </c>
      <c r="BA41" s="180">
        <v>217.625</v>
      </c>
      <c r="BB41" s="180">
        <v>4.375</v>
      </c>
      <c r="BC41" s="180">
        <v>7.5</v>
      </c>
      <c r="BD41" s="180">
        <v>3669.125</v>
      </c>
      <c r="BE41" s="180">
        <v>94.375</v>
      </c>
      <c r="BF41" s="180">
        <v>110</v>
      </c>
      <c r="BG41" s="180">
        <v>775.625</v>
      </c>
      <c r="BH41" s="180" t="e">
        <v>#VALUE!</v>
      </c>
      <c r="BI41" s="182">
        <v>6050.8085304062497</v>
      </c>
      <c r="BJ41" s="183">
        <v>835.375</v>
      </c>
      <c r="BK41" s="183">
        <v>454</v>
      </c>
      <c r="BL41" s="183">
        <v>3429.5585304062497</v>
      </c>
      <c r="BM41" s="183">
        <v>37.625</v>
      </c>
      <c r="BN41" s="183">
        <v>15.25</v>
      </c>
      <c r="BO41" s="183">
        <v>34.875</v>
      </c>
      <c r="BP41" s="183">
        <v>1244.125</v>
      </c>
      <c r="BQ41" s="184">
        <v>4076.91467236467</v>
      </c>
      <c r="BR41" s="184">
        <v>426.25</v>
      </c>
      <c r="BS41" s="184" t="e">
        <v>#VALUE!</v>
      </c>
      <c r="BT41" s="184" t="e">
        <v>#VALUE!</v>
      </c>
      <c r="BU41" s="184">
        <v>0.625</v>
      </c>
      <c r="BV41" s="184">
        <v>3369.03967236467</v>
      </c>
      <c r="BW41" s="185">
        <v>1162.25</v>
      </c>
      <c r="BX41" s="185" t="e">
        <v>#VALUE!</v>
      </c>
      <c r="BY41" s="185">
        <v>0</v>
      </c>
      <c r="BZ41" s="185">
        <v>421.375</v>
      </c>
      <c r="CA41" s="185">
        <v>6.375</v>
      </c>
      <c r="CB41" s="185">
        <v>678.625</v>
      </c>
      <c r="CC41" s="186">
        <v>1680.75</v>
      </c>
      <c r="CD41" s="187">
        <v>339713.00771833799</v>
      </c>
    </row>
    <row r="42" spans="1:82" x14ac:dyDescent="0.25">
      <c r="A42" s="179" t="s">
        <v>433</v>
      </c>
      <c r="B42" s="179" t="s">
        <v>434</v>
      </c>
      <c r="C42" s="179" t="s">
        <v>408</v>
      </c>
      <c r="D42" s="179" t="s">
        <v>116</v>
      </c>
      <c r="E42" s="180">
        <v>7014.0840152753099</v>
      </c>
      <c r="F42" s="181">
        <v>6911.3749614215603</v>
      </c>
      <c r="G42" s="181">
        <v>64.600358201581003</v>
      </c>
      <c r="H42" s="181">
        <v>38.1086956521739</v>
      </c>
      <c r="I42" s="181">
        <v>420.625</v>
      </c>
      <c r="J42" s="181">
        <v>350.125</v>
      </c>
      <c r="K42" s="181">
        <v>432.875</v>
      </c>
      <c r="L42" s="181">
        <v>1067.07843512466</v>
      </c>
      <c r="M42" s="181">
        <v>2112.9555801506499</v>
      </c>
      <c r="N42" s="181">
        <v>1434.05</v>
      </c>
      <c r="O42" s="181">
        <v>1196.375</v>
      </c>
      <c r="P42" s="180">
        <v>670.125</v>
      </c>
      <c r="Q42" s="181">
        <v>7.625</v>
      </c>
      <c r="R42" s="181">
        <v>21.375</v>
      </c>
      <c r="S42" s="180">
        <v>193.5</v>
      </c>
      <c r="T42" s="180">
        <v>169.5</v>
      </c>
      <c r="U42" s="180">
        <v>298.658695652174</v>
      </c>
      <c r="V42" s="180">
        <v>1424.5</v>
      </c>
      <c r="W42" s="181">
        <v>287.625</v>
      </c>
      <c r="X42" s="181">
        <v>187.375</v>
      </c>
      <c r="Y42" s="181">
        <v>165.375</v>
      </c>
      <c r="Z42" s="181">
        <v>383.125</v>
      </c>
      <c r="AA42" s="181">
        <v>91.5</v>
      </c>
      <c r="AB42" s="181">
        <v>26.125</v>
      </c>
      <c r="AC42" s="181">
        <v>31.75</v>
      </c>
      <c r="AD42" s="181">
        <v>207.25</v>
      </c>
      <c r="AE42" s="181">
        <v>44.375</v>
      </c>
      <c r="AF42" s="180">
        <v>2298.6753196231398</v>
      </c>
      <c r="AG42" s="181">
        <v>1162.875</v>
      </c>
      <c r="AH42" s="181">
        <v>9</v>
      </c>
      <c r="AI42" s="181">
        <v>658.75</v>
      </c>
      <c r="AJ42" s="181">
        <v>41.875</v>
      </c>
      <c r="AK42" s="181">
        <v>41.625</v>
      </c>
      <c r="AL42" s="181">
        <v>147.375</v>
      </c>
      <c r="AM42" s="181">
        <v>237.17531962313799</v>
      </c>
      <c r="AN42" s="180">
        <v>17.5</v>
      </c>
      <c r="AO42" s="180">
        <v>184.375</v>
      </c>
      <c r="AP42" s="181">
        <v>137</v>
      </c>
      <c r="AQ42" s="181">
        <v>0.5</v>
      </c>
      <c r="AR42" s="181">
        <v>41.25</v>
      </c>
      <c r="AS42" s="181">
        <v>5.625</v>
      </c>
      <c r="AT42" s="180">
        <v>300.125</v>
      </c>
      <c r="AU42" s="180">
        <v>5.75</v>
      </c>
      <c r="AV42" s="180">
        <v>50.75</v>
      </c>
      <c r="AW42" s="181">
        <v>7.875</v>
      </c>
      <c r="AX42" s="181">
        <v>42.875</v>
      </c>
      <c r="AY42" s="180">
        <v>32.875</v>
      </c>
      <c r="AZ42" s="180">
        <v>26.875</v>
      </c>
      <c r="BA42" s="180">
        <v>34.125</v>
      </c>
      <c r="BB42" s="180">
        <v>1</v>
      </c>
      <c r="BC42" s="180">
        <v>2</v>
      </c>
      <c r="BD42" s="180">
        <v>795.875</v>
      </c>
      <c r="BE42" s="180">
        <v>57.875</v>
      </c>
      <c r="BF42" s="180">
        <v>38.125</v>
      </c>
      <c r="BG42" s="180">
        <v>278.125</v>
      </c>
      <c r="BH42" s="180" t="e">
        <v>#VALUE!</v>
      </c>
      <c r="BI42" s="182">
        <v>1614.27115</v>
      </c>
      <c r="BJ42" s="183">
        <v>450.5</v>
      </c>
      <c r="BK42" s="183">
        <v>159.25</v>
      </c>
      <c r="BL42" s="183">
        <v>944.27115000000003</v>
      </c>
      <c r="BM42" s="183">
        <v>0</v>
      </c>
      <c r="BN42" s="183">
        <v>41.125</v>
      </c>
      <c r="BO42" s="183" t="e">
        <v>#VALUE!</v>
      </c>
      <c r="BP42" s="183">
        <v>19.125</v>
      </c>
      <c r="BQ42" s="184">
        <v>434.5</v>
      </c>
      <c r="BR42" s="184">
        <v>35.625</v>
      </c>
      <c r="BS42" s="184" t="e">
        <v>#VALUE!</v>
      </c>
      <c r="BT42" s="184" t="e">
        <v>#VALUE!</v>
      </c>
      <c r="BU42" s="184" t="e">
        <v>#VALUE!</v>
      </c>
      <c r="BV42" s="184">
        <v>350.625</v>
      </c>
      <c r="BW42" s="185">
        <v>0</v>
      </c>
      <c r="BX42" s="185" t="e">
        <v>#VALUE!</v>
      </c>
      <c r="BY42" s="185" t="e">
        <v>#VALUE!</v>
      </c>
      <c r="BZ42" s="185">
        <v>29.125</v>
      </c>
      <c r="CA42" s="185">
        <v>52.75</v>
      </c>
      <c r="CB42" s="185">
        <v>104.5</v>
      </c>
      <c r="CC42" s="186">
        <v>244.875</v>
      </c>
      <c r="CD42" s="187">
        <v>62129.906455922901</v>
      </c>
    </row>
    <row r="43" spans="1:82" x14ac:dyDescent="0.25">
      <c r="A43" s="179" t="s">
        <v>435</v>
      </c>
      <c r="B43" s="179" t="s">
        <v>436</v>
      </c>
      <c r="C43" s="179" t="s">
        <v>405</v>
      </c>
      <c r="D43" s="179" t="s">
        <v>124</v>
      </c>
      <c r="E43" s="180">
        <v>7116.4529717129199</v>
      </c>
      <c r="F43" s="181">
        <v>7017.4294822095899</v>
      </c>
      <c r="G43" s="181">
        <v>49.979838709677402</v>
      </c>
      <c r="H43" s="181">
        <v>49.043650793650798</v>
      </c>
      <c r="I43" s="181">
        <v>623</v>
      </c>
      <c r="J43" s="181">
        <v>535.5</v>
      </c>
      <c r="K43" s="181">
        <v>494.5</v>
      </c>
      <c r="L43" s="181">
        <v>1102.1509891086389</v>
      </c>
      <c r="M43" s="181">
        <v>1938.9503359267201</v>
      </c>
      <c r="N43" s="181">
        <v>1242</v>
      </c>
      <c r="O43" s="181">
        <v>1180.35164667756</v>
      </c>
      <c r="P43" s="180">
        <v>682.375</v>
      </c>
      <c r="Q43" s="181">
        <v>24.75</v>
      </c>
      <c r="R43" s="181">
        <v>89.5</v>
      </c>
      <c r="S43" s="180">
        <v>634.375</v>
      </c>
      <c r="T43" s="180">
        <v>515.5</v>
      </c>
      <c r="U43" s="180">
        <v>530.98730786481406</v>
      </c>
      <c r="V43" s="180">
        <v>1418.75</v>
      </c>
      <c r="W43" s="181">
        <v>228.375</v>
      </c>
      <c r="X43" s="181">
        <v>165.25</v>
      </c>
      <c r="Y43" s="181">
        <v>78.375</v>
      </c>
      <c r="Z43" s="181">
        <v>461.125</v>
      </c>
      <c r="AA43" s="181">
        <v>61.5</v>
      </c>
      <c r="AB43" s="181">
        <v>2</v>
      </c>
      <c r="AC43" s="181">
        <v>195.125</v>
      </c>
      <c r="AD43" s="181">
        <v>125.625</v>
      </c>
      <c r="AE43" s="181">
        <v>101.375</v>
      </c>
      <c r="AF43" s="180">
        <v>2006.4656638481099</v>
      </c>
      <c r="AG43" s="181">
        <v>514.75</v>
      </c>
      <c r="AH43" s="181">
        <v>22.25</v>
      </c>
      <c r="AI43" s="181">
        <v>751.375</v>
      </c>
      <c r="AJ43" s="181">
        <v>20.75</v>
      </c>
      <c r="AK43" s="181">
        <v>71.625</v>
      </c>
      <c r="AL43" s="181">
        <v>165</v>
      </c>
      <c r="AM43" s="181">
        <v>460.71566384810598</v>
      </c>
      <c r="AN43" s="180">
        <v>112.875</v>
      </c>
      <c r="AO43" s="180">
        <v>189.75</v>
      </c>
      <c r="AP43" s="181">
        <v>149.375</v>
      </c>
      <c r="AQ43" s="181">
        <v>0.75</v>
      </c>
      <c r="AR43" s="181">
        <v>21.875</v>
      </c>
      <c r="AS43" s="181">
        <v>17.75</v>
      </c>
      <c r="AT43" s="180">
        <v>133.625</v>
      </c>
      <c r="AU43" s="180">
        <v>7.875</v>
      </c>
      <c r="AV43" s="180">
        <v>59.25</v>
      </c>
      <c r="AW43" s="181">
        <v>4.125</v>
      </c>
      <c r="AX43" s="181">
        <v>55.125</v>
      </c>
      <c r="AY43" s="180">
        <v>17.5</v>
      </c>
      <c r="AZ43" s="180">
        <v>148</v>
      </c>
      <c r="BA43" s="180">
        <v>37.875</v>
      </c>
      <c r="BB43" s="180">
        <v>4.25</v>
      </c>
      <c r="BC43" s="180">
        <v>2</v>
      </c>
      <c r="BD43" s="180">
        <v>341.25</v>
      </c>
      <c r="BE43" s="180">
        <v>13.75</v>
      </c>
      <c r="BF43" s="180">
        <v>17.125</v>
      </c>
      <c r="BG43" s="180">
        <v>154.5</v>
      </c>
      <c r="BH43" s="180" t="e">
        <v>#VALUE!</v>
      </c>
      <c r="BI43" s="182">
        <v>3065.8147681874998</v>
      </c>
      <c r="BJ43" s="183">
        <v>985.375</v>
      </c>
      <c r="BK43" s="183">
        <v>280</v>
      </c>
      <c r="BL43" s="183">
        <v>1077.1897681875</v>
      </c>
      <c r="BM43" s="183" t="e">
        <v>#VALUE!</v>
      </c>
      <c r="BN43" s="183">
        <v>25.75</v>
      </c>
      <c r="BO43" s="183">
        <v>327</v>
      </c>
      <c r="BP43" s="183">
        <v>370.5</v>
      </c>
      <c r="BQ43" s="184">
        <v>483.125</v>
      </c>
      <c r="BR43" s="184">
        <v>35</v>
      </c>
      <c r="BS43" s="184" t="e">
        <v>#VALUE!</v>
      </c>
      <c r="BT43" s="184" t="e">
        <v>#VALUE!</v>
      </c>
      <c r="BU43" s="184">
        <v>3</v>
      </c>
      <c r="BV43" s="184">
        <v>166.75</v>
      </c>
      <c r="BW43" s="185" t="e">
        <v>#VALUE!</v>
      </c>
      <c r="BX43" s="185" t="e">
        <v>#VALUE!</v>
      </c>
      <c r="BY43" s="185" t="e">
        <v>#VALUE!</v>
      </c>
      <c r="BZ43" s="185" t="e">
        <v>#VALUE!</v>
      </c>
      <c r="CA43" s="185" t="e">
        <v>#VALUE!</v>
      </c>
      <c r="CB43" s="185">
        <v>95.625</v>
      </c>
      <c r="CC43" s="186">
        <v>120.375</v>
      </c>
      <c r="CD43" s="187">
        <v>93326.484897792296</v>
      </c>
    </row>
    <row r="44" spans="1:82" x14ac:dyDescent="0.25">
      <c r="A44" s="179" t="s">
        <v>437</v>
      </c>
      <c r="B44" s="179" t="s">
        <v>438</v>
      </c>
      <c r="C44" s="179" t="s">
        <v>392</v>
      </c>
      <c r="D44" s="179" t="s">
        <v>118</v>
      </c>
      <c r="E44" s="180">
        <v>8150.9593571166697</v>
      </c>
      <c r="F44" s="181">
        <v>7906.0843571166697</v>
      </c>
      <c r="G44" s="181">
        <v>75.75</v>
      </c>
      <c r="H44" s="181">
        <v>169.125</v>
      </c>
      <c r="I44" s="181">
        <v>551.375</v>
      </c>
      <c r="J44" s="181">
        <v>545.25</v>
      </c>
      <c r="K44" s="181">
        <v>597.625</v>
      </c>
      <c r="L44" s="181">
        <v>958.01546538760704</v>
      </c>
      <c r="M44" s="181">
        <v>1878.8894920135999</v>
      </c>
      <c r="N44" s="181">
        <v>1537.05439971546</v>
      </c>
      <c r="O44" s="181">
        <v>2082.75</v>
      </c>
      <c r="P44" s="180">
        <v>796.75</v>
      </c>
      <c r="Q44" s="181">
        <v>62.125</v>
      </c>
      <c r="R44" s="181">
        <v>58.125</v>
      </c>
      <c r="S44" s="180">
        <v>160</v>
      </c>
      <c r="T44" s="180">
        <v>532.25</v>
      </c>
      <c r="U44" s="180">
        <v>237.5</v>
      </c>
      <c r="V44" s="180">
        <v>1305.5</v>
      </c>
      <c r="W44" s="181">
        <v>166.125</v>
      </c>
      <c r="X44" s="181">
        <v>146.25</v>
      </c>
      <c r="Y44" s="181">
        <v>279.875</v>
      </c>
      <c r="Z44" s="181">
        <v>187.5</v>
      </c>
      <c r="AA44" s="181">
        <v>12.75</v>
      </c>
      <c r="AB44" s="181">
        <v>49.375</v>
      </c>
      <c r="AC44" s="181">
        <v>138.875</v>
      </c>
      <c r="AD44" s="181">
        <v>232.875</v>
      </c>
      <c r="AE44" s="181">
        <v>91.875</v>
      </c>
      <c r="AF44" s="180">
        <v>3270.3343571166702</v>
      </c>
      <c r="AG44" s="181">
        <v>1569.625</v>
      </c>
      <c r="AH44" s="181">
        <v>67.5</v>
      </c>
      <c r="AI44" s="181">
        <v>1040.25</v>
      </c>
      <c r="AJ44" s="181">
        <v>20.625</v>
      </c>
      <c r="AK44" s="181">
        <v>56.5</v>
      </c>
      <c r="AL44" s="181">
        <v>31.875</v>
      </c>
      <c r="AM44" s="181">
        <v>483.959357116673</v>
      </c>
      <c r="AN44" s="180">
        <v>32.75</v>
      </c>
      <c r="AO44" s="180">
        <v>196</v>
      </c>
      <c r="AP44" s="181">
        <v>146.125</v>
      </c>
      <c r="AQ44" s="181">
        <v>5</v>
      </c>
      <c r="AR44" s="181">
        <v>33.625</v>
      </c>
      <c r="AS44" s="181">
        <v>11.25</v>
      </c>
      <c r="AT44" s="180">
        <v>118.5</v>
      </c>
      <c r="AU44" s="180">
        <v>41.75</v>
      </c>
      <c r="AV44" s="180">
        <v>58</v>
      </c>
      <c r="AW44" s="181">
        <v>3.75</v>
      </c>
      <c r="AX44" s="181">
        <v>54.25</v>
      </c>
      <c r="AY44" s="180">
        <v>34.5</v>
      </c>
      <c r="AZ44" s="180">
        <v>42.75</v>
      </c>
      <c r="BA44" s="180">
        <v>14.625</v>
      </c>
      <c r="BB44" s="180">
        <v>0</v>
      </c>
      <c r="BC44" s="180" t="e">
        <v>#VALUE!</v>
      </c>
      <c r="BD44" s="180">
        <v>655.375</v>
      </c>
      <c r="BE44" s="180">
        <v>19</v>
      </c>
      <c r="BF44" s="180">
        <v>85.25</v>
      </c>
      <c r="BG44" s="180">
        <v>277.375</v>
      </c>
      <c r="BH44" s="180" t="e">
        <v>#VALUE!</v>
      </c>
      <c r="BI44" s="182">
        <v>1712.49557065625</v>
      </c>
      <c r="BJ44" s="183" t="e">
        <v>#VALUE!</v>
      </c>
      <c r="BK44" s="183">
        <v>83.75</v>
      </c>
      <c r="BL44" s="183">
        <v>965.49557065624992</v>
      </c>
      <c r="BM44" s="183">
        <v>50</v>
      </c>
      <c r="BN44" s="183">
        <v>0</v>
      </c>
      <c r="BO44" s="183">
        <v>22.125</v>
      </c>
      <c r="BP44" s="183">
        <v>122.75</v>
      </c>
      <c r="BQ44" s="184">
        <v>792.75</v>
      </c>
      <c r="BR44" s="184">
        <v>37.75</v>
      </c>
      <c r="BS44" s="184" t="e">
        <v>#VALUE!</v>
      </c>
      <c r="BT44" s="184" t="e">
        <v>#VALUE!</v>
      </c>
      <c r="BU44" s="184" t="e">
        <v>#VALUE!</v>
      </c>
      <c r="BV44" s="184">
        <v>461</v>
      </c>
      <c r="BW44" s="185">
        <v>153.25</v>
      </c>
      <c r="BX44" s="185" t="e">
        <v>#VALUE!</v>
      </c>
      <c r="BY44" s="185" t="e">
        <v>#VALUE!</v>
      </c>
      <c r="BZ44" s="185">
        <v>72</v>
      </c>
      <c r="CA44" s="185">
        <v>0</v>
      </c>
      <c r="CB44" s="185">
        <v>119.375</v>
      </c>
      <c r="CC44" s="186">
        <v>180.75</v>
      </c>
      <c r="CD44" s="187">
        <v>87010.490245796696</v>
      </c>
    </row>
    <row r="45" spans="1:82" x14ac:dyDescent="0.25">
      <c r="A45" s="179" t="s">
        <v>439</v>
      </c>
      <c r="B45" s="179" t="s">
        <v>440</v>
      </c>
      <c r="C45" s="179" t="s">
        <v>355</v>
      </c>
      <c r="D45" s="179" t="s">
        <v>55</v>
      </c>
      <c r="E45" s="180">
        <v>23942.361232141298</v>
      </c>
      <c r="F45" s="181">
        <v>23788.115542486099</v>
      </c>
      <c r="G45" s="181">
        <v>52.75</v>
      </c>
      <c r="H45" s="181">
        <v>101.495689655172</v>
      </c>
      <c r="I45" s="181">
        <v>1236.5</v>
      </c>
      <c r="J45" s="181">
        <v>1459.8862748655299</v>
      </c>
      <c r="K45" s="181">
        <v>1490.7759770114901</v>
      </c>
      <c r="L45" s="181">
        <v>3327.32298178663</v>
      </c>
      <c r="M45" s="181">
        <v>6352.0748294585001</v>
      </c>
      <c r="N45" s="181">
        <v>5303.4551733481503</v>
      </c>
      <c r="O45" s="181">
        <v>4772.3459956710003</v>
      </c>
      <c r="P45" s="180">
        <v>3141.5</v>
      </c>
      <c r="Q45" s="181">
        <v>10.875</v>
      </c>
      <c r="R45" s="181">
        <v>284.875</v>
      </c>
      <c r="S45" s="180">
        <v>1171.75</v>
      </c>
      <c r="T45" s="180">
        <v>784.25</v>
      </c>
      <c r="U45" s="180">
        <v>1423.75002161104</v>
      </c>
      <c r="V45" s="180">
        <v>4387.625</v>
      </c>
      <c r="W45" s="181">
        <v>1237.375</v>
      </c>
      <c r="X45" s="181">
        <v>590.5</v>
      </c>
      <c r="Y45" s="181">
        <v>527</v>
      </c>
      <c r="Z45" s="181">
        <v>647.5</v>
      </c>
      <c r="AA45" s="181">
        <v>44</v>
      </c>
      <c r="AB45" s="181">
        <v>190.625</v>
      </c>
      <c r="AC45" s="181">
        <v>68</v>
      </c>
      <c r="AD45" s="181">
        <v>760.25</v>
      </c>
      <c r="AE45" s="181">
        <v>322.375</v>
      </c>
      <c r="AF45" s="180">
        <v>8936.8612105302509</v>
      </c>
      <c r="AG45" s="181">
        <v>2795.5</v>
      </c>
      <c r="AH45" s="181">
        <v>661.625</v>
      </c>
      <c r="AI45" s="181">
        <v>2069.125</v>
      </c>
      <c r="AJ45" s="181">
        <v>883.375</v>
      </c>
      <c r="AK45" s="181">
        <v>619.125</v>
      </c>
      <c r="AL45" s="181">
        <v>3.75</v>
      </c>
      <c r="AM45" s="181">
        <v>1904.36121053025</v>
      </c>
      <c r="AN45" s="180">
        <v>372.75</v>
      </c>
      <c r="AO45" s="180">
        <v>569.375</v>
      </c>
      <c r="AP45" s="181">
        <v>387.375</v>
      </c>
      <c r="AQ45" s="181">
        <v>5.125</v>
      </c>
      <c r="AR45" s="181">
        <v>120.5</v>
      </c>
      <c r="AS45" s="181">
        <v>56.375</v>
      </c>
      <c r="AT45" s="180">
        <v>209.875</v>
      </c>
      <c r="AU45" s="180">
        <v>114</v>
      </c>
      <c r="AV45" s="180">
        <v>43.375</v>
      </c>
      <c r="AW45" s="181">
        <v>13.25</v>
      </c>
      <c r="AX45" s="181">
        <v>30.125</v>
      </c>
      <c r="AY45" s="180">
        <v>13</v>
      </c>
      <c r="AZ45" s="180">
        <v>29.875</v>
      </c>
      <c r="BA45" s="180">
        <v>114.375</v>
      </c>
      <c r="BB45" s="180">
        <v>0</v>
      </c>
      <c r="BC45" s="180">
        <v>1.875</v>
      </c>
      <c r="BD45" s="180">
        <v>1883.75</v>
      </c>
      <c r="BE45" s="180">
        <v>67.5</v>
      </c>
      <c r="BF45" s="180">
        <v>69.875</v>
      </c>
      <c r="BG45" s="180">
        <v>464</v>
      </c>
      <c r="BH45" s="180" t="e">
        <v>#VALUE!</v>
      </c>
      <c r="BI45" s="182">
        <v>3230.8413163513901</v>
      </c>
      <c r="BJ45" s="183">
        <v>803.625</v>
      </c>
      <c r="BK45" s="183">
        <v>156.5</v>
      </c>
      <c r="BL45" s="183">
        <v>1946.4283041875001</v>
      </c>
      <c r="BM45" s="183">
        <v>18.25</v>
      </c>
      <c r="BN45" s="183">
        <v>18.75</v>
      </c>
      <c r="BO45" s="183">
        <v>1.875</v>
      </c>
      <c r="BP45" s="183">
        <v>285.41301216389201</v>
      </c>
      <c r="BQ45" s="184">
        <v>2813.875</v>
      </c>
      <c r="BR45" s="184">
        <v>307.125</v>
      </c>
      <c r="BS45" s="184" t="e">
        <v>#VALUE!</v>
      </c>
      <c r="BT45" s="184" t="e">
        <v>#VALUE!</v>
      </c>
      <c r="BU45" s="184" t="e">
        <v>#VALUE!</v>
      </c>
      <c r="BV45" s="184">
        <v>2222.25</v>
      </c>
      <c r="BW45" s="185">
        <v>571.875</v>
      </c>
      <c r="BX45" s="185">
        <v>4.25</v>
      </c>
      <c r="BY45" s="185" t="e">
        <v>#VALUE!</v>
      </c>
      <c r="BZ45" s="185">
        <v>242.125</v>
      </c>
      <c r="CA45" s="185">
        <v>133.875</v>
      </c>
      <c r="CB45" s="185">
        <v>494.125</v>
      </c>
      <c r="CC45" s="186">
        <v>234.000289727633</v>
      </c>
      <c r="CD45" s="187">
        <v>194901.00374752699</v>
      </c>
    </row>
    <row r="46" spans="1:82" x14ac:dyDescent="0.25">
      <c r="A46" s="179" t="s">
        <v>441</v>
      </c>
      <c r="B46" s="179" t="s">
        <v>442</v>
      </c>
      <c r="C46" s="179" t="s">
        <v>359</v>
      </c>
      <c r="D46" s="179" t="s">
        <v>55</v>
      </c>
      <c r="E46" s="180">
        <v>9235.5268314125497</v>
      </c>
      <c r="F46" s="181">
        <v>9157.9018314125497</v>
      </c>
      <c r="G46" s="181">
        <v>56.125</v>
      </c>
      <c r="H46" s="181">
        <v>21.5</v>
      </c>
      <c r="I46" s="181">
        <v>488.75</v>
      </c>
      <c r="J46" s="181">
        <v>519.96447918385297</v>
      </c>
      <c r="K46" s="181">
        <v>644.67763157894694</v>
      </c>
      <c r="L46" s="181">
        <v>1231.26024542494</v>
      </c>
      <c r="M46" s="181">
        <v>2376.1337614641702</v>
      </c>
      <c r="N46" s="181">
        <v>2189.4273611266599</v>
      </c>
      <c r="O46" s="181">
        <v>1785.31335263398</v>
      </c>
      <c r="P46" s="180">
        <v>878.25</v>
      </c>
      <c r="Q46" s="181">
        <v>4.5</v>
      </c>
      <c r="R46" s="181">
        <v>85.125</v>
      </c>
      <c r="S46" s="180">
        <v>1345.5</v>
      </c>
      <c r="T46" s="180">
        <v>249</v>
      </c>
      <c r="U46" s="180">
        <v>228.60247148578699</v>
      </c>
      <c r="V46" s="180">
        <v>2399.25</v>
      </c>
      <c r="W46" s="181">
        <v>803.125</v>
      </c>
      <c r="X46" s="181">
        <v>358.375</v>
      </c>
      <c r="Y46" s="181">
        <v>383.625</v>
      </c>
      <c r="Z46" s="181">
        <v>342</v>
      </c>
      <c r="AA46" s="181">
        <v>0</v>
      </c>
      <c r="AB46" s="181">
        <v>169.75</v>
      </c>
      <c r="AC46" s="181" t="e">
        <v>#VALUE!</v>
      </c>
      <c r="AD46" s="181">
        <v>258.375</v>
      </c>
      <c r="AE46" s="181">
        <v>84</v>
      </c>
      <c r="AF46" s="180">
        <v>2591.1743599267602</v>
      </c>
      <c r="AG46" s="181">
        <v>1007.5</v>
      </c>
      <c r="AH46" s="181">
        <v>24.875</v>
      </c>
      <c r="AI46" s="181">
        <v>531.125</v>
      </c>
      <c r="AJ46" s="181">
        <v>169</v>
      </c>
      <c r="AK46" s="181">
        <v>132.125</v>
      </c>
      <c r="AL46" s="181">
        <v>5.375</v>
      </c>
      <c r="AM46" s="181">
        <v>721.17435992675803</v>
      </c>
      <c r="AN46" s="180">
        <v>112.875</v>
      </c>
      <c r="AO46" s="180">
        <v>112.625</v>
      </c>
      <c r="AP46" s="181">
        <v>79.25</v>
      </c>
      <c r="AQ46" s="181">
        <v>1.125</v>
      </c>
      <c r="AR46" s="181">
        <v>20</v>
      </c>
      <c r="AS46" s="181">
        <v>12.25</v>
      </c>
      <c r="AT46" s="180">
        <v>336.5</v>
      </c>
      <c r="AU46" s="180">
        <v>49.375</v>
      </c>
      <c r="AV46" s="180">
        <v>46.875</v>
      </c>
      <c r="AW46" s="181">
        <v>2</v>
      </c>
      <c r="AX46" s="181">
        <v>44.875</v>
      </c>
      <c r="AY46" s="180">
        <v>2.75</v>
      </c>
      <c r="AZ46" s="180">
        <v>48.25</v>
      </c>
      <c r="BA46" s="180">
        <v>36.375</v>
      </c>
      <c r="BB46" s="180">
        <v>0</v>
      </c>
      <c r="BC46" s="180">
        <v>0.375</v>
      </c>
      <c r="BD46" s="180">
        <v>451.25</v>
      </c>
      <c r="BE46" s="180">
        <v>2.375</v>
      </c>
      <c r="BF46" s="180" t="e">
        <v>#VALUE!</v>
      </c>
      <c r="BG46" s="180">
        <v>128.375</v>
      </c>
      <c r="BH46" s="180" t="e">
        <v>#VALUE!</v>
      </c>
      <c r="BI46" s="182">
        <v>1060.94174528125</v>
      </c>
      <c r="BJ46" s="183" t="e">
        <v>#VALUE!</v>
      </c>
      <c r="BK46" s="183">
        <v>39.375</v>
      </c>
      <c r="BL46" s="183">
        <v>696.81674528124995</v>
      </c>
      <c r="BM46" s="183" t="e">
        <v>#VALUE!</v>
      </c>
      <c r="BN46" s="183">
        <v>21.75</v>
      </c>
      <c r="BO46" s="183" t="e">
        <v>#VALUE!</v>
      </c>
      <c r="BP46" s="183">
        <v>115.75</v>
      </c>
      <c r="BQ46" s="184">
        <v>317.25</v>
      </c>
      <c r="BR46" s="184">
        <v>24.75</v>
      </c>
      <c r="BS46" s="184" t="e">
        <v>#VALUE!</v>
      </c>
      <c r="BT46" s="184" t="e">
        <v>#VALUE!</v>
      </c>
      <c r="BU46" s="184" t="e">
        <v>#VALUE!</v>
      </c>
      <c r="BV46" s="184">
        <v>134.625</v>
      </c>
      <c r="BW46" s="185" t="e">
        <v>#VALUE!</v>
      </c>
      <c r="BX46" s="185">
        <v>33.25</v>
      </c>
      <c r="BY46" s="185" t="e">
        <v>#VALUE!</v>
      </c>
      <c r="BZ46" s="185">
        <v>0</v>
      </c>
      <c r="CA46" s="185" t="e">
        <v>#VALUE!</v>
      </c>
      <c r="CB46" s="185">
        <v>90.125</v>
      </c>
      <c r="CC46" s="186">
        <v>63.978260869565197</v>
      </c>
      <c r="CD46" s="187">
        <v>50267.293222466498</v>
      </c>
    </row>
    <row r="47" spans="1:82" x14ac:dyDescent="0.25">
      <c r="A47" s="179" t="s">
        <v>155</v>
      </c>
      <c r="B47" s="179" t="s">
        <v>443</v>
      </c>
      <c r="C47" s="179" t="s">
        <v>126</v>
      </c>
      <c r="D47" s="179" t="s">
        <v>126</v>
      </c>
      <c r="E47" s="180">
        <v>43538.552300627001</v>
      </c>
      <c r="F47" s="181">
        <v>42661.170861603103</v>
      </c>
      <c r="G47" s="181">
        <v>147.969371890547</v>
      </c>
      <c r="H47" s="181">
        <v>729.41206713338102</v>
      </c>
      <c r="I47" s="181">
        <v>2742.875</v>
      </c>
      <c r="J47" s="181">
        <v>2548.4425675675702</v>
      </c>
      <c r="K47" s="181">
        <v>3069.125</v>
      </c>
      <c r="L47" s="181">
        <v>5634.2869206880096</v>
      </c>
      <c r="M47" s="181">
        <v>10222.301835947261</v>
      </c>
      <c r="N47" s="181">
        <v>9188.7344779822797</v>
      </c>
      <c r="O47" s="181">
        <v>10132.786498441899</v>
      </c>
      <c r="P47" s="180">
        <v>6807.625</v>
      </c>
      <c r="Q47" s="181">
        <v>49.875</v>
      </c>
      <c r="R47" s="181">
        <v>378.5</v>
      </c>
      <c r="S47" s="180">
        <v>2049</v>
      </c>
      <c r="T47" s="180">
        <v>2019.625</v>
      </c>
      <c r="U47" s="180">
        <v>1387.83741614424</v>
      </c>
      <c r="V47" s="180">
        <v>10375</v>
      </c>
      <c r="W47" s="181">
        <v>4564.625</v>
      </c>
      <c r="X47" s="181">
        <v>1524.625</v>
      </c>
      <c r="Y47" s="181">
        <v>216.625</v>
      </c>
      <c r="Z47" s="181">
        <v>1827.625</v>
      </c>
      <c r="AA47" s="181">
        <v>19.125</v>
      </c>
      <c r="AB47" s="181">
        <v>469</v>
      </c>
      <c r="AC47" s="181">
        <v>76.25</v>
      </c>
      <c r="AD47" s="181">
        <v>1129.25</v>
      </c>
      <c r="AE47" s="181">
        <v>547.875</v>
      </c>
      <c r="AF47" s="180">
        <v>10457.7398844828</v>
      </c>
      <c r="AG47" s="181">
        <v>3323.875</v>
      </c>
      <c r="AH47" s="181">
        <v>207.875</v>
      </c>
      <c r="AI47" s="181">
        <v>2574.5</v>
      </c>
      <c r="AJ47" s="181">
        <v>1135.5</v>
      </c>
      <c r="AK47" s="181">
        <v>257</v>
      </c>
      <c r="AL47" s="181">
        <v>107.125</v>
      </c>
      <c r="AM47" s="181">
        <v>2851.8648844827599</v>
      </c>
      <c r="AN47" s="180">
        <v>1952.125</v>
      </c>
      <c r="AO47" s="180">
        <v>1425</v>
      </c>
      <c r="AP47" s="181">
        <v>1033.375</v>
      </c>
      <c r="AQ47" s="181">
        <v>50.375</v>
      </c>
      <c r="AR47" s="181">
        <v>255</v>
      </c>
      <c r="AS47" s="181">
        <v>86.25</v>
      </c>
      <c r="AT47" s="180">
        <v>519.625</v>
      </c>
      <c r="AU47" s="180">
        <v>543.625</v>
      </c>
      <c r="AV47" s="180">
        <v>65.5</v>
      </c>
      <c r="AW47" s="181">
        <v>0</v>
      </c>
      <c r="AX47" s="181">
        <v>65.5</v>
      </c>
      <c r="AY47" s="180">
        <v>108.625</v>
      </c>
      <c r="AZ47" s="180">
        <v>409.625</v>
      </c>
      <c r="BA47" s="180">
        <v>210.875</v>
      </c>
      <c r="BB47" s="180">
        <v>8.625</v>
      </c>
      <c r="BC47" s="180">
        <v>10.25</v>
      </c>
      <c r="BD47" s="180">
        <v>3435.35</v>
      </c>
      <c r="BE47" s="180">
        <v>103.125</v>
      </c>
      <c r="BF47" s="180" t="e">
        <v>#VALUE!</v>
      </c>
      <c r="BG47" s="180">
        <v>1293.25</v>
      </c>
      <c r="BH47" s="180" t="e">
        <v>#VALUE!</v>
      </c>
      <c r="BI47" s="182">
        <v>10673.93666555707</v>
      </c>
      <c r="BJ47" s="183" t="e">
        <v>#VALUE!</v>
      </c>
      <c r="BK47" s="183">
        <v>868.375</v>
      </c>
      <c r="BL47" s="183">
        <v>4694.0616655570702</v>
      </c>
      <c r="BM47" s="183">
        <v>29.75</v>
      </c>
      <c r="BN47" s="183">
        <v>227.625</v>
      </c>
      <c r="BO47" s="183">
        <v>1282.625</v>
      </c>
      <c r="BP47" s="183">
        <v>1929.25</v>
      </c>
      <c r="BQ47" s="184">
        <v>3228.25</v>
      </c>
      <c r="BR47" s="184">
        <v>395.125</v>
      </c>
      <c r="BS47" s="184" t="e">
        <v>#VALUE!</v>
      </c>
      <c r="BT47" s="184" t="e">
        <v>#VALUE!</v>
      </c>
      <c r="BU47" s="184">
        <v>87</v>
      </c>
      <c r="BV47" s="184">
        <v>2126.125</v>
      </c>
      <c r="BW47" s="185">
        <v>0</v>
      </c>
      <c r="BX47" s="185">
        <v>82.375</v>
      </c>
      <c r="BY47" s="185">
        <v>0</v>
      </c>
      <c r="BZ47" s="185">
        <v>776.25</v>
      </c>
      <c r="CA47" s="185">
        <v>387.75</v>
      </c>
      <c r="CB47" s="185">
        <v>739.5</v>
      </c>
      <c r="CC47" s="186">
        <v>676.57411374789399</v>
      </c>
      <c r="CD47" s="187">
        <v>419950.15843273298</v>
      </c>
    </row>
    <row r="48" spans="1:82" x14ac:dyDescent="0.25">
      <c r="A48" s="179" t="s">
        <v>444</v>
      </c>
      <c r="B48" s="179" t="s">
        <v>445</v>
      </c>
      <c r="C48" s="179" t="s">
        <v>392</v>
      </c>
      <c r="D48" s="179" t="s">
        <v>118</v>
      </c>
      <c r="E48" s="180">
        <v>16155.728676045699</v>
      </c>
      <c r="F48" s="181">
        <v>16048.228676045699</v>
      </c>
      <c r="G48" s="181">
        <v>66.25</v>
      </c>
      <c r="H48" s="181">
        <v>41.25</v>
      </c>
      <c r="I48" s="181">
        <v>1031.25</v>
      </c>
      <c r="J48" s="181">
        <v>1111.0576923076901</v>
      </c>
      <c r="K48" s="181">
        <v>966.5</v>
      </c>
      <c r="L48" s="181">
        <v>1871.7594344061699</v>
      </c>
      <c r="M48" s="181">
        <v>3901.2914703742999</v>
      </c>
      <c r="N48" s="181">
        <v>3907.5862112682698</v>
      </c>
      <c r="O48" s="181">
        <v>3366.2838676892502</v>
      </c>
      <c r="P48" s="180">
        <v>1776.75</v>
      </c>
      <c r="Q48" s="181">
        <v>29.5</v>
      </c>
      <c r="R48" s="181">
        <v>147.375</v>
      </c>
      <c r="S48" s="180">
        <v>921.75</v>
      </c>
      <c r="T48" s="180">
        <v>931.5</v>
      </c>
      <c r="U48" s="180">
        <v>568.60955712745397</v>
      </c>
      <c r="V48" s="180">
        <v>2812.125</v>
      </c>
      <c r="W48" s="181">
        <v>316.75</v>
      </c>
      <c r="X48" s="181">
        <v>799</v>
      </c>
      <c r="Y48" s="181">
        <v>321.125</v>
      </c>
      <c r="Z48" s="181">
        <v>943.75</v>
      </c>
      <c r="AA48" s="181">
        <v>30.875</v>
      </c>
      <c r="AB48" s="181">
        <v>177.25</v>
      </c>
      <c r="AC48" s="181">
        <v>44.625</v>
      </c>
      <c r="AD48" s="181">
        <v>118.875</v>
      </c>
      <c r="AE48" s="181">
        <v>59.875</v>
      </c>
      <c r="AF48" s="180">
        <v>5581.11911891823</v>
      </c>
      <c r="AG48" s="181">
        <v>2033.25</v>
      </c>
      <c r="AH48" s="181">
        <v>33.25</v>
      </c>
      <c r="AI48" s="181">
        <v>1538</v>
      </c>
      <c r="AJ48" s="181">
        <v>54</v>
      </c>
      <c r="AK48" s="181">
        <v>218.75</v>
      </c>
      <c r="AL48" s="181">
        <v>60</v>
      </c>
      <c r="AM48" s="181">
        <v>1643.86911891823</v>
      </c>
      <c r="AN48" s="180">
        <v>32.5</v>
      </c>
      <c r="AO48" s="180">
        <v>520.125</v>
      </c>
      <c r="AP48" s="181">
        <v>368.125</v>
      </c>
      <c r="AQ48" s="181">
        <v>3.875</v>
      </c>
      <c r="AR48" s="181">
        <v>121.125</v>
      </c>
      <c r="AS48" s="181">
        <v>27</v>
      </c>
      <c r="AT48" s="180">
        <v>147.125</v>
      </c>
      <c r="AU48" s="180">
        <v>45.625</v>
      </c>
      <c r="AV48" s="180">
        <v>62</v>
      </c>
      <c r="AW48" s="181">
        <v>23.125</v>
      </c>
      <c r="AX48" s="181">
        <v>38.875</v>
      </c>
      <c r="AY48" s="180">
        <v>33.75</v>
      </c>
      <c r="AZ48" s="180">
        <v>81.375</v>
      </c>
      <c r="BA48" s="180">
        <v>44.625</v>
      </c>
      <c r="BB48" s="180">
        <v>2</v>
      </c>
      <c r="BC48" s="180">
        <v>0.125</v>
      </c>
      <c r="BD48" s="180">
        <v>1292.75</v>
      </c>
      <c r="BE48" s="180">
        <v>28.125</v>
      </c>
      <c r="BF48" s="180" t="e">
        <v>#VALUE!</v>
      </c>
      <c r="BG48" s="180">
        <v>904.25</v>
      </c>
      <c r="BH48" s="180" t="e">
        <v>#VALUE!</v>
      </c>
      <c r="BI48" s="182">
        <v>4041.22000653125</v>
      </c>
      <c r="BJ48" s="183">
        <v>1134.375</v>
      </c>
      <c r="BK48" s="183">
        <v>346</v>
      </c>
      <c r="BL48" s="183">
        <v>2203.34500653125</v>
      </c>
      <c r="BM48" s="183">
        <v>4.5</v>
      </c>
      <c r="BN48" s="183">
        <v>11</v>
      </c>
      <c r="BO48" s="183" t="e">
        <v>#VALUE!</v>
      </c>
      <c r="BP48" s="183">
        <v>342</v>
      </c>
      <c r="BQ48" s="184">
        <v>2538.875</v>
      </c>
      <c r="BR48" s="184">
        <v>498</v>
      </c>
      <c r="BS48" s="184">
        <v>175.125</v>
      </c>
      <c r="BT48" s="184" t="e">
        <v>#VALUE!</v>
      </c>
      <c r="BU48" s="184">
        <v>0</v>
      </c>
      <c r="BV48" s="184">
        <v>1323</v>
      </c>
      <c r="BW48" s="185">
        <v>77.625</v>
      </c>
      <c r="BX48" s="185" t="e">
        <v>#VALUE!</v>
      </c>
      <c r="BY48" s="185" t="e">
        <v>#VALUE!</v>
      </c>
      <c r="BZ48" s="185">
        <v>95.5</v>
      </c>
      <c r="CA48" s="185">
        <v>51.25</v>
      </c>
      <c r="CB48" s="185">
        <v>915.375</v>
      </c>
      <c r="CC48" s="186">
        <v>426</v>
      </c>
      <c r="CD48" s="187">
        <v>190972.81875339401</v>
      </c>
    </row>
    <row r="49" spans="1:82" x14ac:dyDescent="0.25">
      <c r="A49" s="179" t="s">
        <v>446</v>
      </c>
      <c r="B49" s="179" t="s">
        <v>447</v>
      </c>
      <c r="C49" s="179" t="s">
        <v>371</v>
      </c>
      <c r="D49" s="179" t="s">
        <v>125</v>
      </c>
      <c r="E49" s="180">
        <v>5101.3762664408296</v>
      </c>
      <c r="F49" s="181">
        <v>4825.5458898229399</v>
      </c>
      <c r="G49" s="181">
        <v>0</v>
      </c>
      <c r="H49" s="181">
        <v>275.830376617892</v>
      </c>
      <c r="I49" s="181">
        <v>308</v>
      </c>
      <c r="J49" s="181">
        <v>292.75</v>
      </c>
      <c r="K49" s="181">
        <v>412.37846977500698</v>
      </c>
      <c r="L49" s="181">
        <v>585.70945945945903</v>
      </c>
      <c r="M49" s="181">
        <v>1231.6773627533901</v>
      </c>
      <c r="N49" s="181">
        <v>1002.98597445298</v>
      </c>
      <c r="O49" s="181">
        <v>1267.875</v>
      </c>
      <c r="P49" s="180">
        <v>265.875</v>
      </c>
      <c r="Q49" s="181">
        <v>7.375</v>
      </c>
      <c r="R49" s="181">
        <v>47.875</v>
      </c>
      <c r="S49" s="180">
        <v>1184</v>
      </c>
      <c r="T49" s="180">
        <v>101.75</v>
      </c>
      <c r="U49" s="180">
        <v>261.728814117892</v>
      </c>
      <c r="V49" s="180">
        <v>973.875</v>
      </c>
      <c r="W49" s="181">
        <v>249</v>
      </c>
      <c r="X49" s="181">
        <v>195.125</v>
      </c>
      <c r="Y49" s="181">
        <v>0</v>
      </c>
      <c r="Z49" s="181">
        <v>379.75</v>
      </c>
      <c r="AA49" s="181">
        <v>5.125</v>
      </c>
      <c r="AB49" s="181">
        <v>39.875</v>
      </c>
      <c r="AC49" s="181" t="e">
        <v>#VALUE!</v>
      </c>
      <c r="AD49" s="181">
        <v>80.5</v>
      </c>
      <c r="AE49" s="181">
        <v>24.5</v>
      </c>
      <c r="AF49" s="180">
        <v>1352.5224523229399</v>
      </c>
      <c r="AG49" s="181">
        <v>630.25</v>
      </c>
      <c r="AH49" s="181">
        <v>6.5</v>
      </c>
      <c r="AI49" s="181">
        <v>47.5</v>
      </c>
      <c r="AJ49" s="181">
        <v>234.25</v>
      </c>
      <c r="AK49" s="181">
        <v>67</v>
      </c>
      <c r="AL49" s="181">
        <v>0</v>
      </c>
      <c r="AM49" s="181">
        <v>367.02245232294001</v>
      </c>
      <c r="AN49" s="180">
        <v>23.375</v>
      </c>
      <c r="AO49" s="180">
        <v>152.875</v>
      </c>
      <c r="AP49" s="181">
        <v>129.625</v>
      </c>
      <c r="AQ49" s="181">
        <v>1.25</v>
      </c>
      <c r="AR49" s="181">
        <v>10.75</v>
      </c>
      <c r="AS49" s="181">
        <v>11.25</v>
      </c>
      <c r="AT49" s="180">
        <v>57.875</v>
      </c>
      <c r="AU49" s="180">
        <v>8.25</v>
      </c>
      <c r="AV49" s="180">
        <v>33.5</v>
      </c>
      <c r="AW49" s="181">
        <v>2.875</v>
      </c>
      <c r="AX49" s="181">
        <v>30.625</v>
      </c>
      <c r="AY49" s="180">
        <v>6.875</v>
      </c>
      <c r="AZ49" s="180">
        <v>87.375</v>
      </c>
      <c r="BA49" s="180">
        <v>9</v>
      </c>
      <c r="BB49" s="180">
        <v>0.875</v>
      </c>
      <c r="BC49" s="180" t="e">
        <v>#VALUE!</v>
      </c>
      <c r="BD49" s="180">
        <v>335.125</v>
      </c>
      <c r="BE49" s="180">
        <v>0</v>
      </c>
      <c r="BF49" s="180" t="e">
        <v>#VALUE!</v>
      </c>
      <c r="BG49" s="180">
        <v>112.125</v>
      </c>
      <c r="BH49" s="180" t="e">
        <v>#VALUE!</v>
      </c>
      <c r="BI49" s="182">
        <v>1427.6184250312499</v>
      </c>
      <c r="BJ49" s="183">
        <v>695.125</v>
      </c>
      <c r="BK49" s="183">
        <v>0</v>
      </c>
      <c r="BL49" s="183">
        <v>715.1184250312499</v>
      </c>
      <c r="BM49" s="183">
        <v>0.375</v>
      </c>
      <c r="BN49" s="183">
        <v>0</v>
      </c>
      <c r="BO49" s="183" t="e">
        <v>#VALUE!</v>
      </c>
      <c r="BP49" s="183">
        <v>17</v>
      </c>
      <c r="BQ49" s="184">
        <v>508.5</v>
      </c>
      <c r="BR49" s="184">
        <v>21.125</v>
      </c>
      <c r="BS49" s="184" t="e">
        <v>#VALUE!</v>
      </c>
      <c r="BT49" s="184" t="e">
        <v>#VALUE!</v>
      </c>
      <c r="BU49" s="184" t="e">
        <v>#VALUE!</v>
      </c>
      <c r="BV49" s="184">
        <v>275.5</v>
      </c>
      <c r="BW49" s="185">
        <v>208.875</v>
      </c>
      <c r="BX49" s="185" t="e">
        <v>#VALUE!</v>
      </c>
      <c r="BY49" s="185" t="e">
        <v>#VALUE!</v>
      </c>
      <c r="BZ49" s="185" t="e">
        <v>#VALUE!</v>
      </c>
      <c r="CA49" s="185" t="e">
        <v>#VALUE!</v>
      </c>
      <c r="CB49" s="185">
        <v>48.125</v>
      </c>
      <c r="CC49" s="186">
        <v>81.625</v>
      </c>
      <c r="CD49" s="187">
        <v>39300.991844266697</v>
      </c>
    </row>
    <row r="50" spans="1:82" x14ac:dyDescent="0.25">
      <c r="A50" s="179" t="s">
        <v>448</v>
      </c>
      <c r="B50" s="179" t="s">
        <v>449</v>
      </c>
      <c r="C50" s="179" t="s">
        <v>405</v>
      </c>
      <c r="D50" s="179" t="s">
        <v>124</v>
      </c>
      <c r="E50" s="180">
        <v>10300.346380573361</v>
      </c>
      <c r="F50" s="181">
        <v>10245.90630894513</v>
      </c>
      <c r="G50" s="181">
        <v>4.125</v>
      </c>
      <c r="H50" s="181">
        <v>50.315071628231998</v>
      </c>
      <c r="I50" s="181">
        <v>517.5</v>
      </c>
      <c r="J50" s="181">
        <v>530.375</v>
      </c>
      <c r="K50" s="181">
        <v>614.875</v>
      </c>
      <c r="L50" s="181">
        <v>1385.9429347826101</v>
      </c>
      <c r="M50" s="181">
        <v>4123.1757926077598</v>
      </c>
      <c r="N50" s="181">
        <v>1921.85265318299</v>
      </c>
      <c r="O50" s="181">
        <v>1206.625</v>
      </c>
      <c r="P50" s="180">
        <v>823.75</v>
      </c>
      <c r="Q50" s="181">
        <v>3.875</v>
      </c>
      <c r="R50" s="181">
        <v>71</v>
      </c>
      <c r="S50" s="180">
        <v>459.125</v>
      </c>
      <c r="T50" s="180">
        <v>329.875</v>
      </c>
      <c r="U50" s="180">
        <v>597.00594464410506</v>
      </c>
      <c r="V50" s="180">
        <v>2046.625</v>
      </c>
      <c r="W50" s="181">
        <v>68.125</v>
      </c>
      <c r="X50" s="181">
        <v>340.875</v>
      </c>
      <c r="Y50" s="181">
        <v>202.375</v>
      </c>
      <c r="Z50" s="181">
        <v>726.25</v>
      </c>
      <c r="AA50" s="181">
        <v>0</v>
      </c>
      <c r="AB50" s="181">
        <v>71.5</v>
      </c>
      <c r="AC50" s="181" t="e">
        <v>#VALUE!</v>
      </c>
      <c r="AD50" s="181">
        <v>445</v>
      </c>
      <c r="AE50" s="181">
        <v>178.75</v>
      </c>
      <c r="AF50" s="180">
        <v>4372.3404359292499</v>
      </c>
      <c r="AG50" s="181">
        <v>2515.375</v>
      </c>
      <c r="AH50" s="181">
        <v>63.625</v>
      </c>
      <c r="AI50" s="181">
        <v>588</v>
      </c>
      <c r="AJ50" s="181">
        <v>210.5</v>
      </c>
      <c r="AK50" s="181">
        <v>155.25</v>
      </c>
      <c r="AL50" s="181">
        <v>20.5</v>
      </c>
      <c r="AM50" s="181">
        <v>819.090435929254</v>
      </c>
      <c r="AN50" s="180">
        <v>181.625</v>
      </c>
      <c r="AO50" s="180">
        <v>211.75</v>
      </c>
      <c r="AP50" s="181">
        <v>139.375</v>
      </c>
      <c r="AQ50" s="181">
        <v>1.125</v>
      </c>
      <c r="AR50" s="181">
        <v>17.625</v>
      </c>
      <c r="AS50" s="181">
        <v>53.625</v>
      </c>
      <c r="AT50" s="180">
        <v>63</v>
      </c>
      <c r="AU50" s="180">
        <v>20.875</v>
      </c>
      <c r="AV50" s="180">
        <v>35</v>
      </c>
      <c r="AW50" s="181">
        <v>10.375</v>
      </c>
      <c r="AX50" s="181">
        <v>24.625</v>
      </c>
      <c r="AY50" s="180">
        <v>34</v>
      </c>
      <c r="AZ50" s="180">
        <v>68.5</v>
      </c>
      <c r="BA50" s="180">
        <v>34.375</v>
      </c>
      <c r="BB50" s="180">
        <v>1</v>
      </c>
      <c r="BC50" s="180">
        <v>3</v>
      </c>
      <c r="BD50" s="180">
        <v>409.375</v>
      </c>
      <c r="BE50" s="180">
        <v>34</v>
      </c>
      <c r="BF50" s="180">
        <v>38.25</v>
      </c>
      <c r="BG50" s="180">
        <v>214.625</v>
      </c>
      <c r="BH50" s="180" t="e">
        <v>#VALUE!</v>
      </c>
      <c r="BI50" s="182">
        <v>2556.234919</v>
      </c>
      <c r="BJ50" s="183">
        <v>1298.25</v>
      </c>
      <c r="BK50" s="183">
        <v>70.75</v>
      </c>
      <c r="BL50" s="183">
        <v>999.35991899999999</v>
      </c>
      <c r="BM50" s="183" t="e">
        <v>#VALUE!</v>
      </c>
      <c r="BN50" s="183">
        <v>13.75</v>
      </c>
      <c r="BO50" s="183" t="e">
        <v>#VALUE!</v>
      </c>
      <c r="BP50" s="183">
        <v>162.5</v>
      </c>
      <c r="BQ50" s="184">
        <v>813.5</v>
      </c>
      <c r="BR50" s="184">
        <v>292.125</v>
      </c>
      <c r="BS50" s="184" t="e">
        <v>#VALUE!</v>
      </c>
      <c r="BT50" s="184" t="e">
        <v>#VALUE!</v>
      </c>
      <c r="BU50" s="184" t="e">
        <v>#VALUE!</v>
      </c>
      <c r="BV50" s="184">
        <v>213.25</v>
      </c>
      <c r="BW50" s="185" t="e">
        <v>#VALUE!</v>
      </c>
      <c r="BX50" s="185" t="e">
        <v>#VALUE!</v>
      </c>
      <c r="BY50" s="185" t="e">
        <v>#VALUE!</v>
      </c>
      <c r="BZ50" s="185" t="e">
        <v>#VALUE!</v>
      </c>
      <c r="CA50" s="185">
        <v>8</v>
      </c>
      <c r="CB50" s="185">
        <v>130.75</v>
      </c>
      <c r="CC50" s="186">
        <v>88.25</v>
      </c>
      <c r="CD50" s="187">
        <v>85327.705850005193</v>
      </c>
    </row>
    <row r="51" spans="1:82" x14ac:dyDescent="0.25">
      <c r="A51" s="179" t="s">
        <v>450</v>
      </c>
      <c r="B51" s="179" t="s">
        <v>451</v>
      </c>
      <c r="C51" s="179" t="s">
        <v>375</v>
      </c>
      <c r="D51" s="179" t="s">
        <v>125</v>
      </c>
      <c r="E51" s="180">
        <v>6329.7794117647099</v>
      </c>
      <c r="F51" s="181">
        <v>6301.5294117647099</v>
      </c>
      <c r="G51" s="181">
        <v>28.25</v>
      </c>
      <c r="H51" s="181" t="e">
        <v>#VALUE!</v>
      </c>
      <c r="I51" s="181">
        <v>281.625</v>
      </c>
      <c r="J51" s="181">
        <v>270.375</v>
      </c>
      <c r="K51" s="181">
        <v>263.25</v>
      </c>
      <c r="L51" s="181">
        <v>535.5</v>
      </c>
      <c r="M51" s="181">
        <v>1486.9044117647099</v>
      </c>
      <c r="N51" s="181">
        <v>1961.75</v>
      </c>
      <c r="O51" s="181">
        <v>1530.375</v>
      </c>
      <c r="P51" s="180">
        <v>315</v>
      </c>
      <c r="Q51" s="181">
        <v>1.5</v>
      </c>
      <c r="R51" s="181">
        <v>3.75</v>
      </c>
      <c r="S51" s="180">
        <v>609.5</v>
      </c>
      <c r="T51" s="180">
        <v>103</v>
      </c>
      <c r="U51" s="180">
        <v>32.5</v>
      </c>
      <c r="V51" s="180">
        <v>2730</v>
      </c>
      <c r="W51" s="181">
        <v>275.875</v>
      </c>
      <c r="X51" s="181">
        <v>523.625</v>
      </c>
      <c r="Y51" s="181">
        <v>591.5</v>
      </c>
      <c r="Z51" s="181">
        <v>829.625</v>
      </c>
      <c r="AA51" s="181">
        <v>44.5</v>
      </c>
      <c r="AB51" s="181">
        <v>170</v>
      </c>
      <c r="AC51" s="181" t="e">
        <v>#VALUE!</v>
      </c>
      <c r="AD51" s="181">
        <v>74.625</v>
      </c>
      <c r="AE51" s="181">
        <v>220.25</v>
      </c>
      <c r="AF51" s="180">
        <v>1120.1544117647099</v>
      </c>
      <c r="AG51" s="181">
        <v>436</v>
      </c>
      <c r="AH51" s="181">
        <v>0</v>
      </c>
      <c r="AI51" s="181">
        <v>275.75</v>
      </c>
      <c r="AJ51" s="181">
        <v>60.625</v>
      </c>
      <c r="AK51" s="181" t="e">
        <v>#VALUE!</v>
      </c>
      <c r="AL51" s="181" t="e">
        <v>#VALUE!</v>
      </c>
      <c r="AM51" s="181">
        <v>347.77941176470603</v>
      </c>
      <c r="AN51" s="180">
        <v>4.5</v>
      </c>
      <c r="AO51" s="180">
        <v>74.5</v>
      </c>
      <c r="AP51" s="181">
        <v>50.25</v>
      </c>
      <c r="AQ51" s="181">
        <v>0</v>
      </c>
      <c r="AR51" s="181">
        <v>7.375</v>
      </c>
      <c r="AS51" s="181">
        <v>16.875</v>
      </c>
      <c r="AT51" s="180">
        <v>55.25</v>
      </c>
      <c r="AU51" s="180">
        <v>2</v>
      </c>
      <c r="AV51" s="180">
        <v>63.875</v>
      </c>
      <c r="AW51" s="181">
        <v>5.75</v>
      </c>
      <c r="AX51" s="181">
        <v>58.125</v>
      </c>
      <c r="AY51" s="180">
        <v>5.75</v>
      </c>
      <c r="AZ51" s="180">
        <v>7.875</v>
      </c>
      <c r="BA51" s="180">
        <v>19.875</v>
      </c>
      <c r="BB51" s="180" t="e">
        <v>#VALUE!</v>
      </c>
      <c r="BC51" s="180">
        <v>2</v>
      </c>
      <c r="BD51" s="180">
        <v>703.875</v>
      </c>
      <c r="BE51" s="180" t="e">
        <v>#VALUE!</v>
      </c>
      <c r="BF51" s="180">
        <v>26.125</v>
      </c>
      <c r="BG51" s="180">
        <v>377</v>
      </c>
      <c r="BH51" s="180" t="e">
        <v>#VALUE!</v>
      </c>
      <c r="BI51" s="182">
        <v>615.35961249999991</v>
      </c>
      <c r="BJ51" s="183" t="e">
        <v>#VALUE!</v>
      </c>
      <c r="BK51" s="183">
        <v>23.5</v>
      </c>
      <c r="BL51" s="183">
        <v>494.48461249999997</v>
      </c>
      <c r="BM51" s="183" t="e">
        <v>#VALUE!</v>
      </c>
      <c r="BN51" s="183">
        <v>0</v>
      </c>
      <c r="BO51" s="183">
        <v>8.125</v>
      </c>
      <c r="BP51" s="183">
        <v>4</v>
      </c>
      <c r="BQ51" s="184">
        <v>224.125</v>
      </c>
      <c r="BR51" s="184">
        <v>26.5</v>
      </c>
      <c r="BS51" s="184" t="e">
        <v>#VALUE!</v>
      </c>
      <c r="BT51" s="184" t="e">
        <v>#VALUE!</v>
      </c>
      <c r="BU51" s="184" t="e">
        <v>#VALUE!</v>
      </c>
      <c r="BV51" s="184">
        <v>95.125</v>
      </c>
      <c r="BW51" s="185">
        <v>78.75</v>
      </c>
      <c r="BX51" s="185" t="e">
        <v>#VALUE!</v>
      </c>
      <c r="BY51" s="185" t="e">
        <v>#VALUE!</v>
      </c>
      <c r="BZ51" s="185" t="e">
        <v>#VALUE!</v>
      </c>
      <c r="CA51" s="185" t="e">
        <v>#VALUE!</v>
      </c>
      <c r="CB51" s="185">
        <v>16.375</v>
      </c>
      <c r="CC51" s="186" t="e">
        <v>#VALUE!</v>
      </c>
      <c r="CD51" s="187">
        <v>18705.404411673499</v>
      </c>
    </row>
    <row r="52" spans="1:82" x14ac:dyDescent="0.25">
      <c r="A52" s="179" t="s">
        <v>452</v>
      </c>
      <c r="B52" s="179" t="s">
        <v>453</v>
      </c>
      <c r="C52" s="179" t="s">
        <v>126</v>
      </c>
      <c r="D52" s="179" t="s">
        <v>126</v>
      </c>
      <c r="E52" s="180">
        <v>29269.1925254011</v>
      </c>
      <c r="F52" s="181">
        <v>29038.854463724201</v>
      </c>
      <c r="G52" s="181">
        <v>134.35243620016351</v>
      </c>
      <c r="H52" s="181">
        <v>95.985625476735294</v>
      </c>
      <c r="I52" s="181">
        <v>1454.6886956521701</v>
      </c>
      <c r="J52" s="181">
        <v>2012.4733083945</v>
      </c>
      <c r="K52" s="181">
        <v>2147.5321647773899</v>
      </c>
      <c r="L52" s="181">
        <v>3186.7199125900302</v>
      </c>
      <c r="M52" s="181">
        <v>8151.2910650488302</v>
      </c>
      <c r="N52" s="181">
        <v>6386.8373789381503</v>
      </c>
      <c r="O52" s="181">
        <v>5929.65</v>
      </c>
      <c r="P52" s="180">
        <v>5239.5</v>
      </c>
      <c r="Q52" s="181">
        <v>24</v>
      </c>
      <c r="R52" s="181">
        <v>225</v>
      </c>
      <c r="S52" s="180">
        <v>1635.25</v>
      </c>
      <c r="T52" s="180">
        <v>1184.75</v>
      </c>
      <c r="U52" s="180">
        <v>687.64717009299295</v>
      </c>
      <c r="V52" s="180">
        <v>6092.125</v>
      </c>
      <c r="W52" s="181">
        <v>2508</v>
      </c>
      <c r="X52" s="181">
        <v>1075.375</v>
      </c>
      <c r="Y52" s="181">
        <v>425.75</v>
      </c>
      <c r="Z52" s="181">
        <v>691.75</v>
      </c>
      <c r="AA52" s="181">
        <v>16.875</v>
      </c>
      <c r="AB52" s="181">
        <v>145</v>
      </c>
      <c r="AC52" s="181">
        <v>15.875</v>
      </c>
      <c r="AD52" s="181">
        <v>869.625</v>
      </c>
      <c r="AE52" s="181">
        <v>343.875</v>
      </c>
      <c r="AF52" s="180">
        <v>8224.6703553080806</v>
      </c>
      <c r="AG52" s="181">
        <v>2409.75</v>
      </c>
      <c r="AH52" s="181">
        <v>161.375</v>
      </c>
      <c r="AI52" s="181">
        <v>2061.5</v>
      </c>
      <c r="AJ52" s="181">
        <v>609.875</v>
      </c>
      <c r="AK52" s="181">
        <v>276</v>
      </c>
      <c r="AL52" s="181">
        <v>9.75</v>
      </c>
      <c r="AM52" s="181">
        <v>2696.4203553080802</v>
      </c>
      <c r="AN52" s="180">
        <v>367.375</v>
      </c>
      <c r="AO52" s="180">
        <v>729.25</v>
      </c>
      <c r="AP52" s="181">
        <v>473.25</v>
      </c>
      <c r="AQ52" s="181">
        <v>7.375</v>
      </c>
      <c r="AR52" s="181">
        <v>215.5</v>
      </c>
      <c r="AS52" s="181">
        <v>33.125</v>
      </c>
      <c r="AT52" s="180">
        <v>216.75</v>
      </c>
      <c r="AU52" s="180">
        <v>264.75</v>
      </c>
      <c r="AV52" s="180">
        <v>74.625</v>
      </c>
      <c r="AW52" s="181">
        <v>7.125</v>
      </c>
      <c r="AX52" s="181">
        <v>67.5</v>
      </c>
      <c r="AY52" s="180">
        <v>30.375</v>
      </c>
      <c r="AZ52" s="180">
        <v>343</v>
      </c>
      <c r="BA52" s="180">
        <v>182.75</v>
      </c>
      <c r="BB52" s="180">
        <v>2</v>
      </c>
      <c r="BC52" s="180">
        <v>0.375</v>
      </c>
      <c r="BD52" s="180">
        <v>2298.125</v>
      </c>
      <c r="BE52" s="180">
        <v>38.25</v>
      </c>
      <c r="BF52" s="180" t="e">
        <v>#VALUE!</v>
      </c>
      <c r="BG52" s="180">
        <v>1171.25</v>
      </c>
      <c r="BH52" s="180" t="e">
        <v>#VALUE!</v>
      </c>
      <c r="BI52" s="182">
        <v>6485.1461039687501</v>
      </c>
      <c r="BJ52" s="183" t="e">
        <v>#VALUE!</v>
      </c>
      <c r="BK52" s="183">
        <v>540</v>
      </c>
      <c r="BL52" s="183">
        <v>2384.2711039687501</v>
      </c>
      <c r="BM52" s="183">
        <v>46.875</v>
      </c>
      <c r="BN52" s="183">
        <v>135.625</v>
      </c>
      <c r="BO52" s="183">
        <v>197.875</v>
      </c>
      <c r="BP52" s="183">
        <v>579.125</v>
      </c>
      <c r="BQ52" s="184">
        <v>2836.875</v>
      </c>
      <c r="BR52" s="184">
        <v>96.125</v>
      </c>
      <c r="BS52" s="184" t="e">
        <v>#VALUE!</v>
      </c>
      <c r="BT52" s="184" t="e">
        <v>#VALUE!</v>
      </c>
      <c r="BU52" s="184">
        <v>0</v>
      </c>
      <c r="BV52" s="184">
        <v>2091.25</v>
      </c>
      <c r="BW52" s="185">
        <v>111.125</v>
      </c>
      <c r="BX52" s="185" t="e">
        <v>#VALUE!</v>
      </c>
      <c r="BY52" s="185">
        <v>60.375</v>
      </c>
      <c r="BZ52" s="185">
        <v>292.875</v>
      </c>
      <c r="CA52" s="185">
        <v>11.25</v>
      </c>
      <c r="CB52" s="185">
        <v>523.875</v>
      </c>
      <c r="CC52" s="186">
        <v>362.125</v>
      </c>
      <c r="CD52" s="187">
        <v>235571.63144042701</v>
      </c>
    </row>
    <row r="53" spans="1:82" x14ac:dyDescent="0.25">
      <c r="A53" s="179" t="s">
        <v>454</v>
      </c>
      <c r="B53" s="179" t="s">
        <v>455</v>
      </c>
      <c r="C53" s="179" t="s">
        <v>382</v>
      </c>
      <c r="D53" s="179" t="s">
        <v>123</v>
      </c>
      <c r="E53" s="180">
        <v>13480.143601424899</v>
      </c>
      <c r="F53" s="181">
        <v>13480.143601424899</v>
      </c>
      <c r="G53" s="181">
        <v>0</v>
      </c>
      <c r="H53" s="181" t="e">
        <v>#VALUE!</v>
      </c>
      <c r="I53" s="181">
        <v>700.875</v>
      </c>
      <c r="J53" s="181">
        <v>748.125</v>
      </c>
      <c r="K53" s="181">
        <v>687.25</v>
      </c>
      <c r="L53" s="181">
        <v>1830.17173820537</v>
      </c>
      <c r="M53" s="181">
        <v>2655.8951576576601</v>
      </c>
      <c r="N53" s="181">
        <v>2162.5755150857103</v>
      </c>
      <c r="O53" s="181">
        <v>4695.2511904761895</v>
      </c>
      <c r="P53" s="180">
        <v>1182.5</v>
      </c>
      <c r="Q53" s="181">
        <v>27</v>
      </c>
      <c r="R53" s="181">
        <v>66.875</v>
      </c>
      <c r="S53" s="180">
        <v>794.25</v>
      </c>
      <c r="T53" s="180">
        <v>732.875</v>
      </c>
      <c r="U53" s="180">
        <v>380.32763070263098</v>
      </c>
      <c r="V53" s="180">
        <v>2907.5</v>
      </c>
      <c r="W53" s="181">
        <v>348.5</v>
      </c>
      <c r="X53" s="181">
        <v>1216.875</v>
      </c>
      <c r="Y53" s="181">
        <v>104.125</v>
      </c>
      <c r="Z53" s="181">
        <v>645.5</v>
      </c>
      <c r="AA53" s="181">
        <v>8.875</v>
      </c>
      <c r="AB53" s="181">
        <v>102.375</v>
      </c>
      <c r="AC53" s="181">
        <v>56.875</v>
      </c>
      <c r="AD53" s="181">
        <v>315.125</v>
      </c>
      <c r="AE53" s="181">
        <v>109.25</v>
      </c>
      <c r="AF53" s="180">
        <v>4263.3159707223003</v>
      </c>
      <c r="AG53" s="181">
        <v>2119.125</v>
      </c>
      <c r="AH53" s="181">
        <v>4</v>
      </c>
      <c r="AI53" s="181">
        <v>1124.125</v>
      </c>
      <c r="AJ53" s="181">
        <v>184.375</v>
      </c>
      <c r="AK53" s="181">
        <v>157.5</v>
      </c>
      <c r="AL53" s="181">
        <v>12.75</v>
      </c>
      <c r="AM53" s="181">
        <v>661.44097072230397</v>
      </c>
      <c r="AN53" s="180">
        <v>60.75</v>
      </c>
      <c r="AO53" s="180">
        <v>239.75</v>
      </c>
      <c r="AP53" s="181">
        <v>114.625</v>
      </c>
      <c r="AQ53" s="181">
        <v>4.625</v>
      </c>
      <c r="AR53" s="181">
        <v>95</v>
      </c>
      <c r="AS53" s="181">
        <v>25.5</v>
      </c>
      <c r="AT53" s="180">
        <v>258.5</v>
      </c>
      <c r="AU53" s="180">
        <v>53.5</v>
      </c>
      <c r="AV53" s="180">
        <v>104.125</v>
      </c>
      <c r="AW53" s="181">
        <v>59.375</v>
      </c>
      <c r="AX53" s="181">
        <v>44.75</v>
      </c>
      <c r="AY53" s="180">
        <v>220.25</v>
      </c>
      <c r="AZ53" s="180">
        <v>27.125</v>
      </c>
      <c r="BA53" s="180">
        <v>126.5</v>
      </c>
      <c r="BB53" s="180">
        <v>1</v>
      </c>
      <c r="BC53" s="180">
        <v>2</v>
      </c>
      <c r="BD53" s="180">
        <v>1239.25</v>
      </c>
      <c r="BE53" s="180">
        <v>4</v>
      </c>
      <c r="BF53" s="180">
        <v>75.25</v>
      </c>
      <c r="BG53" s="180">
        <v>311</v>
      </c>
      <c r="BH53" s="180" t="e">
        <v>#VALUE!</v>
      </c>
      <c r="BI53" s="182">
        <v>4535.4464809999999</v>
      </c>
      <c r="BJ53" s="183">
        <v>1642.125</v>
      </c>
      <c r="BK53" s="183">
        <v>1006</v>
      </c>
      <c r="BL53" s="183">
        <v>1613.6964809999999</v>
      </c>
      <c r="BM53" s="183">
        <v>24.625</v>
      </c>
      <c r="BN53" s="183">
        <v>1</v>
      </c>
      <c r="BO53" s="183">
        <v>23.625</v>
      </c>
      <c r="BP53" s="183">
        <v>224.375</v>
      </c>
      <c r="BQ53" s="184">
        <v>638.875</v>
      </c>
      <c r="BR53" s="184">
        <v>42</v>
      </c>
      <c r="BS53" s="184" t="e">
        <v>#VALUE!</v>
      </c>
      <c r="BT53" s="184" t="e">
        <v>#VALUE!</v>
      </c>
      <c r="BU53" s="184" t="e">
        <v>#VALUE!</v>
      </c>
      <c r="BV53" s="184">
        <v>168.875</v>
      </c>
      <c r="BW53" s="185">
        <v>0</v>
      </c>
      <c r="BX53" s="185" t="e">
        <v>#VALUE!</v>
      </c>
      <c r="BY53" s="185" t="e">
        <v>#VALUE!</v>
      </c>
      <c r="BZ53" s="185" t="e">
        <v>#VALUE!</v>
      </c>
      <c r="CA53" s="185" t="e">
        <v>#VALUE!</v>
      </c>
      <c r="CB53" s="185">
        <v>124.25</v>
      </c>
      <c r="CC53" s="186">
        <v>1412.375</v>
      </c>
      <c r="CD53" s="187">
        <v>121541.911682069</v>
      </c>
    </row>
    <row r="54" spans="1:82" x14ac:dyDescent="0.25">
      <c r="A54" s="179" t="s">
        <v>456</v>
      </c>
      <c r="B54" s="179" t="s">
        <v>457</v>
      </c>
      <c r="C54" s="179" t="s">
        <v>368</v>
      </c>
      <c r="D54" s="179" t="s">
        <v>120</v>
      </c>
      <c r="E54" s="180">
        <v>16009.103410071901</v>
      </c>
      <c r="F54" s="181">
        <v>15989.853410071901</v>
      </c>
      <c r="G54" s="181">
        <v>18.625</v>
      </c>
      <c r="H54" s="181">
        <v>0.625</v>
      </c>
      <c r="I54" s="181">
        <v>754.25</v>
      </c>
      <c r="J54" s="181">
        <v>743.703125</v>
      </c>
      <c r="K54" s="181">
        <v>1106.375</v>
      </c>
      <c r="L54" s="181">
        <v>1807.7760618284301</v>
      </c>
      <c r="M54" s="181">
        <v>5072.6295976920801</v>
      </c>
      <c r="N54" s="181">
        <v>3039.9321255513701</v>
      </c>
      <c r="O54" s="181">
        <v>3484.4375</v>
      </c>
      <c r="P54" s="180">
        <v>2210.625</v>
      </c>
      <c r="Q54" s="181">
        <v>8.125</v>
      </c>
      <c r="R54" s="181">
        <v>33.75</v>
      </c>
      <c r="S54" s="180">
        <v>1206.75</v>
      </c>
      <c r="T54" s="180">
        <v>523.75</v>
      </c>
      <c r="U54" s="180">
        <v>426.0625</v>
      </c>
      <c r="V54" s="180">
        <v>2417</v>
      </c>
      <c r="W54" s="181">
        <v>297.875</v>
      </c>
      <c r="X54" s="181">
        <v>544.25</v>
      </c>
      <c r="Y54" s="181">
        <v>306</v>
      </c>
      <c r="Z54" s="181">
        <v>355.125</v>
      </c>
      <c r="AA54" s="181">
        <v>33.125</v>
      </c>
      <c r="AB54" s="181">
        <v>145</v>
      </c>
      <c r="AC54" s="181">
        <v>85</v>
      </c>
      <c r="AD54" s="181">
        <v>474.625</v>
      </c>
      <c r="AE54" s="181">
        <v>176</v>
      </c>
      <c r="AF54" s="180">
        <v>6097.4159100718798</v>
      </c>
      <c r="AG54" s="181">
        <v>1695.25</v>
      </c>
      <c r="AH54" s="181">
        <v>27.625</v>
      </c>
      <c r="AI54" s="181">
        <v>1336.625</v>
      </c>
      <c r="AJ54" s="181">
        <v>492.875</v>
      </c>
      <c r="AK54" s="181">
        <v>223.5</v>
      </c>
      <c r="AL54" s="181">
        <v>33.875</v>
      </c>
      <c r="AM54" s="181">
        <v>2287.6659100718798</v>
      </c>
      <c r="AN54" s="180">
        <v>65.5</v>
      </c>
      <c r="AO54" s="180">
        <v>512.375</v>
      </c>
      <c r="AP54" s="181">
        <v>393.25</v>
      </c>
      <c r="AQ54" s="181">
        <v>1.25</v>
      </c>
      <c r="AR54" s="181">
        <v>87.5</v>
      </c>
      <c r="AS54" s="181">
        <v>30.375</v>
      </c>
      <c r="AT54" s="180">
        <v>79.75</v>
      </c>
      <c r="AU54" s="180">
        <v>19.375</v>
      </c>
      <c r="AV54" s="180">
        <v>82.75</v>
      </c>
      <c r="AW54" s="181">
        <v>4.125</v>
      </c>
      <c r="AX54" s="181">
        <v>78.625</v>
      </c>
      <c r="AY54" s="180">
        <v>144.375</v>
      </c>
      <c r="AZ54" s="180">
        <v>549.875</v>
      </c>
      <c r="BA54" s="180">
        <v>109.625</v>
      </c>
      <c r="BB54" s="180">
        <v>0</v>
      </c>
      <c r="BC54" s="180">
        <v>0.125</v>
      </c>
      <c r="BD54" s="180">
        <v>1066.875</v>
      </c>
      <c r="BE54" s="180">
        <v>9.25</v>
      </c>
      <c r="BF54" s="180">
        <v>27</v>
      </c>
      <c r="BG54" s="180">
        <v>394.75</v>
      </c>
      <c r="BH54" s="180" t="e">
        <v>#VALUE!</v>
      </c>
      <c r="BI54" s="182">
        <v>6836.1813999999995</v>
      </c>
      <c r="BJ54" s="183">
        <v>4000</v>
      </c>
      <c r="BK54" s="183">
        <v>83</v>
      </c>
      <c r="BL54" s="183">
        <v>2107.1813999999999</v>
      </c>
      <c r="BM54" s="183">
        <v>0</v>
      </c>
      <c r="BN54" s="183">
        <v>39.875</v>
      </c>
      <c r="BO54" s="183">
        <v>93.625</v>
      </c>
      <c r="BP54" s="183">
        <v>512.5</v>
      </c>
      <c r="BQ54" s="184">
        <v>1371.25</v>
      </c>
      <c r="BR54" s="184">
        <v>163.875</v>
      </c>
      <c r="BS54" s="184" t="e">
        <v>#VALUE!</v>
      </c>
      <c r="BT54" s="184">
        <v>448.625</v>
      </c>
      <c r="BU54" s="184">
        <v>10.5</v>
      </c>
      <c r="BV54" s="184">
        <v>301.25</v>
      </c>
      <c r="BW54" s="185">
        <v>0</v>
      </c>
      <c r="BX54" s="185" t="e">
        <v>#VALUE!</v>
      </c>
      <c r="BY54" s="185" t="e">
        <v>#VALUE!</v>
      </c>
      <c r="BZ54" s="185" t="e">
        <v>#VALUE!</v>
      </c>
      <c r="CA54" s="185" t="e">
        <v>#VALUE!</v>
      </c>
      <c r="CB54" s="185">
        <v>281.625</v>
      </c>
      <c r="CC54" s="186">
        <v>169.625</v>
      </c>
      <c r="CD54" s="187">
        <v>181128.094616407</v>
      </c>
    </row>
    <row r="55" spans="1:82" x14ac:dyDescent="0.25">
      <c r="A55" s="179" t="s">
        <v>161</v>
      </c>
      <c r="B55" s="179" t="s">
        <v>458</v>
      </c>
      <c r="C55" s="179" t="s">
        <v>368</v>
      </c>
      <c r="D55" s="179" t="s">
        <v>120</v>
      </c>
      <c r="E55" s="180">
        <v>4358.26756409477</v>
      </c>
      <c r="F55" s="181">
        <v>4259.01756409477</v>
      </c>
      <c r="G55" s="181" t="e">
        <v>#VALUE!</v>
      </c>
      <c r="H55" s="181">
        <v>99.25</v>
      </c>
      <c r="I55" s="181">
        <v>238.625</v>
      </c>
      <c r="J55" s="181">
        <v>253</v>
      </c>
      <c r="K55" s="181">
        <v>270.625</v>
      </c>
      <c r="L55" s="181">
        <v>723.98125000000005</v>
      </c>
      <c r="M55" s="181">
        <v>1031.41131409477</v>
      </c>
      <c r="N55" s="181">
        <v>784.875</v>
      </c>
      <c r="O55" s="181">
        <v>1055.75</v>
      </c>
      <c r="P55" s="180">
        <v>319.25</v>
      </c>
      <c r="Q55" s="181">
        <v>8.875</v>
      </c>
      <c r="R55" s="181">
        <v>6.75</v>
      </c>
      <c r="S55" s="180">
        <v>86.125</v>
      </c>
      <c r="T55" s="180">
        <v>123.375</v>
      </c>
      <c r="U55" s="180">
        <v>73.725859788359799</v>
      </c>
      <c r="V55" s="180">
        <v>624.875</v>
      </c>
      <c r="W55" s="181">
        <v>192.25</v>
      </c>
      <c r="X55" s="181">
        <v>113.375</v>
      </c>
      <c r="Y55" s="181">
        <v>0</v>
      </c>
      <c r="Z55" s="181">
        <v>124.875</v>
      </c>
      <c r="AA55" s="181" t="e">
        <v>#VALUE!</v>
      </c>
      <c r="AB55" s="181">
        <v>21</v>
      </c>
      <c r="AC55" s="181" t="e">
        <v>#VALUE!</v>
      </c>
      <c r="AD55" s="181">
        <v>51</v>
      </c>
      <c r="AE55" s="181">
        <v>122.375</v>
      </c>
      <c r="AF55" s="180">
        <v>1925.1667043064199</v>
      </c>
      <c r="AG55" s="181">
        <v>850.875</v>
      </c>
      <c r="AH55" s="181">
        <v>0</v>
      </c>
      <c r="AI55" s="181">
        <v>360.25</v>
      </c>
      <c r="AJ55" s="181">
        <v>33</v>
      </c>
      <c r="AK55" s="181">
        <v>484</v>
      </c>
      <c r="AL55" s="181" t="e">
        <v>#VALUE!</v>
      </c>
      <c r="AM55" s="181">
        <v>197.041704306415</v>
      </c>
      <c r="AN55" s="180">
        <v>59.25</v>
      </c>
      <c r="AO55" s="180">
        <v>73.5</v>
      </c>
      <c r="AP55" s="181">
        <v>45.75</v>
      </c>
      <c r="AQ55" s="181">
        <v>0</v>
      </c>
      <c r="AR55" s="181">
        <v>17.75</v>
      </c>
      <c r="AS55" s="181">
        <v>10</v>
      </c>
      <c r="AT55" s="180">
        <v>26.25</v>
      </c>
      <c r="AU55" s="180">
        <v>0</v>
      </c>
      <c r="AV55" s="180">
        <v>25.875</v>
      </c>
      <c r="AW55" s="181">
        <v>9.625</v>
      </c>
      <c r="AX55" s="181">
        <v>16.25</v>
      </c>
      <c r="AY55" s="180">
        <v>10.25</v>
      </c>
      <c r="AZ55" s="180">
        <v>39.625</v>
      </c>
      <c r="BA55" s="180">
        <v>31</v>
      </c>
      <c r="BB55" s="180">
        <v>0</v>
      </c>
      <c r="BC55" s="180" t="e">
        <v>#VALUE!</v>
      </c>
      <c r="BD55" s="180">
        <v>519.25</v>
      </c>
      <c r="BE55" s="180" t="e">
        <v>#VALUE!</v>
      </c>
      <c r="BF55" s="180">
        <v>3.875</v>
      </c>
      <c r="BG55" s="180">
        <v>196.625</v>
      </c>
      <c r="BH55" s="180" t="e">
        <v>#VALUE!</v>
      </c>
      <c r="BI55" s="182">
        <v>711.35961249999991</v>
      </c>
      <c r="BJ55" s="183" t="e">
        <v>#VALUE!</v>
      </c>
      <c r="BK55" s="183">
        <v>27.5</v>
      </c>
      <c r="BL55" s="183">
        <v>555.10961249999991</v>
      </c>
      <c r="BM55" s="183" t="e">
        <v>#VALUE!</v>
      </c>
      <c r="BN55" s="183">
        <v>0</v>
      </c>
      <c r="BO55" s="183" t="e">
        <v>#VALUE!</v>
      </c>
      <c r="BP55" s="183">
        <v>57.125</v>
      </c>
      <c r="BQ55" s="184">
        <v>480.625</v>
      </c>
      <c r="BR55" s="184">
        <v>23.125</v>
      </c>
      <c r="BS55" s="184" t="e">
        <v>#VALUE!</v>
      </c>
      <c r="BT55" s="184">
        <v>104.5</v>
      </c>
      <c r="BU55" s="184" t="e">
        <v>#VALUE!</v>
      </c>
      <c r="BV55" s="184">
        <v>73.25</v>
      </c>
      <c r="BW55" s="185" t="e">
        <v>#VALUE!</v>
      </c>
      <c r="BX55" s="185" t="e">
        <v>#VALUE!</v>
      </c>
      <c r="BY55" s="185" t="e">
        <v>#VALUE!</v>
      </c>
      <c r="BZ55" s="185" t="e">
        <v>#VALUE!</v>
      </c>
      <c r="CA55" s="185" t="e">
        <v>#VALUE!</v>
      </c>
      <c r="CB55" s="185">
        <v>49.375</v>
      </c>
      <c r="CC55" s="186">
        <v>128.83695652173901</v>
      </c>
      <c r="CD55" s="187">
        <v>42598.626977674699</v>
      </c>
    </row>
    <row r="56" spans="1:82" x14ac:dyDescent="0.25">
      <c r="A56" s="179" t="s">
        <v>152</v>
      </c>
      <c r="B56" s="179" t="s">
        <v>459</v>
      </c>
      <c r="C56" s="179" t="s">
        <v>126</v>
      </c>
      <c r="D56" s="179" t="s">
        <v>126</v>
      </c>
      <c r="E56" s="180">
        <v>8386.8358320272491</v>
      </c>
      <c r="F56" s="181">
        <v>8211.3337895435907</v>
      </c>
      <c r="G56" s="181">
        <v>44.125</v>
      </c>
      <c r="H56" s="181">
        <v>131.37704248366001</v>
      </c>
      <c r="I56" s="181">
        <v>493.75</v>
      </c>
      <c r="J56" s="181">
        <v>621.875</v>
      </c>
      <c r="K56" s="181">
        <v>550.375</v>
      </c>
      <c r="L56" s="181">
        <v>1310.75</v>
      </c>
      <c r="M56" s="181">
        <v>3053.1305856294498</v>
      </c>
      <c r="N56" s="181">
        <v>1704.7052463978</v>
      </c>
      <c r="O56" s="181">
        <v>652.25</v>
      </c>
      <c r="P56" s="180">
        <v>1247</v>
      </c>
      <c r="Q56" s="181">
        <v>10.5</v>
      </c>
      <c r="R56" s="181">
        <v>11.75</v>
      </c>
      <c r="S56" s="180">
        <v>231.625</v>
      </c>
      <c r="T56" s="180">
        <v>332.75</v>
      </c>
      <c r="U56" s="180">
        <v>46.875</v>
      </c>
      <c r="V56" s="180">
        <v>1542.125</v>
      </c>
      <c r="W56" s="181">
        <v>493.75</v>
      </c>
      <c r="X56" s="181">
        <v>124.5</v>
      </c>
      <c r="Y56" s="181">
        <v>261.5</v>
      </c>
      <c r="Z56" s="181">
        <v>117</v>
      </c>
      <c r="AA56" s="181">
        <v>11.75</v>
      </c>
      <c r="AB56" s="181">
        <v>44.75</v>
      </c>
      <c r="AC56" s="181">
        <v>229</v>
      </c>
      <c r="AD56" s="181">
        <v>140.25</v>
      </c>
      <c r="AE56" s="181">
        <v>119.625</v>
      </c>
      <c r="AF56" s="180">
        <v>2967.08583202725</v>
      </c>
      <c r="AG56" s="181">
        <v>1146.5</v>
      </c>
      <c r="AH56" s="181">
        <v>86.625</v>
      </c>
      <c r="AI56" s="181">
        <v>833.75</v>
      </c>
      <c r="AJ56" s="181">
        <v>23.125</v>
      </c>
      <c r="AK56" s="181">
        <v>270.375</v>
      </c>
      <c r="AL56" s="181">
        <v>31.375</v>
      </c>
      <c r="AM56" s="181">
        <v>575.33583202724799</v>
      </c>
      <c r="AN56" s="180">
        <v>16.5</v>
      </c>
      <c r="AO56" s="180">
        <v>164.5</v>
      </c>
      <c r="AP56" s="181">
        <v>157.5</v>
      </c>
      <c r="AQ56" s="181">
        <v>3</v>
      </c>
      <c r="AR56" s="181">
        <v>3.25</v>
      </c>
      <c r="AS56" s="181">
        <v>0.75</v>
      </c>
      <c r="AT56" s="180">
        <v>124.5</v>
      </c>
      <c r="AU56" s="180">
        <v>9.25</v>
      </c>
      <c r="AV56" s="180">
        <v>74.125</v>
      </c>
      <c r="AW56" s="181">
        <v>41</v>
      </c>
      <c r="AX56" s="181">
        <v>33.125</v>
      </c>
      <c r="AY56" s="180">
        <v>37.125</v>
      </c>
      <c r="AZ56" s="180">
        <v>63</v>
      </c>
      <c r="BA56" s="180">
        <v>75.375</v>
      </c>
      <c r="BB56" s="180">
        <v>0.625</v>
      </c>
      <c r="BC56" s="180">
        <v>0</v>
      </c>
      <c r="BD56" s="180">
        <v>673</v>
      </c>
      <c r="BE56" s="180">
        <v>6.5</v>
      </c>
      <c r="BF56" s="180">
        <v>67.75</v>
      </c>
      <c r="BG56" s="180">
        <v>284.5</v>
      </c>
      <c r="BH56" s="180" t="e">
        <v>#VALUE!</v>
      </c>
      <c r="BI56" s="182">
        <v>2680.1335212499998</v>
      </c>
      <c r="BJ56" s="183">
        <v>809.5</v>
      </c>
      <c r="BK56" s="183">
        <v>198.25</v>
      </c>
      <c r="BL56" s="183">
        <v>1510.5085212500001</v>
      </c>
      <c r="BM56" s="183">
        <v>31</v>
      </c>
      <c r="BN56" s="183">
        <v>29.5</v>
      </c>
      <c r="BO56" s="183" t="e">
        <v>#VALUE!</v>
      </c>
      <c r="BP56" s="183">
        <v>101.375</v>
      </c>
      <c r="BQ56" s="184">
        <v>681.375</v>
      </c>
      <c r="BR56" s="184">
        <v>260.375</v>
      </c>
      <c r="BS56" s="184" t="e">
        <v>#VALUE!</v>
      </c>
      <c r="BT56" s="184" t="e">
        <v>#VALUE!</v>
      </c>
      <c r="BU56" s="184" t="e">
        <v>#VALUE!</v>
      </c>
      <c r="BV56" s="184">
        <v>172.125</v>
      </c>
      <c r="BW56" s="185" t="e">
        <v>#VALUE!</v>
      </c>
      <c r="BX56" s="185" t="e">
        <v>#VALUE!</v>
      </c>
      <c r="BY56" s="185" t="e">
        <v>#VALUE!</v>
      </c>
      <c r="BZ56" s="185" t="e">
        <v>#VALUE!</v>
      </c>
      <c r="CA56" s="185" t="e">
        <v>#VALUE!</v>
      </c>
      <c r="CB56" s="185">
        <v>97.25</v>
      </c>
      <c r="CC56" s="186">
        <v>19.875</v>
      </c>
      <c r="CD56" s="187">
        <v>84620.373782485694</v>
      </c>
    </row>
    <row r="57" spans="1:82" x14ac:dyDescent="0.25">
      <c r="A57" s="179" t="s">
        <v>460</v>
      </c>
      <c r="B57" s="179" t="s">
        <v>461</v>
      </c>
      <c r="C57" s="179" t="s">
        <v>462</v>
      </c>
      <c r="D57" s="179" t="s">
        <v>120</v>
      </c>
      <c r="E57" s="180">
        <v>22881.8206934429</v>
      </c>
      <c r="F57" s="181">
        <v>22610.337360109599</v>
      </c>
      <c r="G57" s="181">
        <v>271.48333333333301</v>
      </c>
      <c r="H57" s="181">
        <v>0</v>
      </c>
      <c r="I57" s="181">
        <v>1017.2125303835541</v>
      </c>
      <c r="J57" s="181">
        <v>1148.625</v>
      </c>
      <c r="K57" s="181">
        <v>1403</v>
      </c>
      <c r="L57" s="181">
        <v>1970.1696654728901</v>
      </c>
      <c r="M57" s="181">
        <v>5311.0191427079899</v>
      </c>
      <c r="N57" s="181">
        <v>4055.6413120501802</v>
      </c>
      <c r="O57" s="181">
        <v>7976.1530428282904</v>
      </c>
      <c r="P57" s="180">
        <v>1783.5</v>
      </c>
      <c r="Q57" s="181">
        <v>22.125</v>
      </c>
      <c r="R57" s="181">
        <v>113.625</v>
      </c>
      <c r="S57" s="180">
        <v>3093.375</v>
      </c>
      <c r="T57" s="180">
        <v>787.75</v>
      </c>
      <c r="U57" s="180">
        <v>667.55519248226005</v>
      </c>
      <c r="V57" s="180">
        <v>5092.25</v>
      </c>
      <c r="W57" s="181">
        <v>889.125</v>
      </c>
      <c r="X57" s="181">
        <v>1066</v>
      </c>
      <c r="Y57" s="181">
        <v>450.75</v>
      </c>
      <c r="Z57" s="181">
        <v>418</v>
      </c>
      <c r="AA57" s="181">
        <v>0</v>
      </c>
      <c r="AB57" s="181">
        <v>339.875</v>
      </c>
      <c r="AC57" s="181">
        <v>946.5</v>
      </c>
      <c r="AD57" s="181">
        <v>511.125</v>
      </c>
      <c r="AE57" s="181">
        <v>470.875</v>
      </c>
      <c r="AF57" s="180">
        <v>5958.2655009606497</v>
      </c>
      <c r="AG57" s="181">
        <v>2369.75</v>
      </c>
      <c r="AH57" s="181">
        <v>68.25</v>
      </c>
      <c r="AI57" s="181">
        <v>930</v>
      </c>
      <c r="AJ57" s="181">
        <v>335.75</v>
      </c>
      <c r="AK57" s="181">
        <v>190.75</v>
      </c>
      <c r="AL57" s="181">
        <v>125</v>
      </c>
      <c r="AM57" s="181">
        <v>1938.7655009606401</v>
      </c>
      <c r="AN57" s="180">
        <v>255.25</v>
      </c>
      <c r="AO57" s="180">
        <v>906.125</v>
      </c>
      <c r="AP57" s="181">
        <v>381.625</v>
      </c>
      <c r="AQ57" s="181">
        <v>2</v>
      </c>
      <c r="AR57" s="181">
        <v>479.625</v>
      </c>
      <c r="AS57" s="181">
        <v>42.875</v>
      </c>
      <c r="AT57" s="180">
        <v>144.875</v>
      </c>
      <c r="AU57" s="180">
        <v>86</v>
      </c>
      <c r="AV57" s="180">
        <v>81.875</v>
      </c>
      <c r="AW57" s="181">
        <v>36.625</v>
      </c>
      <c r="AX57" s="181">
        <v>45.25</v>
      </c>
      <c r="AY57" s="180">
        <v>86</v>
      </c>
      <c r="AZ57" s="180">
        <v>77.25</v>
      </c>
      <c r="BA57" s="180">
        <v>98</v>
      </c>
      <c r="BB57" s="180">
        <v>2</v>
      </c>
      <c r="BC57" s="180">
        <v>0</v>
      </c>
      <c r="BD57" s="180">
        <v>2102</v>
      </c>
      <c r="BE57" s="180">
        <v>477.625</v>
      </c>
      <c r="BF57" s="180">
        <v>25.75</v>
      </c>
      <c r="BG57" s="180">
        <v>756.25</v>
      </c>
      <c r="BH57" s="180" t="e">
        <v>#VALUE!</v>
      </c>
      <c r="BI57" s="182">
        <v>2364.31162634375</v>
      </c>
      <c r="BJ57" s="183" t="e">
        <v>#VALUE!</v>
      </c>
      <c r="BK57" s="183">
        <v>53.875</v>
      </c>
      <c r="BL57" s="183">
        <v>1592.31162634375</v>
      </c>
      <c r="BM57" s="183">
        <v>0</v>
      </c>
      <c r="BN57" s="183">
        <v>15.75</v>
      </c>
      <c r="BO57" s="183">
        <v>1</v>
      </c>
      <c r="BP57" s="183">
        <v>69.625</v>
      </c>
      <c r="BQ57" s="184">
        <v>1504</v>
      </c>
      <c r="BR57" s="184">
        <v>348.5</v>
      </c>
      <c r="BS57" s="184" t="e">
        <v>#VALUE!</v>
      </c>
      <c r="BT57" s="184" t="e">
        <v>#VALUE!</v>
      </c>
      <c r="BU57" s="184" t="e">
        <v>#VALUE!</v>
      </c>
      <c r="BV57" s="184">
        <v>1098.875</v>
      </c>
      <c r="BW57" s="185">
        <v>0</v>
      </c>
      <c r="BX57" s="185">
        <v>33</v>
      </c>
      <c r="BY57" s="185" t="e">
        <v>#VALUE!</v>
      </c>
      <c r="BZ57" s="185">
        <v>58.625</v>
      </c>
      <c r="CA57" s="185" t="e">
        <v>#VALUE!</v>
      </c>
      <c r="CB57" s="185">
        <v>846.625</v>
      </c>
      <c r="CC57" s="186">
        <v>465.875</v>
      </c>
      <c r="CD57" s="187">
        <v>169388.265939023</v>
      </c>
    </row>
    <row r="58" spans="1:82" x14ac:dyDescent="0.25">
      <c r="A58" s="179" t="s">
        <v>463</v>
      </c>
      <c r="B58" s="179" t="s">
        <v>464</v>
      </c>
      <c r="C58" s="179" t="s">
        <v>462</v>
      </c>
      <c r="D58" s="179" t="s">
        <v>120</v>
      </c>
      <c r="E58" s="180">
        <v>4661.7558724354003</v>
      </c>
      <c r="F58" s="181">
        <v>4518.6601277545496</v>
      </c>
      <c r="G58" s="181">
        <v>0</v>
      </c>
      <c r="H58" s="181">
        <v>143.095744680851</v>
      </c>
      <c r="I58" s="181">
        <v>206.75</v>
      </c>
      <c r="J58" s="181">
        <v>265.734500805153</v>
      </c>
      <c r="K58" s="181">
        <v>261.375</v>
      </c>
      <c r="L58" s="181">
        <v>1154.4627672163999</v>
      </c>
      <c r="M58" s="181">
        <v>1402.71469163603</v>
      </c>
      <c r="N58" s="181">
        <v>569.18566809695903</v>
      </c>
      <c r="O58" s="181">
        <v>801.533244680851</v>
      </c>
      <c r="P58" s="180">
        <v>429.75</v>
      </c>
      <c r="Q58" s="181">
        <v>13.5</v>
      </c>
      <c r="R58" s="181">
        <v>28</v>
      </c>
      <c r="S58" s="180">
        <v>100.875</v>
      </c>
      <c r="T58" s="180">
        <v>112.375</v>
      </c>
      <c r="U58" s="180">
        <v>355.533244680851</v>
      </c>
      <c r="V58" s="180">
        <v>725.875</v>
      </c>
      <c r="W58" s="181">
        <v>54.5</v>
      </c>
      <c r="X58" s="181">
        <v>209.75</v>
      </c>
      <c r="Y58" s="181">
        <v>77.5</v>
      </c>
      <c r="Z58" s="181">
        <v>156</v>
      </c>
      <c r="AA58" s="181" t="e">
        <v>#VALUE!</v>
      </c>
      <c r="AB58" s="181">
        <v>17.5</v>
      </c>
      <c r="AC58" s="181">
        <v>7.625</v>
      </c>
      <c r="AD58" s="181">
        <v>176.125</v>
      </c>
      <c r="AE58" s="181">
        <v>26.875</v>
      </c>
      <c r="AF58" s="180">
        <v>1896.2226277545501</v>
      </c>
      <c r="AG58" s="181">
        <v>846.625</v>
      </c>
      <c r="AH58" s="181" t="e">
        <v>#VALUE!</v>
      </c>
      <c r="AI58" s="181">
        <v>432.875</v>
      </c>
      <c r="AJ58" s="181">
        <v>108.875</v>
      </c>
      <c r="AK58" s="181">
        <v>76.875</v>
      </c>
      <c r="AL58" s="181">
        <v>38.25</v>
      </c>
      <c r="AM58" s="181">
        <v>392.72262775454999</v>
      </c>
      <c r="AN58" s="180">
        <v>27.125</v>
      </c>
      <c r="AO58" s="180">
        <v>148.875</v>
      </c>
      <c r="AP58" s="181">
        <v>74.125</v>
      </c>
      <c r="AQ58" s="181">
        <v>0</v>
      </c>
      <c r="AR58" s="181">
        <v>74.25</v>
      </c>
      <c r="AS58" s="181">
        <v>0.5</v>
      </c>
      <c r="AT58" s="180">
        <v>29.25</v>
      </c>
      <c r="AU58" s="180">
        <v>0</v>
      </c>
      <c r="AV58" s="180">
        <v>37.5</v>
      </c>
      <c r="AW58" s="181">
        <v>4.625</v>
      </c>
      <c r="AX58" s="181">
        <v>32.875</v>
      </c>
      <c r="AY58" s="180">
        <v>8.125</v>
      </c>
      <c r="AZ58" s="180">
        <v>13.375</v>
      </c>
      <c r="BA58" s="180">
        <v>33.5</v>
      </c>
      <c r="BB58" s="180">
        <v>0</v>
      </c>
      <c r="BC58" s="180">
        <v>0</v>
      </c>
      <c r="BD58" s="180">
        <v>361.25</v>
      </c>
      <c r="BE58" s="180" t="e">
        <v>#VALUE!</v>
      </c>
      <c r="BF58" s="180">
        <v>77.25</v>
      </c>
      <c r="BG58" s="180">
        <v>184.25</v>
      </c>
      <c r="BH58" s="180" t="e">
        <v>#VALUE!</v>
      </c>
      <c r="BI58" s="182">
        <v>819.85961249999991</v>
      </c>
      <c r="BJ58" s="183" t="e">
        <v>#VALUE!</v>
      </c>
      <c r="BK58" s="183">
        <v>82.25</v>
      </c>
      <c r="BL58" s="183">
        <v>605.60961249999991</v>
      </c>
      <c r="BM58" s="183" t="e">
        <v>#VALUE!</v>
      </c>
      <c r="BN58" s="183" t="e">
        <v>#VALUE!</v>
      </c>
      <c r="BO58" s="183">
        <v>0</v>
      </c>
      <c r="BP58" s="183">
        <v>10.75</v>
      </c>
      <c r="BQ58" s="184">
        <v>111.875</v>
      </c>
      <c r="BR58" s="184">
        <v>41.375</v>
      </c>
      <c r="BS58" s="184" t="e">
        <v>#VALUE!</v>
      </c>
      <c r="BT58" s="184" t="e">
        <v>#VALUE!</v>
      </c>
      <c r="BU58" s="184" t="e">
        <v>#VALUE!</v>
      </c>
      <c r="BV58" s="184">
        <v>70.5</v>
      </c>
      <c r="BW58" s="185" t="e">
        <v>#VALUE!</v>
      </c>
      <c r="BX58" s="185" t="e">
        <v>#VALUE!</v>
      </c>
      <c r="BY58" s="185" t="e">
        <v>#VALUE!</v>
      </c>
      <c r="BZ58" s="185" t="e">
        <v>#VALUE!</v>
      </c>
      <c r="CA58" s="185" t="e">
        <v>#VALUE!</v>
      </c>
      <c r="CB58" s="185">
        <v>46.5</v>
      </c>
      <c r="CC58" s="186">
        <v>35.125</v>
      </c>
      <c r="CD58" s="187">
        <v>35956.274032145695</v>
      </c>
    </row>
    <row r="59" spans="1:82" x14ac:dyDescent="0.25">
      <c r="A59" s="179" t="s">
        <v>465</v>
      </c>
      <c r="B59" s="179" t="s">
        <v>466</v>
      </c>
      <c r="C59" s="179" t="s">
        <v>117</v>
      </c>
      <c r="D59" s="179" t="s">
        <v>117</v>
      </c>
      <c r="E59" s="180">
        <v>19076.0950392714</v>
      </c>
      <c r="F59" s="181">
        <v>18225.3450392714</v>
      </c>
      <c r="G59" s="181">
        <v>8.875</v>
      </c>
      <c r="H59" s="181" t="e">
        <v>#VALUE!</v>
      </c>
      <c r="I59" s="181">
        <v>1123.625</v>
      </c>
      <c r="J59" s="181">
        <v>1409</v>
      </c>
      <c r="K59" s="181">
        <v>1528.625</v>
      </c>
      <c r="L59" s="181">
        <v>2635.3207286372999</v>
      </c>
      <c r="M59" s="181">
        <v>5154.9778047478194</v>
      </c>
      <c r="N59" s="181">
        <v>3901.8320205733799</v>
      </c>
      <c r="O59" s="181">
        <v>3322.7144853128798</v>
      </c>
      <c r="P59" s="180">
        <v>3538.75</v>
      </c>
      <c r="Q59" s="181">
        <v>39.5</v>
      </c>
      <c r="R59" s="181">
        <v>189.25</v>
      </c>
      <c r="S59" s="180">
        <v>1300.875</v>
      </c>
      <c r="T59" s="180">
        <v>709.75</v>
      </c>
      <c r="U59" s="180">
        <v>923.95087635837297</v>
      </c>
      <c r="V59" s="180">
        <v>3320.875</v>
      </c>
      <c r="W59" s="181">
        <v>677.75</v>
      </c>
      <c r="X59" s="181">
        <v>575.125</v>
      </c>
      <c r="Y59" s="181">
        <v>264.25</v>
      </c>
      <c r="Z59" s="181">
        <v>451.625</v>
      </c>
      <c r="AA59" s="181">
        <v>20.375</v>
      </c>
      <c r="AB59" s="181">
        <v>434.25</v>
      </c>
      <c r="AC59" s="181">
        <v>19.25</v>
      </c>
      <c r="AD59" s="181">
        <v>156.5</v>
      </c>
      <c r="AE59" s="181">
        <v>721.75</v>
      </c>
      <c r="AF59" s="180">
        <v>5111.0191629130095</v>
      </c>
      <c r="AG59" s="181">
        <v>1748.25</v>
      </c>
      <c r="AH59" s="181">
        <v>23.875</v>
      </c>
      <c r="AI59" s="181">
        <v>1426.25</v>
      </c>
      <c r="AJ59" s="181">
        <v>149.75</v>
      </c>
      <c r="AK59" s="181">
        <v>369.5</v>
      </c>
      <c r="AL59" s="181">
        <v>0</v>
      </c>
      <c r="AM59" s="181">
        <v>1393.3941629130081</v>
      </c>
      <c r="AN59" s="180">
        <v>88.875</v>
      </c>
      <c r="AO59" s="180">
        <v>381</v>
      </c>
      <c r="AP59" s="181">
        <v>275.25</v>
      </c>
      <c r="AQ59" s="181">
        <v>17.125</v>
      </c>
      <c r="AR59" s="181">
        <v>42.375</v>
      </c>
      <c r="AS59" s="181">
        <v>46.25</v>
      </c>
      <c r="AT59" s="180">
        <v>468.75</v>
      </c>
      <c r="AU59" s="180">
        <v>180.875</v>
      </c>
      <c r="AV59" s="180">
        <v>109.375</v>
      </c>
      <c r="AW59" s="181">
        <v>10.625</v>
      </c>
      <c r="AX59" s="181">
        <v>98.75</v>
      </c>
      <c r="AY59" s="180">
        <v>42.125</v>
      </c>
      <c r="AZ59" s="180">
        <v>442.25</v>
      </c>
      <c r="BA59" s="180">
        <v>211.375</v>
      </c>
      <c r="BB59" s="180">
        <v>1</v>
      </c>
      <c r="BC59" s="180">
        <v>3</v>
      </c>
      <c r="BD59" s="180">
        <v>1326</v>
      </c>
      <c r="BE59" s="180">
        <v>4.625</v>
      </c>
      <c r="BF59" s="180">
        <v>86.625</v>
      </c>
      <c r="BG59" s="180">
        <v>297.875</v>
      </c>
      <c r="BH59" s="180" t="e">
        <v>#VALUE!</v>
      </c>
      <c r="BI59" s="182">
        <v>5278.0286903750002</v>
      </c>
      <c r="BJ59" s="183">
        <v>2004</v>
      </c>
      <c r="BK59" s="183">
        <v>300.75</v>
      </c>
      <c r="BL59" s="183">
        <v>2498.5286903750002</v>
      </c>
      <c r="BM59" s="183">
        <v>104.125</v>
      </c>
      <c r="BN59" s="183">
        <v>150.875</v>
      </c>
      <c r="BO59" s="183" t="e">
        <v>#VALUE!</v>
      </c>
      <c r="BP59" s="183">
        <v>219.75</v>
      </c>
      <c r="BQ59" s="184">
        <v>2710.75</v>
      </c>
      <c r="BR59" s="184">
        <v>92.25</v>
      </c>
      <c r="BS59" s="184" t="e">
        <v>#VALUE!</v>
      </c>
      <c r="BT59" s="184" t="e">
        <v>#VALUE!</v>
      </c>
      <c r="BU59" s="184" t="e">
        <v>#VALUE!</v>
      </c>
      <c r="BV59" s="184">
        <v>2041.875</v>
      </c>
      <c r="BW59" s="185">
        <v>1091.5</v>
      </c>
      <c r="BX59" s="185">
        <v>10.375</v>
      </c>
      <c r="BY59" s="185">
        <v>5.375</v>
      </c>
      <c r="BZ59" s="185">
        <v>288.75</v>
      </c>
      <c r="CA59" s="185">
        <v>8.875</v>
      </c>
      <c r="CB59" s="185">
        <v>383.5</v>
      </c>
      <c r="CC59" s="186">
        <v>192.75</v>
      </c>
      <c r="CD59" s="187">
        <v>181643.042724973</v>
      </c>
    </row>
    <row r="60" spans="1:82" x14ac:dyDescent="0.25">
      <c r="A60" s="179" t="s">
        <v>467</v>
      </c>
      <c r="B60" s="179" t="s">
        <v>468</v>
      </c>
      <c r="C60" s="179" t="s">
        <v>462</v>
      </c>
      <c r="D60" s="179" t="s">
        <v>120</v>
      </c>
      <c r="E60" s="180">
        <v>30128.910136834798</v>
      </c>
      <c r="F60" s="181">
        <v>29467.8854796704</v>
      </c>
      <c r="G60" s="181">
        <v>35.386039886039903</v>
      </c>
      <c r="H60" s="181">
        <v>625.63861727837798</v>
      </c>
      <c r="I60" s="181">
        <v>931.70803571428598</v>
      </c>
      <c r="J60" s="181">
        <v>1129.875</v>
      </c>
      <c r="K60" s="181">
        <v>1241.6741071428601</v>
      </c>
      <c r="L60" s="181">
        <v>2486.6444419045501</v>
      </c>
      <c r="M60" s="181">
        <v>6338.4807172650699</v>
      </c>
      <c r="N60" s="181">
        <v>7125.5263171016004</v>
      </c>
      <c r="O60" s="181">
        <v>10875.0015177064</v>
      </c>
      <c r="P60" s="180">
        <v>1727.5</v>
      </c>
      <c r="Q60" s="181">
        <v>185.875</v>
      </c>
      <c r="R60" s="181">
        <v>255.75</v>
      </c>
      <c r="S60" s="180">
        <v>4443.375</v>
      </c>
      <c r="T60" s="180">
        <v>442.375</v>
      </c>
      <c r="U60" s="180">
        <v>1240.8942242732901</v>
      </c>
      <c r="V60" s="180">
        <v>7801.25</v>
      </c>
      <c r="W60" s="181">
        <v>3446.375</v>
      </c>
      <c r="X60" s="181">
        <v>987.5</v>
      </c>
      <c r="Y60" s="181">
        <v>562.25</v>
      </c>
      <c r="Z60" s="181">
        <v>815.625</v>
      </c>
      <c r="AA60" s="181">
        <v>0</v>
      </c>
      <c r="AB60" s="181">
        <v>517.375</v>
      </c>
      <c r="AC60" s="181">
        <v>257.25</v>
      </c>
      <c r="AD60" s="181">
        <v>659.125</v>
      </c>
      <c r="AE60" s="181">
        <v>555.75</v>
      </c>
      <c r="AF60" s="180">
        <v>9991.6409125614791</v>
      </c>
      <c r="AG60" s="181">
        <v>2995.5</v>
      </c>
      <c r="AH60" s="181">
        <v>82</v>
      </c>
      <c r="AI60" s="181">
        <v>2591.5</v>
      </c>
      <c r="AJ60" s="181">
        <v>1072.125</v>
      </c>
      <c r="AK60" s="181">
        <v>466.875</v>
      </c>
      <c r="AL60" s="181">
        <v>328.375</v>
      </c>
      <c r="AM60" s="181">
        <v>2455.26591256148</v>
      </c>
      <c r="AN60" s="180">
        <v>334.875</v>
      </c>
      <c r="AO60" s="180">
        <v>464</v>
      </c>
      <c r="AP60" s="181">
        <v>233.375</v>
      </c>
      <c r="AQ60" s="181">
        <v>2.5</v>
      </c>
      <c r="AR60" s="181">
        <v>177.75</v>
      </c>
      <c r="AS60" s="181">
        <v>50.375</v>
      </c>
      <c r="AT60" s="180">
        <v>382.875</v>
      </c>
      <c r="AU60" s="180">
        <v>97.875</v>
      </c>
      <c r="AV60" s="180">
        <v>134.125</v>
      </c>
      <c r="AW60" s="181">
        <v>46.25</v>
      </c>
      <c r="AX60" s="181">
        <v>87.875</v>
      </c>
      <c r="AY60" s="180">
        <v>44.625</v>
      </c>
      <c r="AZ60" s="180">
        <v>52.5</v>
      </c>
      <c r="BA60" s="180">
        <v>70.25</v>
      </c>
      <c r="BB60" s="180">
        <v>5.625</v>
      </c>
      <c r="BC60" s="180">
        <v>1</v>
      </c>
      <c r="BD60" s="180">
        <v>1576.875</v>
      </c>
      <c r="BE60" s="180">
        <v>23.75</v>
      </c>
      <c r="BF60" s="180" t="e">
        <v>#VALUE!</v>
      </c>
      <c r="BG60" s="180">
        <v>1152.875</v>
      </c>
      <c r="BH60" s="180" t="e">
        <v>#VALUE!</v>
      </c>
      <c r="BI60" s="182">
        <v>4242.8144463437502</v>
      </c>
      <c r="BJ60" s="183">
        <v>371.375</v>
      </c>
      <c r="BK60" s="183">
        <v>235.625</v>
      </c>
      <c r="BL60" s="183">
        <v>3530.0644463437502</v>
      </c>
      <c r="BM60" s="183">
        <v>3.125</v>
      </c>
      <c r="BN60" s="183">
        <v>13.25</v>
      </c>
      <c r="BO60" s="183">
        <v>0</v>
      </c>
      <c r="BP60" s="183">
        <v>89.375</v>
      </c>
      <c r="BQ60" s="184">
        <v>584.25</v>
      </c>
      <c r="BR60" s="184">
        <v>140.625</v>
      </c>
      <c r="BS60" s="184" t="e">
        <v>#VALUE!</v>
      </c>
      <c r="BT60" s="184" t="e">
        <v>#VALUE!</v>
      </c>
      <c r="BU60" s="184">
        <v>1.625</v>
      </c>
      <c r="BV60" s="184">
        <v>340.125</v>
      </c>
      <c r="BW60" s="185" t="e">
        <v>#VALUE!</v>
      </c>
      <c r="BX60" s="185" t="e">
        <v>#VALUE!</v>
      </c>
      <c r="BY60" s="185" t="e">
        <v>#VALUE!</v>
      </c>
      <c r="BZ60" s="185" t="e">
        <v>#VALUE!</v>
      </c>
      <c r="CA60" s="185" t="e">
        <v>#VALUE!</v>
      </c>
      <c r="CB60" s="185">
        <v>279.875</v>
      </c>
      <c r="CC60" s="186">
        <v>586.125</v>
      </c>
      <c r="CD60" s="187">
        <v>248143.50352489899</v>
      </c>
    </row>
    <row r="61" spans="1:82" x14ac:dyDescent="0.25">
      <c r="A61" s="179" t="s">
        <v>469</v>
      </c>
      <c r="B61" s="179" t="s">
        <v>470</v>
      </c>
      <c r="C61" s="179" t="s">
        <v>399</v>
      </c>
      <c r="D61" s="179" t="s">
        <v>116</v>
      </c>
      <c r="E61" s="180">
        <v>6366.1980958882205</v>
      </c>
      <c r="F61" s="181">
        <v>6214.6980958882205</v>
      </c>
      <c r="G61" s="181">
        <v>0</v>
      </c>
      <c r="H61" s="181">
        <v>151.5</v>
      </c>
      <c r="I61" s="181">
        <v>325.25</v>
      </c>
      <c r="J61" s="181">
        <v>276.125</v>
      </c>
      <c r="K61" s="181">
        <v>443.94086020386902</v>
      </c>
      <c r="L61" s="181">
        <v>694.62497854691105</v>
      </c>
      <c r="M61" s="181">
        <v>2298.8896100786201</v>
      </c>
      <c r="N61" s="181">
        <v>1416.61764705882</v>
      </c>
      <c r="O61" s="181">
        <v>910.75</v>
      </c>
      <c r="P61" s="180">
        <v>398.875</v>
      </c>
      <c r="Q61" s="181">
        <v>62</v>
      </c>
      <c r="R61" s="181">
        <v>8.75</v>
      </c>
      <c r="S61" s="180">
        <v>198.125</v>
      </c>
      <c r="T61" s="180">
        <v>149.75</v>
      </c>
      <c r="U61" s="180">
        <v>215.5</v>
      </c>
      <c r="V61" s="180">
        <v>1830.875</v>
      </c>
      <c r="W61" s="181">
        <v>383.5</v>
      </c>
      <c r="X61" s="181">
        <v>288.5</v>
      </c>
      <c r="Y61" s="181">
        <v>183.125</v>
      </c>
      <c r="Z61" s="181">
        <v>267</v>
      </c>
      <c r="AA61" s="181" t="e">
        <v>#VALUE!</v>
      </c>
      <c r="AB61" s="181">
        <v>260.125</v>
      </c>
      <c r="AC61" s="181">
        <v>118.125</v>
      </c>
      <c r="AD61" s="181">
        <v>194.625</v>
      </c>
      <c r="AE61" s="181">
        <v>135.875</v>
      </c>
      <c r="AF61" s="180">
        <v>2513.57309588822</v>
      </c>
      <c r="AG61" s="181">
        <v>817.75</v>
      </c>
      <c r="AH61" s="181">
        <v>93.625</v>
      </c>
      <c r="AI61" s="181">
        <v>594.875</v>
      </c>
      <c r="AJ61" s="181">
        <v>85.875</v>
      </c>
      <c r="AK61" s="181">
        <v>95.25</v>
      </c>
      <c r="AL61" s="181">
        <v>93.5</v>
      </c>
      <c r="AM61" s="181">
        <v>732.69809588822295</v>
      </c>
      <c r="AN61" s="180">
        <v>10.875</v>
      </c>
      <c r="AO61" s="180">
        <v>105.875</v>
      </c>
      <c r="AP61" s="181">
        <v>56.625</v>
      </c>
      <c r="AQ61" s="181">
        <v>0.5</v>
      </c>
      <c r="AR61" s="181">
        <v>28.5</v>
      </c>
      <c r="AS61" s="181">
        <v>20.25</v>
      </c>
      <c r="AT61" s="180">
        <v>6</v>
      </c>
      <c r="AU61" s="180">
        <v>12.75</v>
      </c>
      <c r="AV61" s="180">
        <v>33.875</v>
      </c>
      <c r="AW61" s="181">
        <v>3.75</v>
      </c>
      <c r="AX61" s="181">
        <v>30.125</v>
      </c>
      <c r="AY61" s="180">
        <v>7.25</v>
      </c>
      <c r="AZ61" s="180">
        <v>2</v>
      </c>
      <c r="BA61" s="180">
        <v>52</v>
      </c>
      <c r="BB61" s="180">
        <v>1.25</v>
      </c>
      <c r="BC61" s="180">
        <v>0</v>
      </c>
      <c r="BD61" s="180">
        <v>587.125</v>
      </c>
      <c r="BE61" s="180">
        <v>0</v>
      </c>
      <c r="BF61" s="180" t="e">
        <v>#VALUE!</v>
      </c>
      <c r="BG61" s="180">
        <v>78.375</v>
      </c>
      <c r="BH61" s="180" t="e">
        <v>#VALUE!</v>
      </c>
      <c r="BI61" s="182">
        <v>1132.3255578124999</v>
      </c>
      <c r="BJ61" s="183" t="e">
        <v>#VALUE!</v>
      </c>
      <c r="BK61" s="183">
        <v>67.375</v>
      </c>
      <c r="BL61" s="183">
        <v>696.95055781249994</v>
      </c>
      <c r="BM61" s="183" t="e">
        <v>#VALUE!</v>
      </c>
      <c r="BN61" s="183">
        <v>1.125</v>
      </c>
      <c r="BO61" s="183" t="e">
        <v>#VALUE!</v>
      </c>
      <c r="BP61" s="183">
        <v>143.75</v>
      </c>
      <c r="BQ61" s="184">
        <v>473.625</v>
      </c>
      <c r="BR61" s="184">
        <v>27.5</v>
      </c>
      <c r="BS61" s="184" t="e">
        <v>#VALUE!</v>
      </c>
      <c r="BT61" s="184" t="e">
        <v>#VALUE!</v>
      </c>
      <c r="BU61" s="184" t="e">
        <v>#VALUE!</v>
      </c>
      <c r="BV61" s="184">
        <v>284.125</v>
      </c>
      <c r="BW61" s="185">
        <v>0</v>
      </c>
      <c r="BX61" s="185">
        <v>162.875</v>
      </c>
      <c r="BY61" s="185" t="e">
        <v>#VALUE!</v>
      </c>
      <c r="BZ61" s="185">
        <v>0</v>
      </c>
      <c r="CA61" s="185" t="e">
        <v>#VALUE!</v>
      </c>
      <c r="CB61" s="185">
        <v>65.75</v>
      </c>
      <c r="CC61" s="186">
        <v>21.75</v>
      </c>
      <c r="CD61" s="187">
        <v>47078.973268315203</v>
      </c>
    </row>
    <row r="62" spans="1:82" x14ac:dyDescent="0.25">
      <c r="A62" s="179" t="s">
        <v>471</v>
      </c>
      <c r="B62" s="179" t="s">
        <v>472</v>
      </c>
      <c r="C62" s="179" t="s">
        <v>473</v>
      </c>
      <c r="D62" s="179" t="s">
        <v>121</v>
      </c>
      <c r="E62" s="180">
        <v>80157.102413630098</v>
      </c>
      <c r="F62" s="181">
        <v>78880.775794063797</v>
      </c>
      <c r="G62" s="181">
        <v>995.94269099491305</v>
      </c>
      <c r="H62" s="181">
        <v>280.38392857142901</v>
      </c>
      <c r="I62" s="181">
        <v>2806.0306603773602</v>
      </c>
      <c r="J62" s="181">
        <v>3417.01751191737</v>
      </c>
      <c r="K62" s="181">
        <v>4594.3560486369597</v>
      </c>
      <c r="L62" s="181">
        <v>8965.7458602548195</v>
      </c>
      <c r="M62" s="181">
        <v>17740.427339635102</v>
      </c>
      <c r="N62" s="181">
        <v>16333.117427609801</v>
      </c>
      <c r="O62" s="181">
        <v>26300.407565198799</v>
      </c>
      <c r="P62" s="180">
        <v>12201.5451979586</v>
      </c>
      <c r="Q62" s="181">
        <v>64.25</v>
      </c>
      <c r="R62" s="181">
        <v>273.125</v>
      </c>
      <c r="S62" s="180">
        <v>3423.875</v>
      </c>
      <c r="T62" s="180">
        <v>2364.875</v>
      </c>
      <c r="U62" s="180">
        <v>2183.34473150536</v>
      </c>
      <c r="V62" s="180">
        <v>15993.25</v>
      </c>
      <c r="W62" s="181">
        <v>2150.75</v>
      </c>
      <c r="X62" s="181">
        <v>3501.25</v>
      </c>
      <c r="Y62" s="181">
        <v>1158.25</v>
      </c>
      <c r="Z62" s="181">
        <v>3103.875</v>
      </c>
      <c r="AA62" s="181">
        <v>169.25</v>
      </c>
      <c r="AB62" s="181">
        <v>697.375</v>
      </c>
      <c r="AC62" s="181">
        <v>164.375</v>
      </c>
      <c r="AD62" s="181">
        <v>3444</v>
      </c>
      <c r="AE62" s="181">
        <v>1604.125</v>
      </c>
      <c r="AF62" s="180">
        <v>28048.087484166201</v>
      </c>
      <c r="AG62" s="181">
        <v>7094.875</v>
      </c>
      <c r="AH62" s="181">
        <v>410.875</v>
      </c>
      <c r="AI62" s="181">
        <v>7048.125</v>
      </c>
      <c r="AJ62" s="181">
        <v>1424.875</v>
      </c>
      <c r="AK62" s="181">
        <v>1383.5</v>
      </c>
      <c r="AL62" s="181">
        <v>1193.375</v>
      </c>
      <c r="AM62" s="181">
        <v>9492.4624841662408</v>
      </c>
      <c r="AN62" s="180">
        <v>456</v>
      </c>
      <c r="AO62" s="180">
        <v>2354.375</v>
      </c>
      <c r="AP62" s="181">
        <v>1562.75</v>
      </c>
      <c r="AQ62" s="181">
        <v>47.875</v>
      </c>
      <c r="AR62" s="181">
        <v>615.5</v>
      </c>
      <c r="AS62" s="181">
        <v>128.25</v>
      </c>
      <c r="AT62" s="180">
        <v>390.25</v>
      </c>
      <c r="AU62" s="180">
        <v>7.875</v>
      </c>
      <c r="AV62" s="180">
        <v>257.375</v>
      </c>
      <c r="AW62" s="181">
        <v>48.25</v>
      </c>
      <c r="AX62" s="181">
        <v>209.125</v>
      </c>
      <c r="AY62" s="180">
        <v>208.5</v>
      </c>
      <c r="AZ62" s="180">
        <v>408.75</v>
      </c>
      <c r="BA62" s="180">
        <v>190.875</v>
      </c>
      <c r="BB62" s="180">
        <v>3.875</v>
      </c>
      <c r="BC62" s="180">
        <v>2.875</v>
      </c>
      <c r="BD62" s="180">
        <v>6307.75</v>
      </c>
      <c r="BE62" s="180">
        <v>113.25</v>
      </c>
      <c r="BF62" s="180">
        <v>209.375</v>
      </c>
      <c r="BG62" s="180">
        <v>4406.875</v>
      </c>
      <c r="BH62" s="180" t="e">
        <v>#VALUE!</v>
      </c>
      <c r="BI62" s="182">
        <v>5295.1823808749996</v>
      </c>
      <c r="BJ62" s="183">
        <v>1203.25</v>
      </c>
      <c r="BK62" s="183">
        <v>947.25</v>
      </c>
      <c r="BL62" s="183">
        <v>2562.807380875</v>
      </c>
      <c r="BM62" s="183">
        <v>3.25</v>
      </c>
      <c r="BN62" s="183">
        <v>14.5</v>
      </c>
      <c r="BO62" s="183">
        <v>0</v>
      </c>
      <c r="BP62" s="183">
        <v>564.125</v>
      </c>
      <c r="BQ62" s="184">
        <v>3335.625</v>
      </c>
      <c r="BR62" s="184">
        <v>556</v>
      </c>
      <c r="BS62" s="184" t="e">
        <v>#VALUE!</v>
      </c>
      <c r="BT62" s="184" t="e">
        <v>#VALUE!</v>
      </c>
      <c r="BU62" s="184">
        <v>1.875</v>
      </c>
      <c r="BV62" s="184">
        <v>2221.125</v>
      </c>
      <c r="BW62" s="185">
        <v>156.125</v>
      </c>
      <c r="BX62" s="185">
        <v>52.25</v>
      </c>
      <c r="BY62" s="185" t="e">
        <v>#VALUE!</v>
      </c>
      <c r="BZ62" s="185" t="e">
        <v>#VALUE!</v>
      </c>
      <c r="CA62" s="185" t="e">
        <v>#VALUE!</v>
      </c>
      <c r="CB62" s="185">
        <v>1648.25</v>
      </c>
      <c r="CC62" s="186">
        <v>1804.875</v>
      </c>
      <c r="CD62" s="187">
        <v>704028.22009794204</v>
      </c>
    </row>
    <row r="63" spans="1:82" x14ac:dyDescent="0.25">
      <c r="A63" s="179" t="s">
        <v>474</v>
      </c>
      <c r="B63" s="179" t="s">
        <v>475</v>
      </c>
      <c r="C63" s="179" t="s">
        <v>357</v>
      </c>
      <c r="D63" s="179" t="s">
        <v>121</v>
      </c>
      <c r="E63" s="180">
        <v>20653.7112516241</v>
      </c>
      <c r="F63" s="181">
        <v>19452.487938274899</v>
      </c>
      <c r="G63" s="181">
        <v>2.375</v>
      </c>
      <c r="H63" s="181">
        <v>1198.8483133492321</v>
      </c>
      <c r="I63" s="181">
        <v>1002.625</v>
      </c>
      <c r="J63" s="181">
        <v>924.875</v>
      </c>
      <c r="K63" s="181">
        <v>888.14877853975599</v>
      </c>
      <c r="L63" s="181">
        <v>1796.45564906039</v>
      </c>
      <c r="M63" s="181">
        <v>4558.0632329826203</v>
      </c>
      <c r="N63" s="181">
        <v>4194.5910015335394</v>
      </c>
      <c r="O63" s="181">
        <v>7288.9525895078395</v>
      </c>
      <c r="P63" s="180">
        <v>2581.375</v>
      </c>
      <c r="Q63" s="181">
        <v>17.375</v>
      </c>
      <c r="R63" s="181">
        <v>194.5</v>
      </c>
      <c r="S63" s="180">
        <v>1182</v>
      </c>
      <c r="T63" s="180">
        <v>1200.25</v>
      </c>
      <c r="U63" s="180">
        <v>2027.29781652667</v>
      </c>
      <c r="V63" s="180">
        <v>4130.5</v>
      </c>
      <c r="W63" s="181">
        <v>590.375</v>
      </c>
      <c r="X63" s="181">
        <v>1121.375</v>
      </c>
      <c r="Y63" s="181">
        <v>285.625</v>
      </c>
      <c r="Z63" s="181">
        <v>970.375</v>
      </c>
      <c r="AA63" s="181">
        <v>62.875</v>
      </c>
      <c r="AB63" s="181">
        <v>115.875</v>
      </c>
      <c r="AC63" s="181">
        <v>99</v>
      </c>
      <c r="AD63" s="181">
        <v>749.375</v>
      </c>
      <c r="AE63" s="181">
        <v>135.625</v>
      </c>
      <c r="AF63" s="180">
        <v>5980.41343509748</v>
      </c>
      <c r="AG63" s="181">
        <v>1487.5</v>
      </c>
      <c r="AH63" s="181">
        <v>160.5</v>
      </c>
      <c r="AI63" s="181">
        <v>1586.625</v>
      </c>
      <c r="AJ63" s="181">
        <v>438.125</v>
      </c>
      <c r="AK63" s="181">
        <v>483.875</v>
      </c>
      <c r="AL63" s="181">
        <v>210.5</v>
      </c>
      <c r="AM63" s="181">
        <v>1613.28843509748</v>
      </c>
      <c r="AN63" s="180">
        <v>256.75</v>
      </c>
      <c r="AO63" s="180">
        <v>437.25</v>
      </c>
      <c r="AP63" s="181">
        <v>319.625</v>
      </c>
      <c r="AQ63" s="181">
        <v>5.75</v>
      </c>
      <c r="AR63" s="181">
        <v>70.25</v>
      </c>
      <c r="AS63" s="181">
        <v>41.625</v>
      </c>
      <c r="AT63" s="180">
        <v>171.125</v>
      </c>
      <c r="AU63" s="180">
        <v>8.625</v>
      </c>
      <c r="AV63" s="180">
        <v>89.375</v>
      </c>
      <c r="AW63" s="181">
        <v>57.5</v>
      </c>
      <c r="AX63" s="181">
        <v>31.875</v>
      </c>
      <c r="AY63" s="180">
        <v>5.875</v>
      </c>
      <c r="AZ63" s="180">
        <v>11.625</v>
      </c>
      <c r="BA63" s="180">
        <v>49</v>
      </c>
      <c r="BB63" s="180">
        <v>1</v>
      </c>
      <c r="BC63" s="180">
        <v>1</v>
      </c>
      <c r="BD63" s="180">
        <v>1474.75</v>
      </c>
      <c r="BE63" s="180">
        <v>0.875</v>
      </c>
      <c r="BF63" s="180">
        <v>84.875</v>
      </c>
      <c r="BG63" s="180">
        <v>591</v>
      </c>
      <c r="BH63" s="180" t="e">
        <v>#VALUE!</v>
      </c>
      <c r="BI63" s="182">
        <v>2712.47745509375</v>
      </c>
      <c r="BJ63" s="183" t="e">
        <v>#VALUE!</v>
      </c>
      <c r="BK63" s="183">
        <v>182.875</v>
      </c>
      <c r="BL63" s="183">
        <v>1604.7274550937498</v>
      </c>
      <c r="BM63" s="183">
        <v>16.5</v>
      </c>
      <c r="BN63" s="183" t="e">
        <v>#VALUE!</v>
      </c>
      <c r="BO63" s="183">
        <v>117.25</v>
      </c>
      <c r="BP63" s="183">
        <v>226.25</v>
      </c>
      <c r="BQ63" s="184">
        <v>1229.375</v>
      </c>
      <c r="BR63" s="184">
        <v>508.75</v>
      </c>
      <c r="BS63" s="184" t="e">
        <v>#VALUE!</v>
      </c>
      <c r="BT63" s="184" t="e">
        <v>#VALUE!</v>
      </c>
      <c r="BU63" s="184" t="e">
        <v>#VALUE!</v>
      </c>
      <c r="BV63" s="184">
        <v>396.125</v>
      </c>
      <c r="BW63" s="185">
        <v>0</v>
      </c>
      <c r="BX63" s="185" t="e">
        <v>#VALUE!</v>
      </c>
      <c r="BY63" s="185" t="e">
        <v>#VALUE!</v>
      </c>
      <c r="BZ63" s="185" t="e">
        <v>#VALUE!</v>
      </c>
      <c r="CA63" s="185">
        <v>57.75</v>
      </c>
      <c r="CB63" s="185">
        <v>315.5</v>
      </c>
      <c r="CC63" s="186">
        <v>1140.3923423528299</v>
      </c>
      <c r="CD63" s="187">
        <v>192451.23250479301</v>
      </c>
    </row>
    <row r="64" spans="1:82" x14ac:dyDescent="0.25">
      <c r="A64" s="179" t="s">
        <v>476</v>
      </c>
      <c r="B64" s="179" t="s">
        <v>477</v>
      </c>
      <c r="C64" s="179" t="s">
        <v>382</v>
      </c>
      <c r="D64" s="179" t="s">
        <v>123</v>
      </c>
      <c r="E64" s="180">
        <v>10408.207975119891</v>
      </c>
      <c r="F64" s="181">
        <v>10405.207975119891</v>
      </c>
      <c r="G64" s="181">
        <v>3</v>
      </c>
      <c r="H64" s="181" t="e">
        <v>#VALUE!</v>
      </c>
      <c r="I64" s="181">
        <v>464.75</v>
      </c>
      <c r="J64" s="181">
        <v>438.375</v>
      </c>
      <c r="K64" s="181">
        <v>393.91228548757698</v>
      </c>
      <c r="L64" s="181">
        <v>1126.8303571428569</v>
      </c>
      <c r="M64" s="181">
        <v>2781.9146814085302</v>
      </c>
      <c r="N64" s="181">
        <v>2117.5134847386398</v>
      </c>
      <c r="O64" s="181">
        <v>3084.9121663422902</v>
      </c>
      <c r="P64" s="180">
        <v>1265.625</v>
      </c>
      <c r="Q64" s="181">
        <v>5.375</v>
      </c>
      <c r="R64" s="181">
        <v>32</v>
      </c>
      <c r="S64" s="180">
        <v>515.75</v>
      </c>
      <c r="T64" s="180">
        <v>206</v>
      </c>
      <c r="U64" s="180">
        <v>101</v>
      </c>
      <c r="V64" s="180">
        <v>2124.625</v>
      </c>
      <c r="W64" s="181">
        <v>856</v>
      </c>
      <c r="X64" s="181">
        <v>168.5</v>
      </c>
      <c r="Y64" s="181">
        <v>19</v>
      </c>
      <c r="Z64" s="181">
        <v>322.75</v>
      </c>
      <c r="AA64" s="181" t="e">
        <v>#VALUE!</v>
      </c>
      <c r="AB64" s="181">
        <v>206</v>
      </c>
      <c r="AC64" s="181">
        <v>4</v>
      </c>
      <c r="AD64" s="181">
        <v>252.125</v>
      </c>
      <c r="AE64" s="181">
        <v>296.25</v>
      </c>
      <c r="AF64" s="180">
        <v>4605.7079751198899</v>
      </c>
      <c r="AG64" s="181">
        <v>1490.25</v>
      </c>
      <c r="AH64" s="181">
        <v>19.25</v>
      </c>
      <c r="AI64" s="181">
        <v>906.875</v>
      </c>
      <c r="AJ64" s="181">
        <v>61.125</v>
      </c>
      <c r="AK64" s="181">
        <v>0</v>
      </c>
      <c r="AL64" s="181">
        <v>187.875</v>
      </c>
      <c r="AM64" s="181">
        <v>1940.3329751198901</v>
      </c>
      <c r="AN64" s="180">
        <v>69.375</v>
      </c>
      <c r="AO64" s="180">
        <v>167.375</v>
      </c>
      <c r="AP64" s="181">
        <v>127.125</v>
      </c>
      <c r="AQ64" s="181">
        <v>0.75</v>
      </c>
      <c r="AR64" s="181">
        <v>20.375</v>
      </c>
      <c r="AS64" s="181">
        <v>19.125</v>
      </c>
      <c r="AT64" s="180">
        <v>44.125</v>
      </c>
      <c r="AU64" s="180">
        <v>62.5</v>
      </c>
      <c r="AV64" s="180">
        <v>34.125</v>
      </c>
      <c r="AW64" s="181">
        <v>10.5</v>
      </c>
      <c r="AX64" s="181">
        <v>23.625</v>
      </c>
      <c r="AY64" s="180">
        <v>6.375</v>
      </c>
      <c r="AZ64" s="180">
        <v>20.75</v>
      </c>
      <c r="BA64" s="180">
        <v>57.125</v>
      </c>
      <c r="BB64" s="180">
        <v>0</v>
      </c>
      <c r="BC64" s="180">
        <v>1</v>
      </c>
      <c r="BD64" s="180">
        <v>560.625</v>
      </c>
      <c r="BE64" s="180" t="e">
        <v>#VALUE!</v>
      </c>
      <c r="BF64" s="180">
        <v>23.125</v>
      </c>
      <c r="BG64" s="180">
        <v>184.375</v>
      </c>
      <c r="BH64" s="180" t="e">
        <v>#VALUE!</v>
      </c>
      <c r="BI64" s="182">
        <v>1908.9093917499999</v>
      </c>
      <c r="BJ64" s="183" t="e">
        <v>#VALUE!</v>
      </c>
      <c r="BK64" s="183">
        <v>226.75</v>
      </c>
      <c r="BL64" s="183">
        <v>1209.2843917499999</v>
      </c>
      <c r="BM64" s="183">
        <v>17.625</v>
      </c>
      <c r="BN64" s="183">
        <v>16.875</v>
      </c>
      <c r="BO64" s="183">
        <v>0</v>
      </c>
      <c r="BP64" s="183">
        <v>34.875</v>
      </c>
      <c r="BQ64" s="184">
        <v>673.875</v>
      </c>
      <c r="BR64" s="184">
        <v>36.375</v>
      </c>
      <c r="BS64" s="184" t="e">
        <v>#VALUE!</v>
      </c>
      <c r="BT64" s="184" t="e">
        <v>#VALUE!</v>
      </c>
      <c r="BU64" s="184" t="e">
        <v>#VALUE!</v>
      </c>
      <c r="BV64" s="184">
        <v>417.375</v>
      </c>
      <c r="BW64" s="185" t="e">
        <v>#VALUE!</v>
      </c>
      <c r="BX64" s="185">
        <v>51.375</v>
      </c>
      <c r="BY64" s="185" t="e">
        <v>#VALUE!</v>
      </c>
      <c r="BZ64" s="185">
        <v>0</v>
      </c>
      <c r="CA64" s="185" t="e">
        <v>#VALUE!</v>
      </c>
      <c r="CB64" s="185">
        <v>130.125</v>
      </c>
      <c r="CC64" s="186">
        <v>1397.25219449311</v>
      </c>
      <c r="CD64" s="187">
        <v>71749.727255592094</v>
      </c>
    </row>
    <row r="65" spans="1:82" x14ac:dyDescent="0.25">
      <c r="A65" s="179" t="s">
        <v>478</v>
      </c>
      <c r="B65" s="179" t="s">
        <v>479</v>
      </c>
      <c r="C65" s="179" t="s">
        <v>473</v>
      </c>
      <c r="D65" s="179" t="s">
        <v>121</v>
      </c>
      <c r="E65" s="180">
        <v>38579.302058665897</v>
      </c>
      <c r="F65" s="181">
        <v>36931.273164013102</v>
      </c>
      <c r="G65" s="181">
        <v>808.70396395645298</v>
      </c>
      <c r="H65" s="181">
        <v>839.32493069633199</v>
      </c>
      <c r="I65" s="181">
        <v>1288.125</v>
      </c>
      <c r="J65" s="181">
        <v>1288.1754926108399</v>
      </c>
      <c r="K65" s="181">
        <v>1772.02746212121</v>
      </c>
      <c r="L65" s="181">
        <v>3422.8255498266299</v>
      </c>
      <c r="M65" s="181">
        <v>8630.9310864535601</v>
      </c>
      <c r="N65" s="181">
        <v>10160.32965676453</v>
      </c>
      <c r="O65" s="181">
        <v>12016.8878108891</v>
      </c>
      <c r="P65" s="180">
        <v>3181.5</v>
      </c>
      <c r="Q65" s="181">
        <v>1.875</v>
      </c>
      <c r="R65" s="181">
        <v>43.875</v>
      </c>
      <c r="S65" s="180">
        <v>3590.25</v>
      </c>
      <c r="T65" s="180">
        <v>1009.875</v>
      </c>
      <c r="U65" s="180">
        <v>988.11795878903604</v>
      </c>
      <c r="V65" s="180">
        <v>8944.75</v>
      </c>
      <c r="W65" s="181">
        <v>2009.75</v>
      </c>
      <c r="X65" s="181">
        <v>2134.875</v>
      </c>
      <c r="Y65" s="181">
        <v>614.25</v>
      </c>
      <c r="Z65" s="181">
        <v>1547.125</v>
      </c>
      <c r="AA65" s="181">
        <v>33.25</v>
      </c>
      <c r="AB65" s="181">
        <v>255.125</v>
      </c>
      <c r="AC65" s="181">
        <v>339.375</v>
      </c>
      <c r="AD65" s="181">
        <v>1007.625</v>
      </c>
      <c r="AE65" s="181">
        <v>1003.375</v>
      </c>
      <c r="AF65" s="180">
        <v>14956.1305284482</v>
      </c>
      <c r="AG65" s="181">
        <v>6334.75</v>
      </c>
      <c r="AH65" s="181">
        <v>194.5</v>
      </c>
      <c r="AI65" s="181">
        <v>3664.5</v>
      </c>
      <c r="AJ65" s="181">
        <v>278.125</v>
      </c>
      <c r="AK65" s="181">
        <v>378.125</v>
      </c>
      <c r="AL65" s="181">
        <v>65.25</v>
      </c>
      <c r="AM65" s="181">
        <v>4040.8805284482401</v>
      </c>
      <c r="AN65" s="180">
        <v>177.25</v>
      </c>
      <c r="AO65" s="180">
        <v>550.75</v>
      </c>
      <c r="AP65" s="181">
        <v>396.125</v>
      </c>
      <c r="AQ65" s="181">
        <v>6.75</v>
      </c>
      <c r="AR65" s="181">
        <v>118.25</v>
      </c>
      <c r="AS65" s="181">
        <v>29.625</v>
      </c>
      <c r="AT65" s="180">
        <v>306.625</v>
      </c>
      <c r="AU65" s="180">
        <v>88.5</v>
      </c>
      <c r="AV65" s="180">
        <v>78</v>
      </c>
      <c r="AW65" s="181">
        <v>12.375</v>
      </c>
      <c r="AX65" s="181">
        <v>65.625</v>
      </c>
      <c r="AY65" s="180">
        <v>84.5</v>
      </c>
      <c r="AZ65" s="180">
        <v>170.75</v>
      </c>
      <c r="BA65" s="180">
        <v>102.5</v>
      </c>
      <c r="BB65" s="180">
        <v>3</v>
      </c>
      <c r="BC65" s="180">
        <v>6.125</v>
      </c>
      <c r="BD65" s="180">
        <v>1818.25</v>
      </c>
      <c r="BE65" s="180">
        <v>0</v>
      </c>
      <c r="BF65" s="180">
        <v>67.375</v>
      </c>
      <c r="BG65" s="180">
        <v>1781.30357142857</v>
      </c>
      <c r="BH65" s="180" t="e">
        <v>#VALUE!</v>
      </c>
      <c r="BI65" s="182">
        <v>5029.7187128264304</v>
      </c>
      <c r="BJ65" s="183">
        <v>1234.375</v>
      </c>
      <c r="BK65" s="183">
        <v>1845.9869051076801</v>
      </c>
      <c r="BL65" s="183">
        <v>1418.8568077187499</v>
      </c>
      <c r="BM65" s="183">
        <v>0</v>
      </c>
      <c r="BN65" s="183">
        <v>31.5</v>
      </c>
      <c r="BO65" s="183">
        <v>47.25</v>
      </c>
      <c r="BP65" s="183">
        <v>451.75</v>
      </c>
      <c r="BQ65" s="184">
        <v>1660.75</v>
      </c>
      <c r="BR65" s="184">
        <v>436.25</v>
      </c>
      <c r="BS65" s="184" t="e">
        <v>#VALUE!</v>
      </c>
      <c r="BT65" s="184" t="e">
        <v>#VALUE!</v>
      </c>
      <c r="BU65" s="184">
        <v>0.875</v>
      </c>
      <c r="BV65" s="184">
        <v>719</v>
      </c>
      <c r="BW65" s="185">
        <v>69.5</v>
      </c>
      <c r="BX65" s="185" t="e">
        <v>#VALUE!</v>
      </c>
      <c r="BY65" s="185" t="e">
        <v>#VALUE!</v>
      </c>
      <c r="BZ65" s="185">
        <v>64.125</v>
      </c>
      <c r="CA65" s="185" t="e">
        <v>#VALUE!</v>
      </c>
      <c r="CB65" s="185">
        <v>417.625</v>
      </c>
      <c r="CC65" s="186">
        <v>2389.125</v>
      </c>
      <c r="CD65" s="187">
        <v>327029.65215169801</v>
      </c>
    </row>
    <row r="66" spans="1:82" x14ac:dyDescent="0.25">
      <c r="A66" s="179" t="s">
        <v>480</v>
      </c>
      <c r="B66" s="179" t="s">
        <v>481</v>
      </c>
      <c r="C66" s="179" t="s">
        <v>359</v>
      </c>
      <c r="D66" s="179" t="s">
        <v>55</v>
      </c>
      <c r="E66" s="180">
        <v>18065.683160122899</v>
      </c>
      <c r="F66" s="181">
        <v>17684.873110103501</v>
      </c>
      <c r="G66" s="181">
        <v>166.690151515152</v>
      </c>
      <c r="H66" s="181">
        <v>214.11989850427301</v>
      </c>
      <c r="I66" s="181">
        <v>1022.0625</v>
      </c>
      <c r="J66" s="181">
        <v>1059.80555555556</v>
      </c>
      <c r="K66" s="181">
        <v>1294</v>
      </c>
      <c r="L66" s="181">
        <v>1963.4942397714999</v>
      </c>
      <c r="M66" s="181">
        <v>4103.92991707493</v>
      </c>
      <c r="N66" s="181">
        <v>3636.3357915507499</v>
      </c>
      <c r="O66" s="181">
        <v>4986.0551561701404</v>
      </c>
      <c r="P66" s="180">
        <v>1641.5</v>
      </c>
      <c r="Q66" s="181">
        <v>28.625</v>
      </c>
      <c r="R66" s="181">
        <v>92.375</v>
      </c>
      <c r="S66" s="180">
        <v>2407.375</v>
      </c>
      <c r="T66" s="180">
        <v>776.875</v>
      </c>
      <c r="U66" s="180">
        <v>725.034190462315</v>
      </c>
      <c r="V66" s="180">
        <v>2869.375</v>
      </c>
      <c r="W66" s="181">
        <v>373.75</v>
      </c>
      <c r="X66" s="181">
        <v>640.375</v>
      </c>
      <c r="Y66" s="181">
        <v>587.625</v>
      </c>
      <c r="Z66" s="181">
        <v>533.625</v>
      </c>
      <c r="AA66" s="181">
        <v>0</v>
      </c>
      <c r="AB66" s="181">
        <v>133</v>
      </c>
      <c r="AC66" s="181">
        <v>44.25</v>
      </c>
      <c r="AD66" s="181">
        <v>367.875</v>
      </c>
      <c r="AE66" s="181">
        <v>188.875</v>
      </c>
      <c r="AF66" s="180">
        <v>5533.5134560681499</v>
      </c>
      <c r="AG66" s="181">
        <v>1797.625</v>
      </c>
      <c r="AH66" s="181">
        <v>120.375</v>
      </c>
      <c r="AI66" s="181">
        <v>1485.25</v>
      </c>
      <c r="AJ66" s="181">
        <v>230</v>
      </c>
      <c r="AK66" s="181">
        <v>188.125</v>
      </c>
      <c r="AL66" s="181">
        <v>350.625</v>
      </c>
      <c r="AM66" s="181">
        <v>1361.5134560681499</v>
      </c>
      <c r="AN66" s="180">
        <v>184.125</v>
      </c>
      <c r="AO66" s="180">
        <v>675.88551359241001</v>
      </c>
      <c r="AP66" s="181">
        <v>532.25</v>
      </c>
      <c r="AQ66" s="181">
        <v>9.5</v>
      </c>
      <c r="AR66" s="181">
        <v>96.135513592410106</v>
      </c>
      <c r="AS66" s="181">
        <v>38</v>
      </c>
      <c r="AT66" s="180">
        <v>527.75</v>
      </c>
      <c r="AU66" s="180">
        <v>65</v>
      </c>
      <c r="AV66" s="180">
        <v>56.875</v>
      </c>
      <c r="AW66" s="181">
        <v>11.25</v>
      </c>
      <c r="AX66" s="181">
        <v>45.625</v>
      </c>
      <c r="AY66" s="180">
        <v>75.5</v>
      </c>
      <c r="AZ66" s="180">
        <v>67</v>
      </c>
      <c r="BA66" s="180">
        <v>36.125</v>
      </c>
      <c r="BB66" s="180">
        <v>1</v>
      </c>
      <c r="BC66" s="180">
        <v>5.25</v>
      </c>
      <c r="BD66" s="180">
        <v>1428.625</v>
      </c>
      <c r="BE66" s="180">
        <v>47.375</v>
      </c>
      <c r="BF66" s="180">
        <v>143.375</v>
      </c>
      <c r="BG66" s="180">
        <v>583.75</v>
      </c>
      <c r="BH66" s="180" t="e">
        <v>#VALUE!</v>
      </c>
      <c r="BI66" s="182">
        <v>3854.48726384375</v>
      </c>
      <c r="BJ66" s="183" t="e">
        <v>#VALUE!</v>
      </c>
      <c r="BK66" s="183">
        <v>140.25</v>
      </c>
      <c r="BL66" s="183">
        <v>2244.23726384375</v>
      </c>
      <c r="BM66" s="183">
        <v>4</v>
      </c>
      <c r="BN66" s="183">
        <v>57</v>
      </c>
      <c r="BO66" s="183">
        <v>2.75</v>
      </c>
      <c r="BP66" s="183">
        <v>132.5</v>
      </c>
      <c r="BQ66" s="184">
        <v>1327.25</v>
      </c>
      <c r="BR66" s="184">
        <v>224.25</v>
      </c>
      <c r="BS66" s="184">
        <v>193</v>
      </c>
      <c r="BT66" s="184" t="e">
        <v>#VALUE!</v>
      </c>
      <c r="BU66" s="184">
        <v>0.875</v>
      </c>
      <c r="BV66" s="184">
        <v>656.875</v>
      </c>
      <c r="BW66" s="185" t="e">
        <v>#VALUE!</v>
      </c>
      <c r="BX66" s="185">
        <v>93.625</v>
      </c>
      <c r="BY66" s="185" t="e">
        <v>#VALUE!</v>
      </c>
      <c r="BZ66" s="185">
        <v>63.875</v>
      </c>
      <c r="CA66" s="185">
        <v>49.5</v>
      </c>
      <c r="CB66" s="185">
        <v>343.375</v>
      </c>
      <c r="CC66" s="186">
        <v>81</v>
      </c>
      <c r="CD66" s="187">
        <v>174314.56390656601</v>
      </c>
    </row>
    <row r="67" spans="1:82" x14ac:dyDescent="0.25">
      <c r="A67" s="179" t="s">
        <v>482</v>
      </c>
      <c r="B67" s="179" t="s">
        <v>483</v>
      </c>
      <c r="C67" s="179" t="s">
        <v>405</v>
      </c>
      <c r="D67" s="179" t="s">
        <v>124</v>
      </c>
      <c r="E67" s="180">
        <v>21552.371817011801</v>
      </c>
      <c r="F67" s="181">
        <v>21294.270695376501</v>
      </c>
      <c r="G67" s="181">
        <v>109.28384832748699</v>
      </c>
      <c r="H67" s="181">
        <v>148.817273307791</v>
      </c>
      <c r="I67" s="181">
        <v>1336.5</v>
      </c>
      <c r="J67" s="181">
        <v>1317.1007447075599</v>
      </c>
      <c r="K67" s="181">
        <v>1548</v>
      </c>
      <c r="L67" s="181">
        <v>2638.2485149262402</v>
      </c>
      <c r="M67" s="181">
        <v>6043.8942384315096</v>
      </c>
      <c r="N67" s="181">
        <v>4593.6653559835404</v>
      </c>
      <c r="O67" s="181">
        <v>4074.9629629629599</v>
      </c>
      <c r="P67" s="180">
        <v>2555.375</v>
      </c>
      <c r="Q67" s="181">
        <v>229</v>
      </c>
      <c r="R67" s="181">
        <v>185</v>
      </c>
      <c r="S67" s="180">
        <v>1145.25</v>
      </c>
      <c r="T67" s="180">
        <v>964.25</v>
      </c>
      <c r="U67" s="180">
        <v>601.71737918451799</v>
      </c>
      <c r="V67" s="180">
        <v>6053.75</v>
      </c>
      <c r="W67" s="181">
        <v>2552.25</v>
      </c>
      <c r="X67" s="181">
        <v>847.875</v>
      </c>
      <c r="Y67" s="181">
        <v>549</v>
      </c>
      <c r="Z67" s="181">
        <v>592</v>
      </c>
      <c r="AA67" s="181">
        <v>19</v>
      </c>
      <c r="AB67" s="181">
        <v>387.625</v>
      </c>
      <c r="AC67" s="181">
        <v>194.625</v>
      </c>
      <c r="AD67" s="181">
        <v>567</v>
      </c>
      <c r="AE67" s="181">
        <v>344.375</v>
      </c>
      <c r="AF67" s="180">
        <v>6413.1544378272902</v>
      </c>
      <c r="AG67" s="181">
        <v>1166.25</v>
      </c>
      <c r="AH67" s="181">
        <v>38.875</v>
      </c>
      <c r="AI67" s="181">
        <v>1732.375</v>
      </c>
      <c r="AJ67" s="181">
        <v>756.25</v>
      </c>
      <c r="AK67" s="181">
        <v>512.25</v>
      </c>
      <c r="AL67" s="181">
        <v>109</v>
      </c>
      <c r="AM67" s="181">
        <v>2098.1544378272902</v>
      </c>
      <c r="AN67" s="180">
        <v>328.625</v>
      </c>
      <c r="AO67" s="180">
        <v>642.75</v>
      </c>
      <c r="AP67" s="181">
        <v>368.625</v>
      </c>
      <c r="AQ67" s="181">
        <v>7.75</v>
      </c>
      <c r="AR67" s="181">
        <v>141.75</v>
      </c>
      <c r="AS67" s="181">
        <v>124.625</v>
      </c>
      <c r="AT67" s="180">
        <v>398.25</v>
      </c>
      <c r="AU67" s="180">
        <v>47.5</v>
      </c>
      <c r="AV67" s="180">
        <v>131.125</v>
      </c>
      <c r="AW67" s="181">
        <v>29.375</v>
      </c>
      <c r="AX67" s="181">
        <v>101.75</v>
      </c>
      <c r="AY67" s="180">
        <v>31.5</v>
      </c>
      <c r="AZ67" s="180">
        <v>225.25</v>
      </c>
      <c r="BA67" s="180">
        <v>115.75</v>
      </c>
      <c r="BB67" s="180">
        <v>9.25</v>
      </c>
      <c r="BC67" s="180">
        <v>4.25</v>
      </c>
      <c r="BD67" s="180">
        <v>1033</v>
      </c>
      <c r="BE67" s="180">
        <v>155.5</v>
      </c>
      <c r="BF67" s="180">
        <v>59.375</v>
      </c>
      <c r="BG67" s="180">
        <v>411.375</v>
      </c>
      <c r="BH67" s="180" t="e">
        <v>#VALUE!</v>
      </c>
      <c r="BI67" s="182">
        <v>3748.8784635624997</v>
      </c>
      <c r="BJ67" s="183" t="e">
        <v>#VALUE!</v>
      </c>
      <c r="BK67" s="183">
        <v>553.375</v>
      </c>
      <c r="BL67" s="183">
        <v>1810.3784635625</v>
      </c>
      <c r="BM67" s="183">
        <v>10.625</v>
      </c>
      <c r="BN67" s="183">
        <v>46.75</v>
      </c>
      <c r="BO67" s="183" t="e">
        <v>#VALUE!</v>
      </c>
      <c r="BP67" s="183">
        <v>239.875</v>
      </c>
      <c r="BQ67" s="184">
        <v>1057.625</v>
      </c>
      <c r="BR67" s="184">
        <v>130.125</v>
      </c>
      <c r="BS67" s="184" t="e">
        <v>#VALUE!</v>
      </c>
      <c r="BT67" s="184" t="e">
        <v>#VALUE!</v>
      </c>
      <c r="BU67" s="184">
        <v>1</v>
      </c>
      <c r="BV67" s="184">
        <v>458.875</v>
      </c>
      <c r="BW67" s="185" t="e">
        <v>#VALUE!</v>
      </c>
      <c r="BX67" s="185" t="e">
        <v>#VALUE!</v>
      </c>
      <c r="BY67" s="185" t="e">
        <v>#VALUE!</v>
      </c>
      <c r="BZ67" s="185" t="e">
        <v>#VALUE!</v>
      </c>
      <c r="CA67" s="185" t="e">
        <v>#VALUE!</v>
      </c>
      <c r="CB67" s="185">
        <v>248.625</v>
      </c>
      <c r="CC67" s="186">
        <v>99.375</v>
      </c>
      <c r="CD67" s="187">
        <v>181871.99671014401</v>
      </c>
    </row>
    <row r="68" spans="1:82" x14ac:dyDescent="0.25">
      <c r="A68" s="179" t="s">
        <v>484</v>
      </c>
      <c r="B68" s="179" t="s">
        <v>485</v>
      </c>
      <c r="C68" s="179" t="s">
        <v>371</v>
      </c>
      <c r="D68" s="179" t="s">
        <v>125</v>
      </c>
      <c r="E68" s="180">
        <v>8257.0217740509288</v>
      </c>
      <c r="F68" s="181">
        <v>8124.4511971278498</v>
      </c>
      <c r="G68" s="181">
        <v>15.125</v>
      </c>
      <c r="H68" s="181">
        <v>117.445576923077</v>
      </c>
      <c r="I68" s="181">
        <v>476.875</v>
      </c>
      <c r="J68" s="181">
        <v>428.625</v>
      </c>
      <c r="K68" s="181">
        <v>536.44557692307694</v>
      </c>
      <c r="L68" s="181">
        <v>797.19237927992106</v>
      </c>
      <c r="M68" s="181">
        <v>2117.84595277374</v>
      </c>
      <c r="N68" s="181">
        <v>2239.16286507419</v>
      </c>
      <c r="O68" s="181">
        <v>1660.875</v>
      </c>
      <c r="P68" s="180">
        <v>387</v>
      </c>
      <c r="Q68" s="181">
        <v>12.375</v>
      </c>
      <c r="R68" s="181">
        <v>43.375</v>
      </c>
      <c r="S68" s="180">
        <v>348.125</v>
      </c>
      <c r="T68" s="180">
        <v>268.875</v>
      </c>
      <c r="U68" s="180">
        <v>349.82323080254099</v>
      </c>
      <c r="V68" s="180">
        <v>2288.125</v>
      </c>
      <c r="W68" s="181">
        <v>539.75</v>
      </c>
      <c r="X68" s="181">
        <v>556.25</v>
      </c>
      <c r="Y68" s="181">
        <v>411.375</v>
      </c>
      <c r="Z68" s="181">
        <v>433.375</v>
      </c>
      <c r="AA68" s="181">
        <v>12.875</v>
      </c>
      <c r="AB68" s="181">
        <v>88.75</v>
      </c>
      <c r="AC68" s="181">
        <v>22</v>
      </c>
      <c r="AD68" s="181">
        <v>146.125</v>
      </c>
      <c r="AE68" s="181">
        <v>77.625</v>
      </c>
      <c r="AF68" s="180">
        <v>2796.3235432483898</v>
      </c>
      <c r="AG68" s="181">
        <v>1610</v>
      </c>
      <c r="AH68" s="181" t="e">
        <v>#VALUE!</v>
      </c>
      <c r="AI68" s="181">
        <v>464.5</v>
      </c>
      <c r="AJ68" s="181">
        <v>99.375</v>
      </c>
      <c r="AK68" s="181">
        <v>33.375</v>
      </c>
      <c r="AL68" s="181">
        <v>82</v>
      </c>
      <c r="AM68" s="181">
        <v>507.07354324838798</v>
      </c>
      <c r="AN68" s="180">
        <v>19.75</v>
      </c>
      <c r="AO68" s="180">
        <v>164.625</v>
      </c>
      <c r="AP68" s="181">
        <v>107.375</v>
      </c>
      <c r="AQ68" s="181">
        <v>2.5</v>
      </c>
      <c r="AR68" s="181">
        <v>35.5</v>
      </c>
      <c r="AS68" s="181">
        <v>19.25</v>
      </c>
      <c r="AT68" s="180">
        <v>211</v>
      </c>
      <c r="AU68" s="180">
        <v>13.375</v>
      </c>
      <c r="AV68" s="180">
        <v>86.5</v>
      </c>
      <c r="AW68" s="181">
        <v>8.25</v>
      </c>
      <c r="AX68" s="181">
        <v>78.25</v>
      </c>
      <c r="AY68" s="180">
        <v>15.625</v>
      </c>
      <c r="AZ68" s="180">
        <v>38.375</v>
      </c>
      <c r="BA68" s="180">
        <v>347.75</v>
      </c>
      <c r="BB68" s="180">
        <v>0</v>
      </c>
      <c r="BC68" s="180">
        <v>2</v>
      </c>
      <c r="BD68" s="180">
        <v>743.125</v>
      </c>
      <c r="BE68" s="180" t="e">
        <v>#VALUE!</v>
      </c>
      <c r="BF68" s="180">
        <v>8</v>
      </c>
      <c r="BG68" s="180">
        <v>92.5</v>
      </c>
      <c r="BH68" s="180" t="e">
        <v>#VALUE!</v>
      </c>
      <c r="BI68" s="182">
        <v>848.21220568750005</v>
      </c>
      <c r="BJ68" s="183">
        <v>214.375</v>
      </c>
      <c r="BK68" s="183">
        <v>20.25</v>
      </c>
      <c r="BL68" s="183">
        <v>570.83720568750005</v>
      </c>
      <c r="BM68" s="183">
        <v>3</v>
      </c>
      <c r="BN68" s="183">
        <v>12.5</v>
      </c>
      <c r="BO68" s="183" t="e">
        <v>#VALUE!</v>
      </c>
      <c r="BP68" s="183">
        <v>27.25</v>
      </c>
      <c r="BQ68" s="184">
        <v>604.25</v>
      </c>
      <c r="BR68" s="184">
        <v>36.75</v>
      </c>
      <c r="BS68" s="184" t="e">
        <v>#VALUE!</v>
      </c>
      <c r="BT68" s="184" t="e">
        <v>#VALUE!</v>
      </c>
      <c r="BU68" s="184">
        <v>0</v>
      </c>
      <c r="BV68" s="184">
        <v>434.625</v>
      </c>
      <c r="BW68" s="185">
        <v>143.25</v>
      </c>
      <c r="BX68" s="185">
        <v>0</v>
      </c>
      <c r="BY68" s="185" t="e">
        <v>#VALUE!</v>
      </c>
      <c r="BZ68" s="185" t="e">
        <v>#VALUE!</v>
      </c>
      <c r="CA68" s="185">
        <v>60</v>
      </c>
      <c r="CB68" s="185">
        <v>225.75</v>
      </c>
      <c r="CC68" s="186">
        <v>103.375</v>
      </c>
      <c r="CD68" s="187">
        <v>53627.0363674322</v>
      </c>
    </row>
    <row r="69" spans="1:82" x14ac:dyDescent="0.25">
      <c r="A69" s="179" t="s">
        <v>486</v>
      </c>
      <c r="B69" s="179" t="s">
        <v>487</v>
      </c>
      <c r="C69" s="179" t="s">
        <v>375</v>
      </c>
      <c r="D69" s="179" t="s">
        <v>125</v>
      </c>
      <c r="E69" s="180">
        <v>9883.6090874143301</v>
      </c>
      <c r="F69" s="181">
        <v>9859.2340874143301</v>
      </c>
      <c r="G69" s="181">
        <v>6.125</v>
      </c>
      <c r="H69" s="181">
        <v>18.25</v>
      </c>
      <c r="I69" s="181">
        <v>737.5</v>
      </c>
      <c r="J69" s="181">
        <v>526.75</v>
      </c>
      <c r="K69" s="181">
        <v>662.625</v>
      </c>
      <c r="L69" s="181">
        <v>1373.4712967778501</v>
      </c>
      <c r="M69" s="181">
        <v>2260.0525787696201</v>
      </c>
      <c r="N69" s="181">
        <v>3128.3352118668599</v>
      </c>
      <c r="O69" s="181">
        <v>1194.875</v>
      </c>
      <c r="P69" s="180">
        <v>741.5</v>
      </c>
      <c r="Q69" s="181">
        <v>13.5</v>
      </c>
      <c r="R69" s="181">
        <v>71.5</v>
      </c>
      <c r="S69" s="180">
        <v>1090</v>
      </c>
      <c r="T69" s="180">
        <v>437</v>
      </c>
      <c r="U69" s="180">
        <v>264.23548682362002</v>
      </c>
      <c r="V69" s="180">
        <v>1491.25</v>
      </c>
      <c r="W69" s="181">
        <v>477.25</v>
      </c>
      <c r="X69" s="181">
        <v>42.625</v>
      </c>
      <c r="Y69" s="181">
        <v>178.25</v>
      </c>
      <c r="Z69" s="181">
        <v>182.25</v>
      </c>
      <c r="AA69" s="181" t="e">
        <v>#VALUE!</v>
      </c>
      <c r="AB69" s="181">
        <v>281.5</v>
      </c>
      <c r="AC69" s="181" t="e">
        <v>#VALUE!</v>
      </c>
      <c r="AD69" s="181">
        <v>145.625</v>
      </c>
      <c r="AE69" s="181">
        <v>183.75</v>
      </c>
      <c r="AF69" s="180">
        <v>3435.9986005907099</v>
      </c>
      <c r="AG69" s="181">
        <v>1629.875</v>
      </c>
      <c r="AH69" s="181">
        <v>120.125</v>
      </c>
      <c r="AI69" s="181">
        <v>337.25</v>
      </c>
      <c r="AJ69" s="181">
        <v>85.25</v>
      </c>
      <c r="AK69" s="181">
        <v>162.75</v>
      </c>
      <c r="AL69" s="181">
        <v>55.125</v>
      </c>
      <c r="AM69" s="181">
        <v>1045.623600590706</v>
      </c>
      <c r="AN69" s="180">
        <v>237.125</v>
      </c>
      <c r="AO69" s="180">
        <v>241.75</v>
      </c>
      <c r="AP69" s="181">
        <v>185.875</v>
      </c>
      <c r="AQ69" s="181">
        <v>8.875</v>
      </c>
      <c r="AR69" s="181">
        <v>32.125</v>
      </c>
      <c r="AS69" s="181">
        <v>14.875</v>
      </c>
      <c r="AT69" s="180">
        <v>244.5</v>
      </c>
      <c r="AU69" s="180">
        <v>35.125</v>
      </c>
      <c r="AV69" s="180">
        <v>72.625</v>
      </c>
      <c r="AW69" s="181">
        <v>45.125</v>
      </c>
      <c r="AX69" s="181">
        <v>27.5</v>
      </c>
      <c r="AY69" s="180">
        <v>11.5</v>
      </c>
      <c r="AZ69" s="180">
        <v>19.875</v>
      </c>
      <c r="BA69" s="180">
        <v>39.75</v>
      </c>
      <c r="BB69" s="180">
        <v>29.875</v>
      </c>
      <c r="BC69" s="180">
        <v>2.75</v>
      </c>
      <c r="BD69" s="180">
        <v>1032.75</v>
      </c>
      <c r="BE69" s="180">
        <v>2.125</v>
      </c>
      <c r="BF69" s="180">
        <v>61</v>
      </c>
      <c r="BG69" s="180">
        <v>279.25</v>
      </c>
      <c r="BH69" s="180" t="e">
        <v>#VALUE!</v>
      </c>
      <c r="BI69" s="182">
        <v>3190.4439981874998</v>
      </c>
      <c r="BJ69" s="183">
        <v>1204.5</v>
      </c>
      <c r="BK69" s="183">
        <v>65.875</v>
      </c>
      <c r="BL69" s="183">
        <v>1737.8189981874998</v>
      </c>
      <c r="BM69" s="183" t="e">
        <v>#VALUE!</v>
      </c>
      <c r="BN69" s="183">
        <v>1</v>
      </c>
      <c r="BO69" s="183" t="e">
        <v>#VALUE!</v>
      </c>
      <c r="BP69" s="183">
        <v>181.25</v>
      </c>
      <c r="BQ69" s="184">
        <v>2338.125</v>
      </c>
      <c r="BR69" s="184">
        <v>57.625</v>
      </c>
      <c r="BS69" s="184" t="e">
        <v>#VALUE!</v>
      </c>
      <c r="BT69" s="184" t="e">
        <v>#VALUE!</v>
      </c>
      <c r="BU69" s="184" t="e">
        <v>#VALUE!</v>
      </c>
      <c r="BV69" s="184">
        <v>444.125</v>
      </c>
      <c r="BW69" s="185">
        <v>217</v>
      </c>
      <c r="BX69" s="185" t="e">
        <v>#VALUE!</v>
      </c>
      <c r="BY69" s="185" t="e">
        <v>#VALUE!</v>
      </c>
      <c r="BZ69" s="185" t="e">
        <v>#VALUE!</v>
      </c>
      <c r="CA69" s="185" t="e">
        <v>#VALUE!</v>
      </c>
      <c r="CB69" s="185">
        <v>184.25</v>
      </c>
      <c r="CC69" s="186">
        <v>127.625</v>
      </c>
      <c r="CD69" s="187">
        <v>102327.7566896975</v>
      </c>
    </row>
    <row r="70" spans="1:82" x14ac:dyDescent="0.25">
      <c r="A70" s="179" t="s">
        <v>488</v>
      </c>
      <c r="B70" s="179" t="s">
        <v>489</v>
      </c>
      <c r="C70" s="179" t="s">
        <v>490</v>
      </c>
      <c r="D70" s="179" t="s">
        <v>120</v>
      </c>
      <c r="E70" s="180">
        <v>27581.1639877292</v>
      </c>
      <c r="F70" s="181">
        <v>26821.430754155899</v>
      </c>
      <c r="G70" s="181">
        <v>322.031171679198</v>
      </c>
      <c r="H70" s="181">
        <v>437.70206189405002</v>
      </c>
      <c r="I70" s="181">
        <v>1515.25</v>
      </c>
      <c r="J70" s="181">
        <v>1626.2742929292899</v>
      </c>
      <c r="K70" s="181">
        <v>1644</v>
      </c>
      <c r="L70" s="181">
        <v>3121.7310115046798</v>
      </c>
      <c r="M70" s="181">
        <v>6337.51114322577</v>
      </c>
      <c r="N70" s="181">
        <v>6466.1058836911898</v>
      </c>
      <c r="O70" s="181">
        <v>6870.2916563782701</v>
      </c>
      <c r="P70" s="180">
        <v>2588.375</v>
      </c>
      <c r="Q70" s="181">
        <v>526.125</v>
      </c>
      <c r="R70" s="181">
        <v>290.5</v>
      </c>
      <c r="S70" s="180">
        <v>1635.375</v>
      </c>
      <c r="T70" s="180">
        <v>617.25</v>
      </c>
      <c r="U70" s="180">
        <v>1062.792679132087</v>
      </c>
      <c r="V70" s="180">
        <v>6569.625</v>
      </c>
      <c r="W70" s="181">
        <v>1667.75</v>
      </c>
      <c r="X70" s="181">
        <v>975.875</v>
      </c>
      <c r="Y70" s="181">
        <v>554.375</v>
      </c>
      <c r="Z70" s="181">
        <v>735.5</v>
      </c>
      <c r="AA70" s="181">
        <v>42.75</v>
      </c>
      <c r="AB70" s="181">
        <v>1019.375</v>
      </c>
      <c r="AC70" s="181">
        <v>346.25</v>
      </c>
      <c r="AD70" s="181">
        <v>635.875</v>
      </c>
      <c r="AE70" s="181">
        <v>591.875</v>
      </c>
      <c r="AF70" s="180">
        <v>8992.9963085971103</v>
      </c>
      <c r="AG70" s="181">
        <v>2572.375</v>
      </c>
      <c r="AH70" s="181">
        <v>35.375</v>
      </c>
      <c r="AI70" s="181">
        <v>2201.875</v>
      </c>
      <c r="AJ70" s="181">
        <v>1641.125</v>
      </c>
      <c r="AK70" s="181">
        <v>107.5</v>
      </c>
      <c r="AL70" s="181">
        <v>389.25</v>
      </c>
      <c r="AM70" s="181">
        <v>2045.4963085971001</v>
      </c>
      <c r="AN70" s="180">
        <v>148</v>
      </c>
      <c r="AO70" s="180">
        <v>681.25</v>
      </c>
      <c r="AP70" s="181">
        <v>463.25</v>
      </c>
      <c r="AQ70" s="181">
        <v>6</v>
      </c>
      <c r="AR70" s="181">
        <v>147.875</v>
      </c>
      <c r="AS70" s="181">
        <v>64.125</v>
      </c>
      <c r="AT70" s="180">
        <v>423.75</v>
      </c>
      <c r="AU70" s="180">
        <v>135.75</v>
      </c>
      <c r="AV70" s="180">
        <v>188.375</v>
      </c>
      <c r="AW70" s="181">
        <v>53.375</v>
      </c>
      <c r="AX70" s="181">
        <v>135</v>
      </c>
      <c r="AY70" s="180">
        <v>172</v>
      </c>
      <c r="AZ70" s="180">
        <v>47.625</v>
      </c>
      <c r="BA70" s="180">
        <v>120.625</v>
      </c>
      <c r="BB70" s="180">
        <v>4.375</v>
      </c>
      <c r="BC70" s="180">
        <v>1.375</v>
      </c>
      <c r="BD70" s="180">
        <v>2842.5</v>
      </c>
      <c r="BE70" s="180">
        <v>203.375</v>
      </c>
      <c r="BF70" s="180">
        <v>168.625</v>
      </c>
      <c r="BG70" s="180">
        <v>849.125</v>
      </c>
      <c r="BH70" s="180" t="e">
        <v>#VALUE!</v>
      </c>
      <c r="BI70" s="182">
        <v>7754.3863412499995</v>
      </c>
      <c r="BJ70" s="183">
        <v>900.75</v>
      </c>
      <c r="BK70" s="183">
        <v>593.75</v>
      </c>
      <c r="BL70" s="183">
        <v>4937.3863412499995</v>
      </c>
      <c r="BM70" s="183">
        <v>6.25</v>
      </c>
      <c r="BN70" s="183">
        <v>16.75</v>
      </c>
      <c r="BO70" s="183">
        <v>0</v>
      </c>
      <c r="BP70" s="183">
        <v>1299.5</v>
      </c>
      <c r="BQ70" s="184">
        <v>1535.375</v>
      </c>
      <c r="BR70" s="184">
        <v>195.375</v>
      </c>
      <c r="BS70" s="184">
        <v>189.125</v>
      </c>
      <c r="BT70" s="184" t="e">
        <v>#VALUE!</v>
      </c>
      <c r="BU70" s="184">
        <v>0</v>
      </c>
      <c r="BV70" s="184">
        <v>571.625</v>
      </c>
      <c r="BW70" s="185">
        <v>0</v>
      </c>
      <c r="BX70" s="185" t="e">
        <v>#VALUE!</v>
      </c>
      <c r="BY70" s="185" t="e">
        <v>#VALUE!</v>
      </c>
      <c r="BZ70" s="185" t="e">
        <v>#VALUE!</v>
      </c>
      <c r="CA70" s="185" t="e">
        <v>#VALUE!</v>
      </c>
      <c r="CB70" s="185">
        <v>364.5</v>
      </c>
      <c r="CC70" s="186">
        <v>4320.5</v>
      </c>
      <c r="CD70" s="187">
        <v>347221.965456545</v>
      </c>
    </row>
    <row r="71" spans="1:82" x14ac:dyDescent="0.25">
      <c r="A71" s="179" t="s">
        <v>491</v>
      </c>
      <c r="B71" s="179" t="s">
        <v>492</v>
      </c>
      <c r="C71" s="179" t="s">
        <v>490</v>
      </c>
      <c r="D71" s="179" t="s">
        <v>120</v>
      </c>
      <c r="E71" s="180">
        <v>22723.157917992601</v>
      </c>
      <c r="F71" s="181">
        <v>21771.835571120999</v>
      </c>
      <c r="G71" s="181">
        <v>272.41477864241</v>
      </c>
      <c r="H71" s="181">
        <v>678.90756822922594</v>
      </c>
      <c r="I71" s="181">
        <v>788.02550125313303</v>
      </c>
      <c r="J71" s="181">
        <v>893.25</v>
      </c>
      <c r="K71" s="181">
        <v>1151.92507763975</v>
      </c>
      <c r="L71" s="181">
        <v>2603.6167037236301</v>
      </c>
      <c r="M71" s="181">
        <v>4716.3411356429197</v>
      </c>
      <c r="N71" s="181">
        <v>5061.6328021969402</v>
      </c>
      <c r="O71" s="181">
        <v>7508.3666975362603</v>
      </c>
      <c r="P71" s="180">
        <v>1796.25</v>
      </c>
      <c r="Q71" s="181">
        <v>502.25</v>
      </c>
      <c r="R71" s="181">
        <v>226</v>
      </c>
      <c r="S71" s="180">
        <v>1623.5</v>
      </c>
      <c r="T71" s="180">
        <v>213.5</v>
      </c>
      <c r="U71" s="180">
        <v>1611.49703168729</v>
      </c>
      <c r="V71" s="180">
        <v>5255.5</v>
      </c>
      <c r="W71" s="181">
        <v>1076</v>
      </c>
      <c r="X71" s="181">
        <v>1467.75</v>
      </c>
      <c r="Y71" s="181">
        <v>66.375</v>
      </c>
      <c r="Z71" s="181">
        <v>835.875</v>
      </c>
      <c r="AA71" s="181" t="e">
        <v>#VALUE!</v>
      </c>
      <c r="AB71" s="181">
        <v>414.25</v>
      </c>
      <c r="AC71" s="181">
        <v>2.625</v>
      </c>
      <c r="AD71" s="181">
        <v>550.5</v>
      </c>
      <c r="AE71" s="181">
        <v>842.125</v>
      </c>
      <c r="AF71" s="180">
        <v>8048.2858863053498</v>
      </c>
      <c r="AG71" s="181">
        <v>2355.75</v>
      </c>
      <c r="AH71" s="181">
        <v>75.5</v>
      </c>
      <c r="AI71" s="181">
        <v>2198.5</v>
      </c>
      <c r="AJ71" s="181">
        <v>1360.625</v>
      </c>
      <c r="AK71" s="181">
        <v>133.75</v>
      </c>
      <c r="AL71" s="181">
        <v>114</v>
      </c>
      <c r="AM71" s="181">
        <v>1810.16088630535</v>
      </c>
      <c r="AN71" s="180">
        <v>344.125</v>
      </c>
      <c r="AO71" s="180">
        <v>529</v>
      </c>
      <c r="AP71" s="181">
        <v>167.125</v>
      </c>
      <c r="AQ71" s="181">
        <v>1.25</v>
      </c>
      <c r="AR71" s="181">
        <v>319.75</v>
      </c>
      <c r="AS71" s="181">
        <v>40.875</v>
      </c>
      <c r="AT71" s="180">
        <v>256.375</v>
      </c>
      <c r="AU71" s="180">
        <v>28.625</v>
      </c>
      <c r="AV71" s="180">
        <v>98.875</v>
      </c>
      <c r="AW71" s="181">
        <v>48.25</v>
      </c>
      <c r="AX71" s="181">
        <v>50.625</v>
      </c>
      <c r="AY71" s="180">
        <v>168.625</v>
      </c>
      <c r="AZ71" s="180">
        <v>98</v>
      </c>
      <c r="BA71" s="180">
        <v>61.5</v>
      </c>
      <c r="BB71" s="180">
        <v>4.625</v>
      </c>
      <c r="BC71" s="180">
        <v>0.125</v>
      </c>
      <c r="BD71" s="180">
        <v>1552.875</v>
      </c>
      <c r="BE71" s="180">
        <v>91.875</v>
      </c>
      <c r="BF71" s="180" t="e">
        <v>#VALUE!</v>
      </c>
      <c r="BG71" s="180">
        <v>660.5</v>
      </c>
      <c r="BH71" s="180" t="e">
        <v>#VALUE!</v>
      </c>
      <c r="BI71" s="182">
        <v>4594.1149613437501</v>
      </c>
      <c r="BJ71" s="183">
        <v>753.625</v>
      </c>
      <c r="BK71" s="183">
        <v>296.75</v>
      </c>
      <c r="BL71" s="183">
        <v>2313.4899613437501</v>
      </c>
      <c r="BM71" s="183">
        <v>0</v>
      </c>
      <c r="BN71" s="183">
        <v>29.875</v>
      </c>
      <c r="BO71" s="183">
        <v>662.375</v>
      </c>
      <c r="BP71" s="183">
        <v>538</v>
      </c>
      <c r="BQ71" s="184">
        <v>1176.375</v>
      </c>
      <c r="BR71" s="184">
        <v>349.125</v>
      </c>
      <c r="BS71" s="184" t="e">
        <v>#VALUE!</v>
      </c>
      <c r="BT71" s="184" t="e">
        <v>#VALUE!</v>
      </c>
      <c r="BU71" s="184" t="e">
        <v>#VALUE!</v>
      </c>
      <c r="BV71" s="184">
        <v>589.25</v>
      </c>
      <c r="BW71" s="185">
        <v>326.375</v>
      </c>
      <c r="BX71" s="185" t="e">
        <v>#VALUE!</v>
      </c>
      <c r="BY71" s="185" t="e">
        <v>#VALUE!</v>
      </c>
      <c r="BZ71" s="185">
        <v>0</v>
      </c>
      <c r="CA71" s="185" t="e">
        <v>#VALUE!</v>
      </c>
      <c r="CB71" s="185">
        <v>166.25</v>
      </c>
      <c r="CC71" s="186">
        <v>1963.71959876543</v>
      </c>
      <c r="CD71" s="187">
        <v>206488.18490108999</v>
      </c>
    </row>
    <row r="72" spans="1:82" x14ac:dyDescent="0.25">
      <c r="A72" s="179" t="s">
        <v>493</v>
      </c>
      <c r="B72" s="179" t="s">
        <v>494</v>
      </c>
      <c r="C72" s="179" t="s">
        <v>355</v>
      </c>
      <c r="D72" s="179" t="s">
        <v>55</v>
      </c>
      <c r="E72" s="180">
        <v>61951.619830222102</v>
      </c>
      <c r="F72" s="181">
        <v>61563.274721526497</v>
      </c>
      <c r="G72" s="181">
        <v>42.5</v>
      </c>
      <c r="H72" s="181">
        <v>345.84510869565202</v>
      </c>
      <c r="I72" s="181">
        <v>3197.6071428571399</v>
      </c>
      <c r="J72" s="181">
        <v>3179.82480811404</v>
      </c>
      <c r="K72" s="181">
        <v>3728.98529411765</v>
      </c>
      <c r="L72" s="181">
        <v>7532.7193990576598</v>
      </c>
      <c r="M72" s="181">
        <v>15009.8255739461</v>
      </c>
      <c r="N72" s="181">
        <v>12444.042450086299</v>
      </c>
      <c r="O72" s="181">
        <v>16858.615162043199</v>
      </c>
      <c r="P72" s="180">
        <v>10151.5</v>
      </c>
      <c r="Q72" s="181">
        <v>21.5</v>
      </c>
      <c r="R72" s="181">
        <v>644.125</v>
      </c>
      <c r="S72" s="180">
        <v>5698.75</v>
      </c>
      <c r="T72" s="180">
        <v>2631.4982456140401</v>
      </c>
      <c r="U72" s="180">
        <v>2754.6761986612801</v>
      </c>
      <c r="V72" s="180">
        <v>11978.875</v>
      </c>
      <c r="W72" s="181">
        <v>2803.875</v>
      </c>
      <c r="X72" s="181">
        <v>1846.25</v>
      </c>
      <c r="Y72" s="181">
        <v>1219.75</v>
      </c>
      <c r="Z72" s="181">
        <v>2521.375</v>
      </c>
      <c r="AA72" s="181">
        <v>42.375</v>
      </c>
      <c r="AB72" s="181">
        <v>667.375</v>
      </c>
      <c r="AC72" s="181">
        <v>191.5</v>
      </c>
      <c r="AD72" s="181">
        <v>1867.75</v>
      </c>
      <c r="AE72" s="181">
        <v>818.625</v>
      </c>
      <c r="AF72" s="180">
        <v>15101.445385946799</v>
      </c>
      <c r="AG72" s="181">
        <v>3554</v>
      </c>
      <c r="AH72" s="181">
        <v>166.375</v>
      </c>
      <c r="AI72" s="181">
        <v>3398</v>
      </c>
      <c r="AJ72" s="181">
        <v>2832.375</v>
      </c>
      <c r="AK72" s="181">
        <v>530.625</v>
      </c>
      <c r="AL72" s="181">
        <v>386.125</v>
      </c>
      <c r="AM72" s="181">
        <v>4233.9453859467903</v>
      </c>
      <c r="AN72" s="180">
        <v>786.75</v>
      </c>
      <c r="AO72" s="180">
        <v>2548.125</v>
      </c>
      <c r="AP72" s="181">
        <v>1862.25</v>
      </c>
      <c r="AQ72" s="181">
        <v>38.125</v>
      </c>
      <c r="AR72" s="181">
        <v>445.5</v>
      </c>
      <c r="AS72" s="181">
        <v>202.25</v>
      </c>
      <c r="AT72" s="180">
        <v>435.5</v>
      </c>
      <c r="AU72" s="180">
        <v>311</v>
      </c>
      <c r="AV72" s="180">
        <v>180.875</v>
      </c>
      <c r="AW72" s="181">
        <v>56.125</v>
      </c>
      <c r="AX72" s="181">
        <v>124.75</v>
      </c>
      <c r="AY72" s="180">
        <v>136</v>
      </c>
      <c r="AZ72" s="180">
        <v>218.125</v>
      </c>
      <c r="BA72" s="180">
        <v>448.5</v>
      </c>
      <c r="BB72" s="180">
        <v>3.625</v>
      </c>
      <c r="BC72" s="180">
        <v>13</v>
      </c>
      <c r="BD72" s="180">
        <v>5987.25</v>
      </c>
      <c r="BE72" s="180">
        <v>224</v>
      </c>
      <c r="BF72" s="180">
        <v>164.25</v>
      </c>
      <c r="BG72" s="180">
        <v>1588.375</v>
      </c>
      <c r="BH72" s="180" t="e">
        <v>#VALUE!</v>
      </c>
      <c r="BI72" s="182">
        <v>7410.415276875</v>
      </c>
      <c r="BJ72" s="183">
        <v>756.125</v>
      </c>
      <c r="BK72" s="183">
        <v>637.25</v>
      </c>
      <c r="BL72" s="183">
        <v>5020.415276875</v>
      </c>
      <c r="BM72" s="183">
        <v>6.75</v>
      </c>
      <c r="BN72" s="183">
        <v>49.5</v>
      </c>
      <c r="BO72" s="183">
        <v>2.75</v>
      </c>
      <c r="BP72" s="183">
        <v>937.625</v>
      </c>
      <c r="BQ72" s="184">
        <v>5013.5</v>
      </c>
      <c r="BR72" s="184">
        <v>1444</v>
      </c>
      <c r="BS72" s="184" t="e">
        <v>#VALUE!</v>
      </c>
      <c r="BT72" s="184">
        <v>625.375</v>
      </c>
      <c r="BU72" s="184">
        <v>4.375</v>
      </c>
      <c r="BV72" s="184">
        <v>2710.625</v>
      </c>
      <c r="BW72" s="185">
        <v>1129.125</v>
      </c>
      <c r="BX72" s="185" t="e">
        <v>#VALUE!</v>
      </c>
      <c r="BY72" s="185" t="e">
        <v>#VALUE!</v>
      </c>
      <c r="BZ72" s="185">
        <v>51.75</v>
      </c>
      <c r="CA72" s="185">
        <v>53.125</v>
      </c>
      <c r="CB72" s="185">
        <v>942.75</v>
      </c>
      <c r="CC72" s="186">
        <v>3772.7316433566398</v>
      </c>
      <c r="CD72" s="187">
        <v>675742.21319263196</v>
      </c>
    </row>
    <row r="73" spans="1:82" x14ac:dyDescent="0.25">
      <c r="A73" s="179" t="s">
        <v>495</v>
      </c>
      <c r="B73" s="179" t="s">
        <v>496</v>
      </c>
      <c r="C73" s="179" t="s">
        <v>408</v>
      </c>
      <c r="D73" s="179" t="s">
        <v>116</v>
      </c>
      <c r="E73" s="180">
        <v>7926.6779673408901</v>
      </c>
      <c r="F73" s="181">
        <v>7848.1779673408901</v>
      </c>
      <c r="G73" s="181">
        <v>78.5</v>
      </c>
      <c r="H73" s="181">
        <v>0</v>
      </c>
      <c r="I73" s="181">
        <v>231.125</v>
      </c>
      <c r="J73" s="181">
        <v>242.5</v>
      </c>
      <c r="K73" s="181">
        <v>321.375</v>
      </c>
      <c r="L73" s="181">
        <v>749.52984514413197</v>
      </c>
      <c r="M73" s="181">
        <v>2234.6305783370999</v>
      </c>
      <c r="N73" s="181">
        <v>1808.51754385965</v>
      </c>
      <c r="O73" s="181">
        <v>2339</v>
      </c>
      <c r="P73" s="180">
        <v>400.75</v>
      </c>
      <c r="Q73" s="181">
        <v>2</v>
      </c>
      <c r="R73" s="181">
        <v>2</v>
      </c>
      <c r="S73" s="180">
        <v>1524.25</v>
      </c>
      <c r="T73" s="180">
        <v>91.375</v>
      </c>
      <c r="U73" s="180">
        <v>199.808776595745</v>
      </c>
      <c r="V73" s="180">
        <v>2026</v>
      </c>
      <c r="W73" s="181">
        <v>543.25</v>
      </c>
      <c r="X73" s="181">
        <v>262.75</v>
      </c>
      <c r="Y73" s="181">
        <v>285.25</v>
      </c>
      <c r="Z73" s="181">
        <v>222.125</v>
      </c>
      <c r="AA73" s="181">
        <v>0</v>
      </c>
      <c r="AB73" s="181" t="e">
        <v>#VALUE!</v>
      </c>
      <c r="AC73" s="181">
        <v>229.875</v>
      </c>
      <c r="AD73" s="181">
        <v>372.5</v>
      </c>
      <c r="AE73" s="181">
        <v>99.375</v>
      </c>
      <c r="AF73" s="180">
        <v>2114.9941907451398</v>
      </c>
      <c r="AG73" s="181">
        <v>1093.625</v>
      </c>
      <c r="AH73" s="181">
        <v>42.875</v>
      </c>
      <c r="AI73" s="181">
        <v>397.625</v>
      </c>
      <c r="AJ73" s="181">
        <v>34.875</v>
      </c>
      <c r="AK73" s="181">
        <v>188.75</v>
      </c>
      <c r="AL73" s="181">
        <v>68.875</v>
      </c>
      <c r="AM73" s="181">
        <v>288.36919074513997</v>
      </c>
      <c r="AN73" s="180">
        <v>24.25</v>
      </c>
      <c r="AO73" s="180">
        <v>75.25</v>
      </c>
      <c r="AP73" s="181">
        <v>56.875</v>
      </c>
      <c r="AQ73" s="181">
        <v>11.25</v>
      </c>
      <c r="AR73" s="181">
        <v>5.5</v>
      </c>
      <c r="AS73" s="181">
        <v>1.625</v>
      </c>
      <c r="AT73" s="180">
        <v>65.25</v>
      </c>
      <c r="AU73" s="180">
        <v>56.125</v>
      </c>
      <c r="AV73" s="180">
        <v>18.125</v>
      </c>
      <c r="AW73" s="181">
        <v>1.25</v>
      </c>
      <c r="AX73" s="181">
        <v>16.875</v>
      </c>
      <c r="AY73" s="180">
        <v>10.75</v>
      </c>
      <c r="AZ73" s="180">
        <v>143.375</v>
      </c>
      <c r="BA73" s="180">
        <v>7</v>
      </c>
      <c r="BB73" s="180">
        <v>0</v>
      </c>
      <c r="BC73" s="180">
        <v>1</v>
      </c>
      <c r="BD73" s="180">
        <v>682.125</v>
      </c>
      <c r="BE73" s="180">
        <v>1</v>
      </c>
      <c r="BF73" s="180" t="e">
        <v>#VALUE!</v>
      </c>
      <c r="BG73" s="180">
        <v>314.75</v>
      </c>
      <c r="BH73" s="180" t="e">
        <v>#VALUE!</v>
      </c>
      <c r="BI73" s="182">
        <v>931.10679249999998</v>
      </c>
      <c r="BJ73" s="183">
        <v>321.5</v>
      </c>
      <c r="BK73" s="183">
        <v>5.75</v>
      </c>
      <c r="BL73" s="183">
        <v>589.60679249999998</v>
      </c>
      <c r="BM73" s="183" t="e">
        <v>#VALUE!</v>
      </c>
      <c r="BN73" s="183">
        <v>1.75</v>
      </c>
      <c r="BO73" s="183" t="e">
        <v>#VALUE!</v>
      </c>
      <c r="BP73" s="183">
        <v>12.5</v>
      </c>
      <c r="BQ73" s="184">
        <v>240.625</v>
      </c>
      <c r="BR73" s="184">
        <v>25.625</v>
      </c>
      <c r="BS73" s="184" t="e">
        <v>#VALUE!</v>
      </c>
      <c r="BT73" s="184" t="e">
        <v>#VALUE!</v>
      </c>
      <c r="BU73" s="184" t="e">
        <v>#VALUE!</v>
      </c>
      <c r="BV73" s="184">
        <v>177.125</v>
      </c>
      <c r="BW73" s="185">
        <v>16.5</v>
      </c>
      <c r="BX73" s="185" t="e">
        <v>#VALUE!</v>
      </c>
      <c r="BY73" s="185" t="e">
        <v>#VALUE!</v>
      </c>
      <c r="BZ73" s="185">
        <v>0</v>
      </c>
      <c r="CA73" s="185" t="e">
        <v>#VALUE!</v>
      </c>
      <c r="CB73" s="185">
        <v>86.625</v>
      </c>
      <c r="CC73" s="186">
        <v>401.5</v>
      </c>
      <c r="CD73" s="187">
        <v>50327.729422032797</v>
      </c>
    </row>
    <row r="74" spans="1:82" x14ac:dyDescent="0.25">
      <c r="A74" s="179" t="s">
        <v>497</v>
      </c>
      <c r="B74" s="179" t="s">
        <v>498</v>
      </c>
      <c r="C74" s="179" t="s">
        <v>399</v>
      </c>
      <c r="D74" s="179" t="s">
        <v>116</v>
      </c>
      <c r="E74" s="180">
        <v>12792.3515475848</v>
      </c>
      <c r="F74" s="181">
        <v>12383.4904586925</v>
      </c>
      <c r="G74" s="181">
        <v>122.081767533545</v>
      </c>
      <c r="H74" s="181">
        <v>286.77932135870901</v>
      </c>
      <c r="I74" s="181">
        <v>1019.625</v>
      </c>
      <c r="J74" s="181">
        <v>808.375</v>
      </c>
      <c r="K74" s="181">
        <v>858.67811730926996</v>
      </c>
      <c r="L74" s="181">
        <v>1412.12157505649</v>
      </c>
      <c r="M74" s="181">
        <v>3434.0973853615001</v>
      </c>
      <c r="N74" s="181">
        <v>2953.2515535541002</v>
      </c>
      <c r="O74" s="181">
        <v>2306.2029163033999</v>
      </c>
      <c r="P74" s="180">
        <v>979.75</v>
      </c>
      <c r="Q74" s="181">
        <v>7</v>
      </c>
      <c r="R74" s="181">
        <v>64.125</v>
      </c>
      <c r="S74" s="180">
        <v>629.75</v>
      </c>
      <c r="T74" s="180">
        <v>475</v>
      </c>
      <c r="U74" s="180">
        <v>653.05282413272903</v>
      </c>
      <c r="V74" s="180">
        <v>3035.625</v>
      </c>
      <c r="W74" s="181">
        <v>455.875</v>
      </c>
      <c r="X74" s="181">
        <v>349</v>
      </c>
      <c r="Y74" s="181">
        <v>460.75</v>
      </c>
      <c r="Z74" s="181">
        <v>651</v>
      </c>
      <c r="AA74" s="181">
        <v>13.375</v>
      </c>
      <c r="AB74" s="181">
        <v>114.5</v>
      </c>
      <c r="AC74" s="181">
        <v>134.625</v>
      </c>
      <c r="AD74" s="181">
        <v>709.125</v>
      </c>
      <c r="AE74" s="181">
        <v>147.375</v>
      </c>
      <c r="AF74" s="180">
        <v>4275.2987234520297</v>
      </c>
      <c r="AG74" s="181">
        <v>1900.875</v>
      </c>
      <c r="AH74" s="181">
        <v>106.5</v>
      </c>
      <c r="AI74" s="181">
        <v>857.5</v>
      </c>
      <c r="AJ74" s="181">
        <v>41.75</v>
      </c>
      <c r="AK74" s="181">
        <v>205.375</v>
      </c>
      <c r="AL74" s="181">
        <v>29.125</v>
      </c>
      <c r="AM74" s="181">
        <v>1134.1737234520299</v>
      </c>
      <c r="AN74" s="180">
        <v>188</v>
      </c>
      <c r="AO74" s="180">
        <v>363.625</v>
      </c>
      <c r="AP74" s="181">
        <v>239.875</v>
      </c>
      <c r="AQ74" s="181">
        <v>0.375</v>
      </c>
      <c r="AR74" s="181">
        <v>94.5</v>
      </c>
      <c r="AS74" s="181">
        <v>28.875</v>
      </c>
      <c r="AT74" s="180">
        <v>101.125</v>
      </c>
      <c r="AU74" s="180">
        <v>206</v>
      </c>
      <c r="AV74" s="180">
        <v>57.625</v>
      </c>
      <c r="AW74" s="181">
        <v>6</v>
      </c>
      <c r="AX74" s="181">
        <v>51.625</v>
      </c>
      <c r="AY74" s="180">
        <v>45.25</v>
      </c>
      <c r="AZ74" s="180">
        <v>216.5</v>
      </c>
      <c r="BA74" s="180">
        <v>100.375</v>
      </c>
      <c r="BB74" s="180">
        <v>1.625</v>
      </c>
      <c r="BC74" s="180">
        <v>0</v>
      </c>
      <c r="BD74" s="180">
        <v>914.375</v>
      </c>
      <c r="BE74" s="180">
        <v>32.125</v>
      </c>
      <c r="BF74" s="180">
        <v>106.625</v>
      </c>
      <c r="BG74" s="180">
        <v>188.875</v>
      </c>
      <c r="BH74" s="180" t="e">
        <v>#VALUE!</v>
      </c>
      <c r="BI74" s="182">
        <v>2404.75862853125</v>
      </c>
      <c r="BJ74" s="183">
        <v>796.25</v>
      </c>
      <c r="BK74" s="183">
        <v>195.75</v>
      </c>
      <c r="BL74" s="183">
        <v>1246.75862853125</v>
      </c>
      <c r="BM74" s="183">
        <v>0</v>
      </c>
      <c r="BN74" s="183">
        <v>15.125</v>
      </c>
      <c r="BO74" s="183">
        <v>0</v>
      </c>
      <c r="BP74" s="183">
        <v>150.875</v>
      </c>
      <c r="BQ74" s="184">
        <v>1710.125</v>
      </c>
      <c r="BR74" s="184">
        <v>70.375</v>
      </c>
      <c r="BS74" s="184" t="e">
        <v>#VALUE!</v>
      </c>
      <c r="BT74" s="184">
        <v>173</v>
      </c>
      <c r="BU74" s="184" t="e">
        <v>#VALUE!</v>
      </c>
      <c r="BV74" s="184">
        <v>1254.125</v>
      </c>
      <c r="BW74" s="185" t="e">
        <v>#VALUE!</v>
      </c>
      <c r="BX74" s="185">
        <v>379.625</v>
      </c>
      <c r="BY74" s="185">
        <v>177.875</v>
      </c>
      <c r="BZ74" s="185">
        <v>0</v>
      </c>
      <c r="CA74" s="185" t="e">
        <v>#VALUE!</v>
      </c>
      <c r="CB74" s="185">
        <v>349.5</v>
      </c>
      <c r="CC74" s="186">
        <v>818.625</v>
      </c>
      <c r="CD74" s="187">
        <v>146508.154252648</v>
      </c>
    </row>
    <row r="75" spans="1:82" x14ac:dyDescent="0.25">
      <c r="A75" s="179" t="s">
        <v>499</v>
      </c>
      <c r="B75" s="179" t="s">
        <v>500</v>
      </c>
      <c r="C75" s="179" t="s">
        <v>126</v>
      </c>
      <c r="D75" s="179" t="s">
        <v>126</v>
      </c>
      <c r="E75" s="180">
        <v>14855.538339193001</v>
      </c>
      <c r="F75" s="181">
        <v>14373.3947602644</v>
      </c>
      <c r="G75" s="181">
        <v>52.268578928559698</v>
      </c>
      <c r="H75" s="181">
        <v>429.875</v>
      </c>
      <c r="I75" s="181">
        <v>858.75</v>
      </c>
      <c r="J75" s="181">
        <v>808.12957317073199</v>
      </c>
      <c r="K75" s="181">
        <v>919.19531637717103</v>
      </c>
      <c r="L75" s="181">
        <v>1650.01835799797</v>
      </c>
      <c r="M75" s="181">
        <v>4189.5361524595901</v>
      </c>
      <c r="N75" s="181">
        <v>2771.0688678919801</v>
      </c>
      <c r="O75" s="181">
        <v>3658.8400712955299</v>
      </c>
      <c r="P75" s="180">
        <v>1649.25</v>
      </c>
      <c r="Q75" s="181">
        <v>12.875</v>
      </c>
      <c r="R75" s="181">
        <v>64.625</v>
      </c>
      <c r="S75" s="180">
        <v>1381.125</v>
      </c>
      <c r="T75" s="180">
        <v>636.625</v>
      </c>
      <c r="U75" s="180">
        <v>296.03436174788499</v>
      </c>
      <c r="V75" s="180">
        <v>2444.5</v>
      </c>
      <c r="W75" s="181">
        <v>584.625</v>
      </c>
      <c r="X75" s="181">
        <v>290.625</v>
      </c>
      <c r="Y75" s="181">
        <v>328.75</v>
      </c>
      <c r="Z75" s="181">
        <v>457.625</v>
      </c>
      <c r="AA75" s="181">
        <v>21.875</v>
      </c>
      <c r="AB75" s="181">
        <v>87.375</v>
      </c>
      <c r="AC75" s="181">
        <v>123.375</v>
      </c>
      <c r="AD75" s="181">
        <v>361.625</v>
      </c>
      <c r="AE75" s="181">
        <v>188.625</v>
      </c>
      <c r="AF75" s="180">
        <v>5443.6289774450897</v>
      </c>
      <c r="AG75" s="181">
        <v>1347.5</v>
      </c>
      <c r="AH75" s="181">
        <v>92.375</v>
      </c>
      <c r="AI75" s="181">
        <v>1291.375</v>
      </c>
      <c r="AJ75" s="181">
        <v>80.875</v>
      </c>
      <c r="AK75" s="181">
        <v>405.5</v>
      </c>
      <c r="AL75" s="181">
        <v>131.625</v>
      </c>
      <c r="AM75" s="181">
        <v>2094.3789774450902</v>
      </c>
      <c r="AN75" s="180">
        <v>40</v>
      </c>
      <c r="AO75" s="180">
        <v>481.875</v>
      </c>
      <c r="AP75" s="181">
        <v>345.25</v>
      </c>
      <c r="AQ75" s="181">
        <v>1.5</v>
      </c>
      <c r="AR75" s="181">
        <v>102</v>
      </c>
      <c r="AS75" s="181">
        <v>33.125</v>
      </c>
      <c r="AT75" s="180">
        <v>95.125</v>
      </c>
      <c r="AU75" s="180">
        <v>133.25</v>
      </c>
      <c r="AV75" s="180">
        <v>35</v>
      </c>
      <c r="AW75" s="181">
        <v>0.625</v>
      </c>
      <c r="AX75" s="181">
        <v>34.375</v>
      </c>
      <c r="AY75" s="180">
        <v>4</v>
      </c>
      <c r="AZ75" s="180">
        <v>15.625</v>
      </c>
      <c r="BA75" s="180">
        <v>68.75</v>
      </c>
      <c r="BB75" s="180">
        <v>0</v>
      </c>
      <c r="BC75" s="180">
        <v>1.125</v>
      </c>
      <c r="BD75" s="180">
        <v>1161.5</v>
      </c>
      <c r="BE75" s="180">
        <v>43.625</v>
      </c>
      <c r="BF75" s="180">
        <v>42.5</v>
      </c>
      <c r="BG75" s="180">
        <v>540.375</v>
      </c>
      <c r="BH75" s="180" t="e">
        <v>#VALUE!</v>
      </c>
      <c r="BI75" s="182">
        <v>3145.1995309062499</v>
      </c>
      <c r="BJ75" s="183" t="e">
        <v>#VALUE!</v>
      </c>
      <c r="BK75" s="183">
        <v>300.25</v>
      </c>
      <c r="BL75" s="183">
        <v>1707.1995309062499</v>
      </c>
      <c r="BM75" s="183">
        <v>0</v>
      </c>
      <c r="BN75" s="183">
        <v>47.875</v>
      </c>
      <c r="BO75" s="183">
        <v>376.5</v>
      </c>
      <c r="BP75" s="183">
        <v>107.25</v>
      </c>
      <c r="BQ75" s="184">
        <v>1277.625</v>
      </c>
      <c r="BR75" s="184">
        <v>296.375</v>
      </c>
      <c r="BS75" s="184" t="e">
        <v>#VALUE!</v>
      </c>
      <c r="BT75" s="184">
        <v>376.25</v>
      </c>
      <c r="BU75" s="184" t="e">
        <v>#VALUE!</v>
      </c>
      <c r="BV75" s="184">
        <v>392.5</v>
      </c>
      <c r="BW75" s="185" t="e">
        <v>#VALUE!</v>
      </c>
      <c r="BX75" s="185" t="e">
        <v>#VALUE!</v>
      </c>
      <c r="BY75" s="185" t="e">
        <v>#VALUE!</v>
      </c>
      <c r="BZ75" s="185" t="e">
        <v>#VALUE!</v>
      </c>
      <c r="CA75" s="185" t="e">
        <v>#VALUE!</v>
      </c>
      <c r="CB75" s="185">
        <v>270</v>
      </c>
      <c r="CC75" s="186">
        <v>1026.375</v>
      </c>
      <c r="CD75" s="187">
        <v>152487.75449634701</v>
      </c>
    </row>
    <row r="76" spans="1:82" x14ac:dyDescent="0.25">
      <c r="A76" s="179" t="s">
        <v>501</v>
      </c>
      <c r="B76" s="179" t="s">
        <v>502</v>
      </c>
      <c r="C76" s="179" t="s">
        <v>355</v>
      </c>
      <c r="D76" s="179" t="s">
        <v>55</v>
      </c>
      <c r="E76" s="180">
        <v>11535.064630618501</v>
      </c>
      <c r="F76" s="181">
        <v>11535.064630618501</v>
      </c>
      <c r="G76" s="181">
        <v>0</v>
      </c>
      <c r="H76" s="181" t="e">
        <v>#VALUE!</v>
      </c>
      <c r="I76" s="181">
        <v>784.75</v>
      </c>
      <c r="J76" s="181">
        <v>857.875</v>
      </c>
      <c r="K76" s="181">
        <v>1219.4329063883599</v>
      </c>
      <c r="L76" s="181">
        <v>1832.2269823936099</v>
      </c>
      <c r="M76" s="181">
        <v>3166.1101698470902</v>
      </c>
      <c r="N76" s="181">
        <v>2088.72833767577</v>
      </c>
      <c r="O76" s="181">
        <v>1585.9412343136401</v>
      </c>
      <c r="P76" s="180">
        <v>1018.75</v>
      </c>
      <c r="Q76" s="181">
        <v>23.5</v>
      </c>
      <c r="R76" s="181">
        <v>39.5</v>
      </c>
      <c r="S76" s="180">
        <v>316.875</v>
      </c>
      <c r="T76" s="180">
        <v>754</v>
      </c>
      <c r="U76" s="180">
        <v>577.65179685118903</v>
      </c>
      <c r="V76" s="180">
        <v>1985.75</v>
      </c>
      <c r="W76" s="181">
        <v>283.25</v>
      </c>
      <c r="X76" s="181">
        <v>417</v>
      </c>
      <c r="Y76" s="181">
        <v>322.375</v>
      </c>
      <c r="Z76" s="181">
        <v>537.875</v>
      </c>
      <c r="AA76" s="181" t="e">
        <v>#VALUE!</v>
      </c>
      <c r="AB76" s="181">
        <v>17.875</v>
      </c>
      <c r="AC76" s="181">
        <v>19.25</v>
      </c>
      <c r="AD76" s="181">
        <v>368.25</v>
      </c>
      <c r="AE76" s="181">
        <v>19.875</v>
      </c>
      <c r="AF76" s="180">
        <v>3115.1628337672801</v>
      </c>
      <c r="AG76" s="181">
        <v>459.80592105263202</v>
      </c>
      <c r="AH76" s="181">
        <v>53.875</v>
      </c>
      <c r="AI76" s="181">
        <v>994.75</v>
      </c>
      <c r="AJ76" s="181">
        <v>203.375</v>
      </c>
      <c r="AK76" s="181">
        <v>196.875</v>
      </c>
      <c r="AL76" s="181">
        <v>0</v>
      </c>
      <c r="AM76" s="181">
        <v>1206.48191271465</v>
      </c>
      <c r="AN76" s="180">
        <v>133.875</v>
      </c>
      <c r="AO76" s="180">
        <v>424.625</v>
      </c>
      <c r="AP76" s="181">
        <v>344.5</v>
      </c>
      <c r="AQ76" s="181">
        <v>2.5</v>
      </c>
      <c r="AR76" s="181">
        <v>37.375</v>
      </c>
      <c r="AS76" s="181">
        <v>40.25</v>
      </c>
      <c r="AT76" s="180">
        <v>794.75</v>
      </c>
      <c r="AU76" s="180">
        <v>34.75</v>
      </c>
      <c r="AV76" s="180">
        <v>360</v>
      </c>
      <c r="AW76" s="181">
        <v>76.5</v>
      </c>
      <c r="AX76" s="181">
        <v>283.5</v>
      </c>
      <c r="AY76" s="180">
        <v>49.375</v>
      </c>
      <c r="AZ76" s="180">
        <v>60.375</v>
      </c>
      <c r="BA76" s="180">
        <v>118.875</v>
      </c>
      <c r="BB76" s="180">
        <v>4.125</v>
      </c>
      <c r="BC76" s="180">
        <v>3.625</v>
      </c>
      <c r="BD76" s="180">
        <v>1111.875</v>
      </c>
      <c r="BE76" s="180">
        <v>9</v>
      </c>
      <c r="BF76" s="180">
        <v>63</v>
      </c>
      <c r="BG76" s="180">
        <v>529.625</v>
      </c>
      <c r="BH76" s="180" t="e">
        <v>#VALUE!</v>
      </c>
      <c r="BI76" s="182">
        <v>2602.6456315533001</v>
      </c>
      <c r="BJ76" s="183">
        <v>580.5</v>
      </c>
      <c r="BK76" s="183">
        <v>229.603300865801</v>
      </c>
      <c r="BL76" s="183">
        <v>1301.2923306875</v>
      </c>
      <c r="BM76" s="183">
        <v>48.875</v>
      </c>
      <c r="BN76" s="183">
        <v>2</v>
      </c>
      <c r="BO76" s="183">
        <v>18.625</v>
      </c>
      <c r="BP76" s="183">
        <v>421.75</v>
      </c>
      <c r="BQ76" s="184">
        <v>645.75</v>
      </c>
      <c r="BR76" s="184">
        <v>59.75</v>
      </c>
      <c r="BS76" s="184" t="e">
        <v>#VALUE!</v>
      </c>
      <c r="BT76" s="184" t="e">
        <v>#VALUE!</v>
      </c>
      <c r="BU76" s="184">
        <v>1</v>
      </c>
      <c r="BV76" s="184">
        <v>353.625</v>
      </c>
      <c r="BW76" s="185" t="e">
        <v>#VALUE!</v>
      </c>
      <c r="BX76" s="185" t="e">
        <v>#VALUE!</v>
      </c>
      <c r="BY76" s="185" t="e">
        <v>#VALUE!</v>
      </c>
      <c r="BZ76" s="185" t="e">
        <v>#VALUE!</v>
      </c>
      <c r="CA76" s="185" t="e">
        <v>#VALUE!</v>
      </c>
      <c r="CB76" s="185">
        <v>277.875</v>
      </c>
      <c r="CC76" s="186">
        <v>361.83630110062899</v>
      </c>
      <c r="CD76" s="187">
        <v>129687.965200672</v>
      </c>
    </row>
    <row r="77" spans="1:82" x14ac:dyDescent="0.25">
      <c r="A77" s="179" t="s">
        <v>503</v>
      </c>
      <c r="B77" s="179" t="s">
        <v>504</v>
      </c>
      <c r="C77" s="179" t="s">
        <v>355</v>
      </c>
      <c r="D77" s="179" t="s">
        <v>55</v>
      </c>
      <c r="E77" s="180">
        <v>17612.273652019601</v>
      </c>
      <c r="F77" s="181">
        <v>17558.148652019601</v>
      </c>
      <c r="G77" s="181">
        <v>0</v>
      </c>
      <c r="H77" s="181">
        <v>54.125</v>
      </c>
      <c r="I77" s="181">
        <v>1066</v>
      </c>
      <c r="J77" s="181">
        <v>1113.25</v>
      </c>
      <c r="K77" s="181">
        <v>1312.4013377926401</v>
      </c>
      <c r="L77" s="181">
        <v>2950.6949789658602</v>
      </c>
      <c r="M77" s="181">
        <v>5442.1062620375496</v>
      </c>
      <c r="N77" s="181">
        <v>3209.0710732235202</v>
      </c>
      <c r="O77" s="181">
        <v>2518.75</v>
      </c>
      <c r="P77" s="180">
        <v>2267.375</v>
      </c>
      <c r="Q77" s="181">
        <v>54.5</v>
      </c>
      <c r="R77" s="181">
        <v>308.75</v>
      </c>
      <c r="S77" s="180">
        <v>606</v>
      </c>
      <c r="T77" s="180">
        <v>1044.375</v>
      </c>
      <c r="U77" s="180">
        <v>311.08311978555997</v>
      </c>
      <c r="V77" s="180">
        <v>3055</v>
      </c>
      <c r="W77" s="181">
        <v>270</v>
      </c>
      <c r="X77" s="181">
        <v>898.375</v>
      </c>
      <c r="Y77" s="181">
        <v>171.125</v>
      </c>
      <c r="Z77" s="181">
        <v>820.625</v>
      </c>
      <c r="AA77" s="181">
        <v>58.5</v>
      </c>
      <c r="AB77" s="181">
        <v>287.375</v>
      </c>
      <c r="AC77" s="181">
        <v>57.375</v>
      </c>
      <c r="AD77" s="181">
        <v>204.875</v>
      </c>
      <c r="AE77" s="181">
        <v>286.75</v>
      </c>
      <c r="AF77" s="180">
        <v>5112.3155322340099</v>
      </c>
      <c r="AG77" s="181">
        <v>1952.875</v>
      </c>
      <c r="AH77" s="181">
        <v>71.875</v>
      </c>
      <c r="AI77" s="181">
        <v>1509.625</v>
      </c>
      <c r="AJ77" s="181">
        <v>605.125</v>
      </c>
      <c r="AK77" s="181">
        <v>242</v>
      </c>
      <c r="AL77" s="181">
        <v>95.125</v>
      </c>
      <c r="AM77" s="181">
        <v>635.69053223400601</v>
      </c>
      <c r="AN77" s="180">
        <v>253.5</v>
      </c>
      <c r="AO77" s="180">
        <v>538.375</v>
      </c>
      <c r="AP77" s="181">
        <v>250.125</v>
      </c>
      <c r="AQ77" s="181">
        <v>19.375</v>
      </c>
      <c r="AR77" s="181">
        <v>236.5</v>
      </c>
      <c r="AS77" s="181">
        <v>32.375</v>
      </c>
      <c r="AT77" s="180">
        <v>975.5</v>
      </c>
      <c r="AU77" s="180">
        <v>141.125</v>
      </c>
      <c r="AV77" s="180">
        <v>311.5</v>
      </c>
      <c r="AW77" s="181">
        <v>26.75</v>
      </c>
      <c r="AX77" s="181">
        <v>284.75</v>
      </c>
      <c r="AY77" s="180">
        <v>26.25</v>
      </c>
      <c r="AZ77" s="180">
        <v>22.625</v>
      </c>
      <c r="BA77" s="180">
        <v>159.75</v>
      </c>
      <c r="BB77" s="180">
        <v>3.625</v>
      </c>
      <c r="BC77" s="180">
        <v>1</v>
      </c>
      <c r="BD77" s="180">
        <v>1839.125</v>
      </c>
      <c r="BE77" s="180">
        <v>40.375</v>
      </c>
      <c r="BF77" s="180">
        <v>53.625</v>
      </c>
      <c r="BG77" s="180">
        <v>627</v>
      </c>
      <c r="BH77" s="180" t="e">
        <v>#VALUE!</v>
      </c>
      <c r="BI77" s="182">
        <v>3233.4886584999999</v>
      </c>
      <c r="BJ77" s="183">
        <v>220.375</v>
      </c>
      <c r="BK77" s="183">
        <v>178.375</v>
      </c>
      <c r="BL77" s="183">
        <v>2332.4886584999999</v>
      </c>
      <c r="BM77" s="183">
        <v>8</v>
      </c>
      <c r="BN77" s="183">
        <v>74</v>
      </c>
      <c r="BO77" s="183">
        <v>134.875</v>
      </c>
      <c r="BP77" s="183">
        <v>285.375</v>
      </c>
      <c r="BQ77" s="184">
        <v>1136.125</v>
      </c>
      <c r="BR77" s="184">
        <v>99</v>
      </c>
      <c r="BS77" s="184" t="e">
        <v>#VALUE!</v>
      </c>
      <c r="BT77" s="184" t="e">
        <v>#VALUE!</v>
      </c>
      <c r="BU77" s="184">
        <v>0</v>
      </c>
      <c r="BV77" s="184">
        <v>824.625</v>
      </c>
      <c r="BW77" s="185">
        <v>158</v>
      </c>
      <c r="BX77" s="185">
        <v>12.25</v>
      </c>
      <c r="BY77" s="185" t="e">
        <v>#VALUE!</v>
      </c>
      <c r="BZ77" s="185" t="e">
        <v>#VALUE!</v>
      </c>
      <c r="CA77" s="185" t="e">
        <v>#VALUE!</v>
      </c>
      <c r="CB77" s="185">
        <v>326.875</v>
      </c>
      <c r="CC77" s="186">
        <v>725.125</v>
      </c>
      <c r="CD77" s="187">
        <v>203424.954286853</v>
      </c>
    </row>
    <row r="78" spans="1:82" x14ac:dyDescent="0.25">
      <c r="A78" s="179" t="s">
        <v>159</v>
      </c>
      <c r="B78" s="179" t="s">
        <v>505</v>
      </c>
      <c r="C78" s="179" t="s">
        <v>122</v>
      </c>
      <c r="D78" s="179" t="s">
        <v>122</v>
      </c>
      <c r="E78" s="180">
        <v>111021.91854509601</v>
      </c>
      <c r="F78" s="181">
        <v>110824.41854509601</v>
      </c>
      <c r="G78" s="181">
        <v>64.875</v>
      </c>
      <c r="H78" s="181">
        <v>132.625</v>
      </c>
      <c r="I78" s="181">
        <v>7544.125</v>
      </c>
      <c r="J78" s="181">
        <v>9203.5865366726102</v>
      </c>
      <c r="K78" s="181">
        <v>8187.0668094201001</v>
      </c>
      <c r="L78" s="181">
        <v>12865.554564296999</v>
      </c>
      <c r="M78" s="181">
        <v>21261.405759876499</v>
      </c>
      <c r="N78" s="181">
        <v>15282.2135832516</v>
      </c>
      <c r="O78" s="181">
        <v>36677.966291577897</v>
      </c>
      <c r="P78" s="180">
        <v>16308.958603896101</v>
      </c>
      <c r="Q78" s="181">
        <v>206.625</v>
      </c>
      <c r="R78" s="181">
        <v>830.58360389610402</v>
      </c>
      <c r="S78" s="180">
        <v>8514.125</v>
      </c>
      <c r="T78" s="180">
        <v>4354.25</v>
      </c>
      <c r="U78" s="180">
        <v>953.74740621274202</v>
      </c>
      <c r="V78" s="180">
        <v>7374.125</v>
      </c>
      <c r="W78" s="181">
        <v>775.75</v>
      </c>
      <c r="X78" s="181">
        <v>454.25</v>
      </c>
      <c r="Y78" s="181">
        <v>552.625</v>
      </c>
      <c r="Z78" s="181">
        <v>748.5</v>
      </c>
      <c r="AA78" s="181">
        <v>217</v>
      </c>
      <c r="AB78" s="181">
        <v>286.875</v>
      </c>
      <c r="AC78" s="181">
        <v>115.125</v>
      </c>
      <c r="AD78" s="181">
        <v>1628.875</v>
      </c>
      <c r="AE78" s="181">
        <v>2595.125</v>
      </c>
      <c r="AF78" s="180">
        <v>22019.604362012</v>
      </c>
      <c r="AG78" s="181">
        <v>3029.625</v>
      </c>
      <c r="AH78" s="181">
        <v>402.125</v>
      </c>
      <c r="AI78" s="181">
        <v>3126.375</v>
      </c>
      <c r="AJ78" s="181">
        <v>2830.625</v>
      </c>
      <c r="AK78" s="181">
        <v>1005.125</v>
      </c>
      <c r="AL78" s="181">
        <v>1369.75</v>
      </c>
      <c r="AM78" s="181">
        <v>10255.979362012</v>
      </c>
      <c r="AN78" s="180">
        <v>1202.625</v>
      </c>
      <c r="AO78" s="180">
        <v>7062.1081729748103</v>
      </c>
      <c r="AP78" s="181">
        <v>4706.625</v>
      </c>
      <c r="AQ78" s="181">
        <v>198.75</v>
      </c>
      <c r="AR78" s="181">
        <v>1337</v>
      </c>
      <c r="AS78" s="181">
        <v>819.73317297481003</v>
      </c>
      <c r="AT78" s="180">
        <v>1108.5</v>
      </c>
      <c r="AU78" s="180">
        <v>1215.25</v>
      </c>
      <c r="AV78" s="180">
        <v>368.375</v>
      </c>
      <c r="AW78" s="181">
        <v>192.75</v>
      </c>
      <c r="AX78" s="181">
        <v>175.625</v>
      </c>
      <c r="AY78" s="180">
        <v>2987.375</v>
      </c>
      <c r="AZ78" s="180">
        <v>1707.875</v>
      </c>
      <c r="BA78" s="180">
        <v>1286.375</v>
      </c>
      <c r="BB78" s="180">
        <v>105.5</v>
      </c>
      <c r="BC78" s="180">
        <v>218</v>
      </c>
      <c r="BD78" s="180">
        <v>24181.625</v>
      </c>
      <c r="BE78" s="180">
        <v>1518</v>
      </c>
      <c r="BF78" s="180">
        <v>3</v>
      </c>
      <c r="BG78" s="180">
        <v>8512</v>
      </c>
      <c r="BH78" s="180" t="e">
        <v>#VALUE!</v>
      </c>
      <c r="BI78" s="182">
        <v>10233.535250000001</v>
      </c>
      <c r="BJ78" s="183">
        <v>547</v>
      </c>
      <c r="BK78" s="183">
        <v>1729.75</v>
      </c>
      <c r="BL78" s="183">
        <v>6241.7852499999999</v>
      </c>
      <c r="BM78" s="183">
        <v>16.375</v>
      </c>
      <c r="BN78" s="183">
        <v>4</v>
      </c>
      <c r="BO78" s="183">
        <v>90.125</v>
      </c>
      <c r="BP78" s="183">
        <v>1604.5</v>
      </c>
      <c r="BQ78" s="184">
        <v>13761.6098317009</v>
      </c>
      <c r="BR78" s="184">
        <v>3423.375</v>
      </c>
      <c r="BS78" s="184">
        <v>0</v>
      </c>
      <c r="BT78" s="184">
        <v>1</v>
      </c>
      <c r="BU78" s="184">
        <v>50.75</v>
      </c>
      <c r="BV78" s="184">
        <v>10286.4848317009</v>
      </c>
      <c r="BW78" s="185">
        <v>102</v>
      </c>
      <c r="BX78" s="185">
        <v>0</v>
      </c>
      <c r="BY78" s="185" t="e">
        <v>#VALUE!</v>
      </c>
      <c r="BZ78" s="185">
        <v>63.5</v>
      </c>
      <c r="CA78" s="185" t="e">
        <v>#VALUE!</v>
      </c>
      <c r="CB78" s="185">
        <v>6816.875</v>
      </c>
      <c r="CC78" s="186">
        <v>18369.617054873001</v>
      </c>
      <c r="CD78" s="187">
        <v>1358074.51374352</v>
      </c>
    </row>
    <row r="79" spans="1:82" x14ac:dyDescent="0.25">
      <c r="A79" s="179" t="s">
        <v>160</v>
      </c>
      <c r="B79" s="179" t="s">
        <v>506</v>
      </c>
      <c r="C79" s="179" t="s">
        <v>412</v>
      </c>
      <c r="D79" s="179" t="s">
        <v>123</v>
      </c>
      <c r="E79" s="180">
        <v>32206.767453087599</v>
      </c>
      <c r="F79" s="181">
        <v>31668.609016313701</v>
      </c>
      <c r="G79" s="181">
        <v>230.433333333333</v>
      </c>
      <c r="H79" s="181">
        <v>307.72510344054501</v>
      </c>
      <c r="I79" s="181">
        <v>1643.6375</v>
      </c>
      <c r="J79" s="181">
        <v>1760.125</v>
      </c>
      <c r="K79" s="181">
        <v>1891.3359375</v>
      </c>
      <c r="L79" s="181">
        <v>4143.6574827583499</v>
      </c>
      <c r="M79" s="181">
        <v>7519.6668974212398</v>
      </c>
      <c r="N79" s="181">
        <v>6369.39861679364</v>
      </c>
      <c r="O79" s="181">
        <v>8878.9460186143806</v>
      </c>
      <c r="P79" s="180">
        <v>4259.625</v>
      </c>
      <c r="Q79" s="181">
        <v>56.625</v>
      </c>
      <c r="R79" s="181">
        <v>209</v>
      </c>
      <c r="S79" s="180">
        <v>1376.25</v>
      </c>
      <c r="T79" s="180">
        <v>1960</v>
      </c>
      <c r="U79" s="180">
        <v>980.94134113509404</v>
      </c>
      <c r="V79" s="180">
        <v>6157.125</v>
      </c>
      <c r="W79" s="181">
        <v>1229.25</v>
      </c>
      <c r="X79" s="181">
        <v>1280.75</v>
      </c>
      <c r="Y79" s="181">
        <v>1015.25</v>
      </c>
      <c r="Z79" s="181">
        <v>682.625</v>
      </c>
      <c r="AA79" s="181">
        <v>76.75</v>
      </c>
      <c r="AB79" s="181">
        <v>139.125</v>
      </c>
      <c r="AC79" s="181">
        <v>109.75</v>
      </c>
      <c r="AD79" s="181">
        <v>191.75</v>
      </c>
      <c r="AE79" s="181">
        <v>1431.875</v>
      </c>
      <c r="AF79" s="180">
        <v>11206.2401744525</v>
      </c>
      <c r="AG79" s="181">
        <v>4022.375</v>
      </c>
      <c r="AH79" s="181">
        <v>103.25</v>
      </c>
      <c r="AI79" s="181">
        <v>2260.75</v>
      </c>
      <c r="AJ79" s="181">
        <v>644.5</v>
      </c>
      <c r="AK79" s="181">
        <v>332.625</v>
      </c>
      <c r="AL79" s="181">
        <v>257.875</v>
      </c>
      <c r="AM79" s="181">
        <v>3584.86517445251</v>
      </c>
      <c r="AN79" s="180">
        <v>417</v>
      </c>
      <c r="AO79" s="180">
        <v>954.75</v>
      </c>
      <c r="AP79" s="181">
        <v>560.875</v>
      </c>
      <c r="AQ79" s="181">
        <v>6.375</v>
      </c>
      <c r="AR79" s="181">
        <v>313.75</v>
      </c>
      <c r="AS79" s="181">
        <v>73.75</v>
      </c>
      <c r="AT79" s="180">
        <v>227.5</v>
      </c>
      <c r="AU79" s="180">
        <v>63</v>
      </c>
      <c r="AV79" s="180">
        <v>94.375</v>
      </c>
      <c r="AW79" s="181">
        <v>28.5</v>
      </c>
      <c r="AX79" s="181">
        <v>65.875</v>
      </c>
      <c r="AY79" s="180">
        <v>106.25</v>
      </c>
      <c r="AZ79" s="180">
        <v>187.375</v>
      </c>
      <c r="BA79" s="180">
        <v>128.125</v>
      </c>
      <c r="BB79" s="180">
        <v>0</v>
      </c>
      <c r="BC79" s="180">
        <v>1</v>
      </c>
      <c r="BD79" s="180">
        <v>2938.0859375</v>
      </c>
      <c r="BE79" s="180">
        <v>64</v>
      </c>
      <c r="BF79" s="180">
        <v>21</v>
      </c>
      <c r="BG79" s="180">
        <v>606</v>
      </c>
      <c r="BH79" s="180" t="e">
        <v>#VALUE!</v>
      </c>
      <c r="BI79" s="182">
        <v>5108.1203100624998</v>
      </c>
      <c r="BJ79" s="183">
        <v>1153.375</v>
      </c>
      <c r="BK79" s="183">
        <v>521.75</v>
      </c>
      <c r="BL79" s="183">
        <v>2514.9953100624998</v>
      </c>
      <c r="BM79" s="183">
        <v>716.125</v>
      </c>
      <c r="BN79" s="183">
        <v>73.125</v>
      </c>
      <c r="BO79" s="183" t="e">
        <v>#VALUE!</v>
      </c>
      <c r="BP79" s="183">
        <v>128.75</v>
      </c>
      <c r="BQ79" s="184">
        <v>3882.75</v>
      </c>
      <c r="BR79" s="184">
        <v>2437.875</v>
      </c>
      <c r="BS79" s="184" t="e">
        <v>#VALUE!</v>
      </c>
      <c r="BT79" s="184" t="e">
        <v>#VALUE!</v>
      </c>
      <c r="BU79" s="184">
        <v>82.125</v>
      </c>
      <c r="BV79" s="184">
        <v>953</v>
      </c>
      <c r="BW79" s="185">
        <v>33</v>
      </c>
      <c r="BX79" s="185" t="e">
        <v>#VALUE!</v>
      </c>
      <c r="BY79" s="185" t="e">
        <v>#VALUE!</v>
      </c>
      <c r="BZ79" s="185">
        <v>46.5</v>
      </c>
      <c r="CA79" s="185" t="e">
        <v>#VALUE!</v>
      </c>
      <c r="CB79" s="185">
        <v>439.375</v>
      </c>
      <c r="CC79" s="186">
        <v>1511.375</v>
      </c>
      <c r="CD79" s="187">
        <v>349663.37407014897</v>
      </c>
    </row>
    <row r="80" spans="1:82" x14ac:dyDescent="0.25">
      <c r="A80" s="179" t="s">
        <v>507</v>
      </c>
      <c r="B80" s="179" t="s">
        <v>508</v>
      </c>
      <c r="C80" s="179" t="s">
        <v>122</v>
      </c>
      <c r="D80" s="179" t="s">
        <v>122</v>
      </c>
      <c r="E80" s="180">
        <v>23424.731604594101</v>
      </c>
      <c r="F80" s="181">
        <v>23424.731604594101</v>
      </c>
      <c r="G80" s="181">
        <v>0</v>
      </c>
      <c r="H80" s="181">
        <v>0</v>
      </c>
      <c r="I80" s="181">
        <v>1466.25</v>
      </c>
      <c r="J80" s="181">
        <v>1446.875</v>
      </c>
      <c r="K80" s="181">
        <v>1469.875</v>
      </c>
      <c r="L80" s="181">
        <v>2630.25</v>
      </c>
      <c r="M80" s="181">
        <v>6257.3176569273901</v>
      </c>
      <c r="N80" s="181">
        <v>5163.15720684602</v>
      </c>
      <c r="O80" s="181">
        <v>4991.0067408206496</v>
      </c>
      <c r="P80" s="180">
        <v>2605.125</v>
      </c>
      <c r="Q80" s="181">
        <v>25.75</v>
      </c>
      <c r="R80" s="181">
        <v>200.5</v>
      </c>
      <c r="S80" s="180">
        <v>1607.5</v>
      </c>
      <c r="T80" s="180">
        <v>1898.125</v>
      </c>
      <c r="U80" s="180">
        <v>403.25</v>
      </c>
      <c r="V80" s="180">
        <v>6060.75</v>
      </c>
      <c r="W80" s="181">
        <v>1250.25</v>
      </c>
      <c r="X80" s="181">
        <v>509.625</v>
      </c>
      <c r="Y80" s="181">
        <v>1329</v>
      </c>
      <c r="Z80" s="181">
        <v>1312</v>
      </c>
      <c r="AA80" s="181">
        <v>39</v>
      </c>
      <c r="AB80" s="181">
        <v>190.5</v>
      </c>
      <c r="AC80" s="181">
        <v>37.375</v>
      </c>
      <c r="AD80" s="181">
        <v>876.25</v>
      </c>
      <c r="AE80" s="181">
        <v>516.75</v>
      </c>
      <c r="AF80" s="180">
        <v>6780.2316045940597</v>
      </c>
      <c r="AG80" s="181">
        <v>1415.25</v>
      </c>
      <c r="AH80" s="181">
        <v>219.75</v>
      </c>
      <c r="AI80" s="181">
        <v>1695</v>
      </c>
      <c r="AJ80" s="181">
        <v>201.625</v>
      </c>
      <c r="AK80" s="181">
        <v>462.5</v>
      </c>
      <c r="AL80" s="181">
        <v>213.75</v>
      </c>
      <c r="AM80" s="181">
        <v>2572.3566045940602</v>
      </c>
      <c r="AN80" s="180">
        <v>209.75</v>
      </c>
      <c r="AO80" s="180">
        <v>909.375</v>
      </c>
      <c r="AP80" s="181">
        <v>669</v>
      </c>
      <c r="AQ80" s="181">
        <v>3.375</v>
      </c>
      <c r="AR80" s="181">
        <v>221</v>
      </c>
      <c r="AS80" s="181">
        <v>16</v>
      </c>
      <c r="AT80" s="180">
        <v>157</v>
      </c>
      <c r="AU80" s="180">
        <v>29.625</v>
      </c>
      <c r="AV80" s="180">
        <v>130.125</v>
      </c>
      <c r="AW80" s="181">
        <v>14</v>
      </c>
      <c r="AX80" s="181">
        <v>116.125</v>
      </c>
      <c r="AY80" s="180">
        <v>23.25</v>
      </c>
      <c r="AZ80" s="180">
        <v>48.375</v>
      </c>
      <c r="BA80" s="180">
        <v>160.125</v>
      </c>
      <c r="BB80" s="180">
        <v>0</v>
      </c>
      <c r="BC80" s="180">
        <v>3.125</v>
      </c>
      <c r="BD80" s="180">
        <v>1877.25</v>
      </c>
      <c r="BE80" s="180">
        <v>72.25</v>
      </c>
      <c r="BF80" s="180">
        <v>76.375</v>
      </c>
      <c r="BG80" s="180">
        <v>229.375</v>
      </c>
      <c r="BH80" s="180" t="e">
        <v>#VALUE!</v>
      </c>
      <c r="BI80" s="182">
        <v>3979.3779730625001</v>
      </c>
      <c r="BJ80" s="183" t="e">
        <v>#VALUE!</v>
      </c>
      <c r="BK80" s="183">
        <v>237.875</v>
      </c>
      <c r="BL80" s="183">
        <v>2825.7529730625001</v>
      </c>
      <c r="BM80" s="183">
        <v>5</v>
      </c>
      <c r="BN80" s="183">
        <v>5.375</v>
      </c>
      <c r="BO80" s="183">
        <v>305.375</v>
      </c>
      <c r="BP80" s="183">
        <v>334.25</v>
      </c>
      <c r="BQ80" s="184">
        <v>1105.875</v>
      </c>
      <c r="BR80" s="184">
        <v>388.875</v>
      </c>
      <c r="BS80" s="184" t="e">
        <v>#VALUE!</v>
      </c>
      <c r="BT80" s="184" t="e">
        <v>#VALUE!</v>
      </c>
      <c r="BU80" s="184">
        <v>0</v>
      </c>
      <c r="BV80" s="184">
        <v>717</v>
      </c>
      <c r="BW80" s="185">
        <v>0</v>
      </c>
      <c r="BX80" s="185" t="e">
        <v>#VALUE!</v>
      </c>
      <c r="BY80" s="185">
        <v>129.625</v>
      </c>
      <c r="BZ80" s="185">
        <v>0</v>
      </c>
      <c r="CA80" s="185">
        <v>43.5</v>
      </c>
      <c r="CB80" s="185">
        <v>249.875</v>
      </c>
      <c r="CC80" s="186">
        <v>1774</v>
      </c>
      <c r="CD80" s="187">
        <v>349112.89420988603</v>
      </c>
    </row>
    <row r="81" spans="1:82" x14ac:dyDescent="0.25">
      <c r="A81" s="179" t="s">
        <v>509</v>
      </c>
      <c r="B81" s="179" t="s">
        <v>510</v>
      </c>
      <c r="C81" s="179" t="s">
        <v>122</v>
      </c>
      <c r="D81" s="179" t="s">
        <v>122</v>
      </c>
      <c r="E81" s="180">
        <v>26740.777920893499</v>
      </c>
      <c r="F81" s="181">
        <v>26611.652920893499</v>
      </c>
      <c r="G81" s="181">
        <v>2.875</v>
      </c>
      <c r="H81" s="181">
        <v>126.25</v>
      </c>
      <c r="I81" s="181">
        <v>1594.875</v>
      </c>
      <c r="J81" s="181">
        <v>1555.875</v>
      </c>
      <c r="K81" s="181">
        <v>2103.625</v>
      </c>
      <c r="L81" s="181">
        <v>3603.70568936687</v>
      </c>
      <c r="M81" s="181">
        <v>6571.3851129083996</v>
      </c>
      <c r="N81" s="181">
        <v>5342.5621186182598</v>
      </c>
      <c r="O81" s="181">
        <v>5968.75</v>
      </c>
      <c r="P81" s="180">
        <v>3924.875</v>
      </c>
      <c r="Q81" s="181">
        <v>85.25</v>
      </c>
      <c r="R81" s="181">
        <v>453.125</v>
      </c>
      <c r="S81" s="180">
        <v>1191.125</v>
      </c>
      <c r="T81" s="180">
        <v>2475.1822916666702</v>
      </c>
      <c r="U81" s="180">
        <v>249.73705357142899</v>
      </c>
      <c r="V81" s="180">
        <v>6502</v>
      </c>
      <c r="W81" s="181">
        <v>859.5</v>
      </c>
      <c r="X81" s="181">
        <v>1184.75</v>
      </c>
      <c r="Y81" s="181">
        <v>920</v>
      </c>
      <c r="Z81" s="181">
        <v>1231.625</v>
      </c>
      <c r="AA81" s="181">
        <v>53.75</v>
      </c>
      <c r="AB81" s="181">
        <v>72.375</v>
      </c>
      <c r="AC81" s="181">
        <v>285.375</v>
      </c>
      <c r="AD81" s="181">
        <v>766.625</v>
      </c>
      <c r="AE81" s="181">
        <v>1128</v>
      </c>
      <c r="AF81" s="180">
        <v>5929.7335756554303</v>
      </c>
      <c r="AG81" s="181">
        <v>1022.125</v>
      </c>
      <c r="AH81" s="181">
        <v>223.125</v>
      </c>
      <c r="AI81" s="181">
        <v>2219.5</v>
      </c>
      <c r="AJ81" s="181">
        <v>424.875</v>
      </c>
      <c r="AK81" s="181">
        <v>655.375</v>
      </c>
      <c r="AL81" s="181">
        <v>215.125</v>
      </c>
      <c r="AM81" s="181">
        <v>1169.6085756554301</v>
      </c>
      <c r="AN81" s="180">
        <v>623.75</v>
      </c>
      <c r="AO81" s="180">
        <v>828.625</v>
      </c>
      <c r="AP81" s="181">
        <v>620.25</v>
      </c>
      <c r="AQ81" s="181">
        <v>10.875</v>
      </c>
      <c r="AR81" s="181">
        <v>142.375</v>
      </c>
      <c r="AS81" s="181">
        <v>55.125</v>
      </c>
      <c r="AT81" s="180">
        <v>172.25</v>
      </c>
      <c r="AU81" s="180">
        <v>57.25</v>
      </c>
      <c r="AV81" s="180">
        <v>51.625</v>
      </c>
      <c r="AW81" s="181">
        <v>41.25</v>
      </c>
      <c r="AX81" s="181">
        <v>10.375</v>
      </c>
      <c r="AY81" s="180">
        <v>27.125</v>
      </c>
      <c r="AZ81" s="180">
        <v>40.625</v>
      </c>
      <c r="BA81" s="180">
        <v>191.875</v>
      </c>
      <c r="BB81" s="180">
        <v>2.5</v>
      </c>
      <c r="BC81" s="180">
        <v>4.25</v>
      </c>
      <c r="BD81" s="180">
        <v>2901.25</v>
      </c>
      <c r="BE81" s="180">
        <v>26.625</v>
      </c>
      <c r="BF81" s="180">
        <v>8.625</v>
      </c>
      <c r="BG81" s="180">
        <v>1486.125</v>
      </c>
      <c r="BH81" s="180" t="e">
        <v>#VALUE!</v>
      </c>
      <c r="BI81" s="182">
        <v>3340.6527278788799</v>
      </c>
      <c r="BJ81" s="183" t="e">
        <v>#VALUE!</v>
      </c>
      <c r="BK81" s="183">
        <v>269.37452787887702</v>
      </c>
      <c r="BL81" s="183">
        <v>2564.9031999999997</v>
      </c>
      <c r="BM81" s="183">
        <v>0</v>
      </c>
      <c r="BN81" s="183">
        <v>4.5</v>
      </c>
      <c r="BO81" s="183" t="e">
        <v>#VALUE!</v>
      </c>
      <c r="BP81" s="183">
        <v>433.5</v>
      </c>
      <c r="BQ81" s="184">
        <v>2012.625</v>
      </c>
      <c r="BR81" s="184">
        <v>383.5</v>
      </c>
      <c r="BS81" s="184" t="e">
        <v>#VALUE!</v>
      </c>
      <c r="BT81" s="184" t="e">
        <v>#VALUE!</v>
      </c>
      <c r="BU81" s="184" t="e">
        <v>#VALUE!</v>
      </c>
      <c r="BV81" s="184">
        <v>1629.125</v>
      </c>
      <c r="BW81" s="185">
        <v>845.625</v>
      </c>
      <c r="BX81" s="185" t="e">
        <v>#VALUE!</v>
      </c>
      <c r="BY81" s="185">
        <v>3.875</v>
      </c>
      <c r="BZ81" s="185">
        <v>104</v>
      </c>
      <c r="CA81" s="185">
        <v>0</v>
      </c>
      <c r="CB81" s="185">
        <v>389.75</v>
      </c>
      <c r="CC81" s="186">
        <v>1934.5830434782599</v>
      </c>
      <c r="CD81" s="187">
        <v>408006.885459196</v>
      </c>
    </row>
    <row r="82" spans="1:82" x14ac:dyDescent="0.25">
      <c r="A82" s="179" t="s">
        <v>511</v>
      </c>
      <c r="B82" s="179" t="s">
        <v>512</v>
      </c>
      <c r="C82" s="179" t="s">
        <v>387</v>
      </c>
      <c r="D82" s="179" t="s">
        <v>124</v>
      </c>
      <c r="E82" s="180">
        <v>10197.581761795829</v>
      </c>
      <c r="F82" s="181">
        <v>9770.2561666090896</v>
      </c>
      <c r="G82" s="181">
        <v>57.551699711235997</v>
      </c>
      <c r="H82" s="181">
        <v>369.77389547550302</v>
      </c>
      <c r="I82" s="181">
        <v>630.625</v>
      </c>
      <c r="J82" s="181">
        <v>717.375</v>
      </c>
      <c r="K82" s="181">
        <v>764.75</v>
      </c>
      <c r="L82" s="181">
        <v>1377.27494747899</v>
      </c>
      <c r="M82" s="181">
        <v>1957.8355387802501</v>
      </c>
      <c r="N82" s="181">
        <v>2010.14254812129</v>
      </c>
      <c r="O82" s="181">
        <v>2739.5787274152999</v>
      </c>
      <c r="P82" s="180">
        <v>1066.375</v>
      </c>
      <c r="Q82" s="181">
        <v>3</v>
      </c>
      <c r="R82" s="181">
        <v>72</v>
      </c>
      <c r="S82" s="180">
        <v>475.25</v>
      </c>
      <c r="T82" s="180">
        <v>392.375</v>
      </c>
      <c r="U82" s="180">
        <v>876.65762323444005</v>
      </c>
      <c r="V82" s="180">
        <v>1624.625</v>
      </c>
      <c r="W82" s="181">
        <v>430.125</v>
      </c>
      <c r="X82" s="181">
        <v>323.25</v>
      </c>
      <c r="Y82" s="181">
        <v>195.875</v>
      </c>
      <c r="Z82" s="181">
        <v>301.375</v>
      </c>
      <c r="AA82" s="181" t="e">
        <v>#VALUE!</v>
      </c>
      <c r="AB82" s="181">
        <v>23.625</v>
      </c>
      <c r="AC82" s="181">
        <v>70.25</v>
      </c>
      <c r="AD82" s="181">
        <v>168.625</v>
      </c>
      <c r="AE82" s="181">
        <v>111.5</v>
      </c>
      <c r="AF82" s="180">
        <v>3126.67413856139</v>
      </c>
      <c r="AG82" s="181">
        <v>734.75</v>
      </c>
      <c r="AH82" s="181">
        <v>131.125</v>
      </c>
      <c r="AI82" s="181">
        <v>1397.5</v>
      </c>
      <c r="AJ82" s="181">
        <v>166.875</v>
      </c>
      <c r="AK82" s="181">
        <v>13.5</v>
      </c>
      <c r="AL82" s="181">
        <v>202</v>
      </c>
      <c r="AM82" s="181">
        <v>480.92413856138899</v>
      </c>
      <c r="AN82" s="180">
        <v>62.75</v>
      </c>
      <c r="AO82" s="180">
        <v>314.75</v>
      </c>
      <c r="AP82" s="181">
        <v>276</v>
      </c>
      <c r="AQ82" s="181">
        <v>4.875</v>
      </c>
      <c r="AR82" s="181">
        <v>7.5</v>
      </c>
      <c r="AS82" s="181">
        <v>26.375</v>
      </c>
      <c r="AT82" s="180">
        <v>47.5</v>
      </c>
      <c r="AU82" s="180">
        <v>89</v>
      </c>
      <c r="AV82" s="180">
        <v>21.625</v>
      </c>
      <c r="AW82" s="181">
        <v>5.25</v>
      </c>
      <c r="AX82" s="181">
        <v>16.375</v>
      </c>
      <c r="AY82" s="180">
        <v>28.375</v>
      </c>
      <c r="AZ82" s="180">
        <v>681.125</v>
      </c>
      <c r="BA82" s="180">
        <v>14.75</v>
      </c>
      <c r="BB82" s="180">
        <v>1.5</v>
      </c>
      <c r="BC82" s="180">
        <v>3.5</v>
      </c>
      <c r="BD82" s="180">
        <v>856.25</v>
      </c>
      <c r="BE82" s="180" t="e">
        <v>#VALUE!</v>
      </c>
      <c r="BF82" s="180">
        <v>44</v>
      </c>
      <c r="BG82" s="180">
        <v>240</v>
      </c>
      <c r="BH82" s="180" t="e">
        <v>#VALUE!</v>
      </c>
      <c r="BI82" s="182">
        <v>4609.2932597650397</v>
      </c>
      <c r="BJ82" s="183" t="e">
        <v>#VALUE!</v>
      </c>
      <c r="BK82" s="183">
        <v>789.91246657754004</v>
      </c>
      <c r="BL82" s="183">
        <v>1333.6307931874999</v>
      </c>
      <c r="BM82" s="183">
        <v>99.25</v>
      </c>
      <c r="BN82" s="183">
        <v>85.5</v>
      </c>
      <c r="BO82" s="183">
        <v>53.625</v>
      </c>
      <c r="BP82" s="183">
        <v>454.25</v>
      </c>
      <c r="BQ82" s="184">
        <v>7250.625</v>
      </c>
      <c r="BR82" s="184">
        <v>6084.625</v>
      </c>
      <c r="BS82" s="184" t="e">
        <v>#VALUE!</v>
      </c>
      <c r="BT82" s="184" t="e">
        <v>#VALUE!</v>
      </c>
      <c r="BU82" s="184" t="e">
        <v>#VALUE!</v>
      </c>
      <c r="BV82" s="184">
        <v>388.25</v>
      </c>
      <c r="BW82" s="185" t="e">
        <v>#VALUE!</v>
      </c>
      <c r="BX82" s="185" t="e">
        <v>#VALUE!</v>
      </c>
      <c r="BY82" s="185" t="e">
        <v>#VALUE!</v>
      </c>
      <c r="BZ82" s="185" t="e">
        <v>#VALUE!</v>
      </c>
      <c r="CA82" s="185" t="e">
        <v>#VALUE!</v>
      </c>
      <c r="CB82" s="185">
        <v>282.375</v>
      </c>
      <c r="CC82" s="186">
        <v>152.375</v>
      </c>
      <c r="CD82" s="187">
        <v>105557.6828512847</v>
      </c>
    </row>
    <row r="83" spans="1:82" x14ac:dyDescent="0.25">
      <c r="A83" s="179" t="s">
        <v>513</v>
      </c>
      <c r="B83" s="179" t="s">
        <v>514</v>
      </c>
      <c r="C83" s="179" t="s">
        <v>357</v>
      </c>
      <c r="D83" s="179" t="s">
        <v>121</v>
      </c>
      <c r="E83" s="180">
        <v>15033.8678741289</v>
      </c>
      <c r="F83" s="181">
        <v>14836.6636492324</v>
      </c>
      <c r="G83" s="181">
        <v>114.75</v>
      </c>
      <c r="H83" s="181">
        <v>82.454224896480298</v>
      </c>
      <c r="I83" s="181">
        <v>783.125</v>
      </c>
      <c r="J83" s="181">
        <v>734</v>
      </c>
      <c r="K83" s="181">
        <v>1074.0555555555561</v>
      </c>
      <c r="L83" s="181">
        <v>1802.8292248964799</v>
      </c>
      <c r="M83" s="181">
        <v>3926.7550934885599</v>
      </c>
      <c r="N83" s="181">
        <v>4041.10300018831</v>
      </c>
      <c r="O83" s="181">
        <v>2672</v>
      </c>
      <c r="P83" s="180">
        <v>2204.25</v>
      </c>
      <c r="Q83" s="181">
        <v>37.875</v>
      </c>
      <c r="R83" s="181">
        <v>50.875</v>
      </c>
      <c r="S83" s="180">
        <v>660.5</v>
      </c>
      <c r="T83" s="180">
        <v>565.5</v>
      </c>
      <c r="U83" s="180">
        <v>529.20422489648001</v>
      </c>
      <c r="V83" s="180">
        <v>3498.375</v>
      </c>
      <c r="W83" s="181">
        <v>385</v>
      </c>
      <c r="X83" s="181">
        <v>1319.375</v>
      </c>
      <c r="Y83" s="181">
        <v>174.75</v>
      </c>
      <c r="Z83" s="181">
        <v>897.125</v>
      </c>
      <c r="AA83" s="181">
        <v>61.375</v>
      </c>
      <c r="AB83" s="181">
        <v>56.25</v>
      </c>
      <c r="AC83" s="181">
        <v>12.375</v>
      </c>
      <c r="AD83" s="181">
        <v>251.875</v>
      </c>
      <c r="AE83" s="181">
        <v>340.25</v>
      </c>
      <c r="AF83" s="180">
        <v>3877.1636492324201</v>
      </c>
      <c r="AG83" s="181">
        <v>1060.75</v>
      </c>
      <c r="AH83" s="181">
        <v>58.625</v>
      </c>
      <c r="AI83" s="181">
        <v>1356.5</v>
      </c>
      <c r="AJ83" s="181">
        <v>269.75</v>
      </c>
      <c r="AK83" s="181">
        <v>124.75</v>
      </c>
      <c r="AL83" s="181">
        <v>113</v>
      </c>
      <c r="AM83" s="181">
        <v>893.78864923242304</v>
      </c>
      <c r="AN83" s="180">
        <v>153.625</v>
      </c>
      <c r="AO83" s="180">
        <v>543.875</v>
      </c>
      <c r="AP83" s="181">
        <v>330.5</v>
      </c>
      <c r="AQ83" s="181">
        <v>3.375</v>
      </c>
      <c r="AR83" s="181">
        <v>177.75</v>
      </c>
      <c r="AS83" s="181">
        <v>32.25</v>
      </c>
      <c r="AT83" s="180">
        <v>84.75</v>
      </c>
      <c r="AU83" s="180">
        <v>55.25</v>
      </c>
      <c r="AV83" s="180">
        <v>52.5</v>
      </c>
      <c r="AW83" s="181">
        <v>3.375</v>
      </c>
      <c r="AX83" s="181">
        <v>49.125</v>
      </c>
      <c r="AY83" s="180">
        <v>85.875</v>
      </c>
      <c r="AZ83" s="180">
        <v>201.75</v>
      </c>
      <c r="BA83" s="180">
        <v>86</v>
      </c>
      <c r="BB83" s="180">
        <v>1.125</v>
      </c>
      <c r="BC83" s="180">
        <v>3.75</v>
      </c>
      <c r="BD83" s="180">
        <v>1203.25</v>
      </c>
      <c r="BE83" s="180">
        <v>43.125</v>
      </c>
      <c r="BF83" s="180">
        <v>42.375</v>
      </c>
      <c r="BG83" s="180">
        <v>814.75</v>
      </c>
      <c r="BH83" s="180" t="e">
        <v>#VALUE!</v>
      </c>
      <c r="BI83" s="182">
        <v>3273.8780344375</v>
      </c>
      <c r="BJ83" s="183">
        <v>1271.375</v>
      </c>
      <c r="BK83" s="183">
        <v>179.75</v>
      </c>
      <c r="BL83" s="183">
        <v>1679.7530344374998</v>
      </c>
      <c r="BM83" s="183">
        <v>112.75</v>
      </c>
      <c r="BN83" s="183">
        <v>10.5</v>
      </c>
      <c r="BO83" s="183" t="e">
        <v>#VALUE!</v>
      </c>
      <c r="BP83" s="183">
        <v>19.75</v>
      </c>
      <c r="BQ83" s="184">
        <v>766</v>
      </c>
      <c r="BR83" s="184">
        <v>149.625</v>
      </c>
      <c r="BS83" s="184" t="e">
        <v>#VALUE!</v>
      </c>
      <c r="BT83" s="184" t="e">
        <v>#VALUE!</v>
      </c>
      <c r="BU83" s="184" t="e">
        <v>#VALUE!</v>
      </c>
      <c r="BV83" s="184">
        <v>263.875</v>
      </c>
      <c r="BW83" s="185" t="e">
        <v>#VALUE!</v>
      </c>
      <c r="BX83" s="185" t="e">
        <v>#VALUE!</v>
      </c>
      <c r="BY83" s="185" t="e">
        <v>#VALUE!</v>
      </c>
      <c r="BZ83" s="185">
        <v>0</v>
      </c>
      <c r="CA83" s="185">
        <v>0</v>
      </c>
      <c r="CB83" s="185">
        <v>178.375</v>
      </c>
      <c r="CC83" s="186">
        <v>38.5</v>
      </c>
      <c r="CD83" s="187">
        <v>137796.98324662101</v>
      </c>
    </row>
    <row r="84" spans="1:82" x14ac:dyDescent="0.25">
      <c r="A84" s="179" t="s">
        <v>515</v>
      </c>
      <c r="B84" s="179" t="s">
        <v>516</v>
      </c>
      <c r="C84" s="179" t="s">
        <v>371</v>
      </c>
      <c r="D84" s="179" t="s">
        <v>125</v>
      </c>
      <c r="E84" s="180">
        <v>12845.807257152899</v>
      </c>
      <c r="F84" s="181">
        <v>12702.895071798201</v>
      </c>
      <c r="G84" s="181">
        <v>26.5</v>
      </c>
      <c r="H84" s="181">
        <v>116.4121853546911</v>
      </c>
      <c r="I84" s="181">
        <v>769.75</v>
      </c>
      <c r="J84" s="181">
        <v>719.875</v>
      </c>
      <c r="K84" s="181">
        <v>1007.75</v>
      </c>
      <c r="L84" s="181">
        <v>1667.8978000439099</v>
      </c>
      <c r="M84" s="181">
        <v>3039.24777888276</v>
      </c>
      <c r="N84" s="181">
        <v>3165.6616782261899</v>
      </c>
      <c r="O84" s="181">
        <v>2475.625</v>
      </c>
      <c r="P84" s="180">
        <v>791.125</v>
      </c>
      <c r="Q84" s="181">
        <v>14.75</v>
      </c>
      <c r="R84" s="181">
        <v>14.25</v>
      </c>
      <c r="S84" s="180">
        <v>257.5</v>
      </c>
      <c r="T84" s="180">
        <v>402.875</v>
      </c>
      <c r="U84" s="180">
        <v>336.02318800837702</v>
      </c>
      <c r="V84" s="180">
        <v>4075</v>
      </c>
      <c r="W84" s="181">
        <v>1312</v>
      </c>
      <c r="X84" s="181">
        <v>881.75</v>
      </c>
      <c r="Y84" s="181">
        <v>226.375</v>
      </c>
      <c r="Z84" s="181">
        <v>824.375</v>
      </c>
      <c r="AA84" s="181">
        <v>8.625</v>
      </c>
      <c r="AB84" s="181">
        <v>280.625</v>
      </c>
      <c r="AC84" s="181">
        <v>11.5</v>
      </c>
      <c r="AD84" s="181">
        <v>411.25</v>
      </c>
      <c r="AE84" s="181">
        <v>118.5</v>
      </c>
      <c r="AF84" s="180">
        <v>4036.4090691444899</v>
      </c>
      <c r="AG84" s="181">
        <v>2003.25</v>
      </c>
      <c r="AH84" s="181">
        <v>6</v>
      </c>
      <c r="AI84" s="181">
        <v>864.25</v>
      </c>
      <c r="AJ84" s="181">
        <v>447.125</v>
      </c>
      <c r="AK84" s="181">
        <v>32.875</v>
      </c>
      <c r="AL84" s="181">
        <v>65</v>
      </c>
      <c r="AM84" s="181">
        <v>617.90906914448601</v>
      </c>
      <c r="AN84" s="180">
        <v>113</v>
      </c>
      <c r="AO84" s="180">
        <v>310</v>
      </c>
      <c r="AP84" s="181">
        <v>213.375</v>
      </c>
      <c r="AQ84" s="181">
        <v>3.75</v>
      </c>
      <c r="AR84" s="181">
        <v>60.875</v>
      </c>
      <c r="AS84" s="181">
        <v>32</v>
      </c>
      <c r="AT84" s="180">
        <v>66.875</v>
      </c>
      <c r="AU84" s="180">
        <v>5.5</v>
      </c>
      <c r="AV84" s="180">
        <v>44</v>
      </c>
      <c r="AW84" s="181">
        <v>9</v>
      </c>
      <c r="AX84" s="181">
        <v>35</v>
      </c>
      <c r="AY84" s="180">
        <v>35.25</v>
      </c>
      <c r="AZ84" s="180">
        <v>648</v>
      </c>
      <c r="BA84" s="180">
        <v>134.625</v>
      </c>
      <c r="BB84" s="180">
        <v>3.25</v>
      </c>
      <c r="BC84" s="180">
        <v>5.375</v>
      </c>
      <c r="BD84" s="180">
        <v>1101.125</v>
      </c>
      <c r="BE84" s="180">
        <v>40</v>
      </c>
      <c r="BF84" s="180">
        <v>9.75</v>
      </c>
      <c r="BG84" s="180">
        <v>299.25</v>
      </c>
      <c r="BH84" s="180" t="e">
        <v>#VALUE!</v>
      </c>
      <c r="BI84" s="182">
        <v>2260.3587235625</v>
      </c>
      <c r="BJ84" s="183">
        <v>682.875</v>
      </c>
      <c r="BK84" s="183">
        <v>364.5</v>
      </c>
      <c r="BL84" s="183">
        <v>1075.6087235625</v>
      </c>
      <c r="BM84" s="183">
        <v>12.875</v>
      </c>
      <c r="BN84" s="183">
        <v>16.25</v>
      </c>
      <c r="BO84" s="183">
        <v>9.875</v>
      </c>
      <c r="BP84" s="183">
        <v>98.375</v>
      </c>
      <c r="BQ84" s="184">
        <v>1249.625</v>
      </c>
      <c r="BR84" s="184">
        <v>54.75</v>
      </c>
      <c r="BS84" s="184" t="e">
        <v>#VALUE!</v>
      </c>
      <c r="BT84" s="184" t="e">
        <v>#VALUE!</v>
      </c>
      <c r="BU84" s="184" t="e">
        <v>#VALUE!</v>
      </c>
      <c r="BV84" s="184">
        <v>913</v>
      </c>
      <c r="BW84" s="185">
        <v>266</v>
      </c>
      <c r="BX84" s="185">
        <v>61</v>
      </c>
      <c r="BY84" s="185" t="e">
        <v>#VALUE!</v>
      </c>
      <c r="BZ84" s="185">
        <v>0</v>
      </c>
      <c r="CA84" s="185">
        <v>29.5</v>
      </c>
      <c r="CB84" s="185">
        <v>205.625</v>
      </c>
      <c r="CC84" s="186">
        <v>1338.125</v>
      </c>
      <c r="CD84" s="187">
        <v>84455.586095619001</v>
      </c>
    </row>
    <row r="85" spans="1:82" x14ac:dyDescent="0.25">
      <c r="A85" s="179" t="s">
        <v>517</v>
      </c>
      <c r="B85" s="179" t="s">
        <v>518</v>
      </c>
      <c r="C85" s="179" t="s">
        <v>371</v>
      </c>
      <c r="D85" s="179" t="s">
        <v>125</v>
      </c>
      <c r="E85" s="180">
        <v>6434.45726650497</v>
      </c>
      <c r="F85" s="181">
        <v>6376.7850530832802</v>
      </c>
      <c r="G85" s="181">
        <v>0</v>
      </c>
      <c r="H85" s="181">
        <v>57.672213421693897</v>
      </c>
      <c r="I85" s="181">
        <v>400.46364468864499</v>
      </c>
      <c r="J85" s="181">
        <v>366.5</v>
      </c>
      <c r="K85" s="181">
        <v>416.5</v>
      </c>
      <c r="L85" s="181">
        <v>634.38961038960997</v>
      </c>
      <c r="M85" s="181">
        <v>1663.2242624140799</v>
      </c>
      <c r="N85" s="181">
        <v>1463.0928669074201</v>
      </c>
      <c r="O85" s="181">
        <v>1490.28688210522</v>
      </c>
      <c r="P85" s="180">
        <v>402.625</v>
      </c>
      <c r="Q85" s="181">
        <v>30</v>
      </c>
      <c r="R85" s="181">
        <v>5</v>
      </c>
      <c r="S85" s="180">
        <v>168.5</v>
      </c>
      <c r="T85" s="180">
        <v>309.45813720124102</v>
      </c>
      <c r="U85" s="180">
        <v>140.6358581103386</v>
      </c>
      <c r="V85" s="180">
        <v>2017.125</v>
      </c>
      <c r="W85" s="181">
        <v>368</v>
      </c>
      <c r="X85" s="181">
        <v>360.625</v>
      </c>
      <c r="Y85" s="181">
        <v>248.5</v>
      </c>
      <c r="Z85" s="181">
        <v>598.75</v>
      </c>
      <c r="AA85" s="181" t="e">
        <v>#VALUE!</v>
      </c>
      <c r="AB85" s="181">
        <v>154.125</v>
      </c>
      <c r="AC85" s="181">
        <v>48.625</v>
      </c>
      <c r="AD85" s="181">
        <v>136.375</v>
      </c>
      <c r="AE85" s="181">
        <v>102.125</v>
      </c>
      <c r="AF85" s="180">
        <v>2256.6132711933901</v>
      </c>
      <c r="AG85" s="181">
        <v>598.5</v>
      </c>
      <c r="AH85" s="181">
        <v>70.375</v>
      </c>
      <c r="AI85" s="181">
        <v>502.375</v>
      </c>
      <c r="AJ85" s="181">
        <v>128.875</v>
      </c>
      <c r="AK85" s="181">
        <v>56.375</v>
      </c>
      <c r="AL85" s="181">
        <v>115.875</v>
      </c>
      <c r="AM85" s="181">
        <v>784.23827119339103</v>
      </c>
      <c r="AN85" s="180">
        <v>69.625</v>
      </c>
      <c r="AO85" s="180">
        <v>113.75</v>
      </c>
      <c r="AP85" s="181">
        <v>68.875</v>
      </c>
      <c r="AQ85" s="181">
        <v>2</v>
      </c>
      <c r="AR85" s="181">
        <v>12.25</v>
      </c>
      <c r="AS85" s="181">
        <v>30.625</v>
      </c>
      <c r="AT85" s="180">
        <v>64.75</v>
      </c>
      <c r="AU85" s="180">
        <v>4.875</v>
      </c>
      <c r="AV85" s="180">
        <v>24.375</v>
      </c>
      <c r="AW85" s="181">
        <v>5.625</v>
      </c>
      <c r="AX85" s="181">
        <v>18.75</v>
      </c>
      <c r="AY85" s="180">
        <v>10.875</v>
      </c>
      <c r="AZ85" s="180">
        <v>30.25</v>
      </c>
      <c r="BA85" s="180">
        <v>60.375</v>
      </c>
      <c r="BB85" s="180">
        <v>0</v>
      </c>
      <c r="BC85" s="180" t="e">
        <v>#VALUE!</v>
      </c>
      <c r="BD85" s="180">
        <v>520.625</v>
      </c>
      <c r="BE85" s="180">
        <v>0.625</v>
      </c>
      <c r="BF85" s="180" t="e">
        <v>#VALUE!</v>
      </c>
      <c r="BG85" s="180">
        <v>66.25</v>
      </c>
      <c r="BH85" s="180" t="e">
        <v>#VALUE!</v>
      </c>
      <c r="BI85" s="182">
        <v>1852.1025318125</v>
      </c>
      <c r="BJ85" s="183">
        <v>981.75</v>
      </c>
      <c r="BK85" s="183">
        <v>137.875</v>
      </c>
      <c r="BL85" s="183">
        <v>645.72753181250005</v>
      </c>
      <c r="BM85" s="183">
        <v>0</v>
      </c>
      <c r="BN85" s="183">
        <v>0</v>
      </c>
      <c r="BO85" s="183" t="e">
        <v>#VALUE!</v>
      </c>
      <c r="BP85" s="183">
        <v>86.75</v>
      </c>
      <c r="BQ85" s="184">
        <v>737.25</v>
      </c>
      <c r="BR85" s="184">
        <v>127.875</v>
      </c>
      <c r="BS85" s="184" t="e">
        <v>#VALUE!</v>
      </c>
      <c r="BT85" s="184" t="e">
        <v>#VALUE!</v>
      </c>
      <c r="BU85" s="184" t="e">
        <v>#VALUE!</v>
      </c>
      <c r="BV85" s="184">
        <v>340.75</v>
      </c>
      <c r="BW85" s="185" t="e">
        <v>#VALUE!</v>
      </c>
      <c r="BX85" s="185">
        <v>41</v>
      </c>
      <c r="BY85" s="185" t="e">
        <v>#VALUE!</v>
      </c>
      <c r="BZ85" s="185">
        <v>33.75</v>
      </c>
      <c r="CA85" s="185">
        <v>89.75</v>
      </c>
      <c r="CB85" s="185">
        <v>98.75</v>
      </c>
      <c r="CC85" s="186">
        <v>159.875</v>
      </c>
      <c r="CD85" s="187">
        <v>56748.544932130702</v>
      </c>
    </row>
    <row r="86" spans="1:82" x14ac:dyDescent="0.25">
      <c r="A86" s="179" t="s">
        <v>519</v>
      </c>
      <c r="B86" s="179" t="s">
        <v>520</v>
      </c>
      <c r="C86" s="179" t="s">
        <v>127</v>
      </c>
      <c r="D86" s="179" t="s">
        <v>127</v>
      </c>
      <c r="E86" s="180">
        <v>22858.4314312885</v>
      </c>
      <c r="F86" s="181">
        <v>22717.445150800701</v>
      </c>
      <c r="G86" s="181">
        <v>46.5</v>
      </c>
      <c r="H86" s="181">
        <v>94.486280487804905</v>
      </c>
      <c r="I86" s="181">
        <v>1456</v>
      </c>
      <c r="J86" s="181">
        <v>1373.5</v>
      </c>
      <c r="K86" s="181">
        <v>1695.67263986014</v>
      </c>
      <c r="L86" s="181">
        <v>3045.64292819499</v>
      </c>
      <c r="M86" s="181">
        <v>5015.7076981707296</v>
      </c>
      <c r="N86" s="181">
        <v>4986.5331650626003</v>
      </c>
      <c r="O86" s="181">
        <v>5285.375</v>
      </c>
      <c r="P86" s="180">
        <v>1449.75</v>
      </c>
      <c r="Q86" s="181">
        <v>47.5</v>
      </c>
      <c r="R86" s="181">
        <v>114.25</v>
      </c>
      <c r="S86" s="180">
        <v>1617.75</v>
      </c>
      <c r="T86" s="180">
        <v>1175.375</v>
      </c>
      <c r="U86" s="180">
        <v>438.01128048780498</v>
      </c>
      <c r="V86" s="180">
        <v>4152</v>
      </c>
      <c r="W86" s="181">
        <v>1104.5</v>
      </c>
      <c r="X86" s="181">
        <v>447.75</v>
      </c>
      <c r="Y86" s="181">
        <v>298</v>
      </c>
      <c r="Z86" s="181">
        <v>805.875</v>
      </c>
      <c r="AA86" s="181" t="e">
        <v>#VALUE!</v>
      </c>
      <c r="AB86" s="181">
        <v>111.25</v>
      </c>
      <c r="AC86" s="181">
        <v>183.25</v>
      </c>
      <c r="AD86" s="181">
        <v>528.5</v>
      </c>
      <c r="AE86" s="181">
        <v>672.875</v>
      </c>
      <c r="AF86" s="180">
        <v>9218.7951508006608</v>
      </c>
      <c r="AG86" s="181">
        <v>4452.625</v>
      </c>
      <c r="AH86" s="181">
        <v>90.875</v>
      </c>
      <c r="AI86" s="181">
        <v>1601</v>
      </c>
      <c r="AJ86" s="181">
        <v>1105.25</v>
      </c>
      <c r="AK86" s="181">
        <v>165.875</v>
      </c>
      <c r="AL86" s="181">
        <v>441.25</v>
      </c>
      <c r="AM86" s="181">
        <v>1361.9201508006599</v>
      </c>
      <c r="AN86" s="180">
        <v>122.25</v>
      </c>
      <c r="AO86" s="180">
        <v>598.125</v>
      </c>
      <c r="AP86" s="181">
        <v>407.125</v>
      </c>
      <c r="AQ86" s="181">
        <v>16.125</v>
      </c>
      <c r="AR86" s="181">
        <v>134.75</v>
      </c>
      <c r="AS86" s="181">
        <v>40.125</v>
      </c>
      <c r="AT86" s="180">
        <v>793.125</v>
      </c>
      <c r="AU86" s="180">
        <v>57.25</v>
      </c>
      <c r="AV86" s="180">
        <v>66</v>
      </c>
      <c r="AW86" s="181">
        <v>9.375</v>
      </c>
      <c r="AX86" s="181">
        <v>56.625</v>
      </c>
      <c r="AY86" s="180">
        <v>40.25</v>
      </c>
      <c r="AZ86" s="180">
        <v>13.625</v>
      </c>
      <c r="BA86" s="180">
        <v>64</v>
      </c>
      <c r="BB86" s="180">
        <v>27.375</v>
      </c>
      <c r="BC86" s="180">
        <v>4.125</v>
      </c>
      <c r="BD86" s="180">
        <v>2322.625</v>
      </c>
      <c r="BE86" s="180">
        <v>42.5</v>
      </c>
      <c r="BF86" s="180" t="e">
        <v>#VALUE!</v>
      </c>
      <c r="BG86" s="180">
        <v>410.75</v>
      </c>
      <c r="BH86" s="180" t="e">
        <v>#VALUE!</v>
      </c>
      <c r="BI86" s="182">
        <v>3481.6926647812497</v>
      </c>
      <c r="BJ86" s="183">
        <v>724.5</v>
      </c>
      <c r="BK86" s="183">
        <v>115.875</v>
      </c>
      <c r="BL86" s="183">
        <v>2135.0676647812497</v>
      </c>
      <c r="BM86" s="183">
        <v>18.5</v>
      </c>
      <c r="BN86" s="183">
        <v>7.875</v>
      </c>
      <c r="BO86" s="183" t="e">
        <v>#VALUE!</v>
      </c>
      <c r="BP86" s="183">
        <v>479.875</v>
      </c>
      <c r="BQ86" s="184">
        <v>1812.75</v>
      </c>
      <c r="BR86" s="184">
        <v>196.375</v>
      </c>
      <c r="BS86" s="184" t="e">
        <v>#VALUE!</v>
      </c>
      <c r="BT86" s="184" t="e">
        <v>#VALUE!</v>
      </c>
      <c r="BU86" s="184" t="e">
        <v>#VALUE!</v>
      </c>
      <c r="BV86" s="184">
        <v>1314.25</v>
      </c>
      <c r="BW86" s="185">
        <v>419</v>
      </c>
      <c r="BX86" s="185" t="e">
        <v>#VALUE!</v>
      </c>
      <c r="BY86" s="185">
        <v>0</v>
      </c>
      <c r="BZ86" s="185">
        <v>189.125</v>
      </c>
      <c r="CA86" s="185" t="e">
        <v>#VALUE!</v>
      </c>
      <c r="CB86" s="185">
        <v>401.625</v>
      </c>
      <c r="CC86" s="186">
        <v>422.125</v>
      </c>
      <c r="CD86" s="187">
        <v>220592.988782912</v>
      </c>
    </row>
    <row r="87" spans="1:82" x14ac:dyDescent="0.25">
      <c r="A87" s="179" t="s">
        <v>150</v>
      </c>
      <c r="B87" s="179" t="s">
        <v>521</v>
      </c>
      <c r="C87" s="179" t="s">
        <v>127</v>
      </c>
      <c r="D87" s="179" t="s">
        <v>127</v>
      </c>
      <c r="E87" s="180">
        <v>14639.7902104279</v>
      </c>
      <c r="F87" s="181">
        <v>14531.8152104279</v>
      </c>
      <c r="G87" s="181">
        <v>107.97499999999999</v>
      </c>
      <c r="H87" s="181" t="e">
        <v>#VALUE!</v>
      </c>
      <c r="I87" s="181">
        <v>1075.625</v>
      </c>
      <c r="J87" s="181">
        <v>954.96829710144902</v>
      </c>
      <c r="K87" s="181">
        <v>1100.75</v>
      </c>
      <c r="L87" s="181">
        <v>1848.68251320846</v>
      </c>
      <c r="M87" s="181">
        <v>3913.2703134972098</v>
      </c>
      <c r="N87" s="181">
        <v>3418.7253367824901</v>
      </c>
      <c r="O87" s="181">
        <v>2327.7687498383202</v>
      </c>
      <c r="P87" s="180">
        <v>1453.5</v>
      </c>
      <c r="Q87" s="181">
        <v>17.625</v>
      </c>
      <c r="R87" s="181">
        <v>46.5</v>
      </c>
      <c r="S87" s="180">
        <v>994.375</v>
      </c>
      <c r="T87" s="180">
        <v>579.625</v>
      </c>
      <c r="U87" s="180">
        <v>851.50320265031803</v>
      </c>
      <c r="V87" s="180">
        <v>2593</v>
      </c>
      <c r="W87" s="181">
        <v>543.25</v>
      </c>
      <c r="X87" s="181">
        <v>420.375</v>
      </c>
      <c r="Y87" s="181">
        <v>174</v>
      </c>
      <c r="Z87" s="181">
        <v>753.25</v>
      </c>
      <c r="AA87" s="181" t="e">
        <v>#VALUE!</v>
      </c>
      <c r="AB87" s="181">
        <v>191.5</v>
      </c>
      <c r="AC87" s="181">
        <v>119.75</v>
      </c>
      <c r="AD87" s="181">
        <v>125.25</v>
      </c>
      <c r="AE87" s="181">
        <v>265.625</v>
      </c>
      <c r="AF87" s="180">
        <v>3732.0370077776101</v>
      </c>
      <c r="AG87" s="181">
        <v>1167.875</v>
      </c>
      <c r="AH87" s="181">
        <v>112.625</v>
      </c>
      <c r="AI87" s="181">
        <v>665.375</v>
      </c>
      <c r="AJ87" s="181">
        <v>324.5</v>
      </c>
      <c r="AK87" s="181">
        <v>61.625</v>
      </c>
      <c r="AL87" s="181">
        <v>199.75</v>
      </c>
      <c r="AM87" s="181">
        <v>1200.2870077776099</v>
      </c>
      <c r="AN87" s="180">
        <v>132.125</v>
      </c>
      <c r="AO87" s="180">
        <v>693.875</v>
      </c>
      <c r="AP87" s="181">
        <v>576.25</v>
      </c>
      <c r="AQ87" s="181">
        <v>11</v>
      </c>
      <c r="AR87" s="181">
        <v>71.75</v>
      </c>
      <c r="AS87" s="181">
        <v>34.875</v>
      </c>
      <c r="AT87" s="180">
        <v>153.625</v>
      </c>
      <c r="AU87" s="180">
        <v>23.25</v>
      </c>
      <c r="AV87" s="180">
        <v>59.875</v>
      </c>
      <c r="AW87" s="181">
        <v>11.125</v>
      </c>
      <c r="AX87" s="181">
        <v>48.75</v>
      </c>
      <c r="AY87" s="180">
        <v>50</v>
      </c>
      <c r="AZ87" s="180">
        <v>242</v>
      </c>
      <c r="BA87" s="180">
        <v>49.875</v>
      </c>
      <c r="BB87" s="180">
        <v>2</v>
      </c>
      <c r="BC87" s="180">
        <v>0</v>
      </c>
      <c r="BD87" s="180">
        <v>2140.625</v>
      </c>
      <c r="BE87" s="180">
        <v>8.625</v>
      </c>
      <c r="BF87" s="180">
        <v>111.5</v>
      </c>
      <c r="BG87" s="180">
        <v>587.5</v>
      </c>
      <c r="BH87" s="180" t="e">
        <v>#VALUE!</v>
      </c>
      <c r="BI87" s="182">
        <v>3269.3469530624998</v>
      </c>
      <c r="BJ87" s="183">
        <v>1538.125</v>
      </c>
      <c r="BK87" s="183">
        <v>235.875</v>
      </c>
      <c r="BL87" s="183">
        <v>1181.3469530625</v>
      </c>
      <c r="BM87" s="183">
        <v>1</v>
      </c>
      <c r="BN87" s="183">
        <v>1.875</v>
      </c>
      <c r="BO87" s="183">
        <v>224</v>
      </c>
      <c r="BP87" s="183">
        <v>87.125</v>
      </c>
      <c r="BQ87" s="184">
        <v>1065.25</v>
      </c>
      <c r="BR87" s="184">
        <v>106.5</v>
      </c>
      <c r="BS87" s="184" t="e">
        <v>#VALUE!</v>
      </c>
      <c r="BT87" s="184" t="e">
        <v>#VALUE!</v>
      </c>
      <c r="BU87" s="184">
        <v>22.25</v>
      </c>
      <c r="BV87" s="184">
        <v>460.5</v>
      </c>
      <c r="BW87" s="185" t="e">
        <v>#VALUE!</v>
      </c>
      <c r="BX87" s="185" t="e">
        <v>#VALUE!</v>
      </c>
      <c r="BY87" s="185" t="e">
        <v>#VALUE!</v>
      </c>
      <c r="BZ87" s="185" t="e">
        <v>#VALUE!</v>
      </c>
      <c r="CA87" s="185" t="e">
        <v>#VALUE!</v>
      </c>
      <c r="CB87" s="185">
        <v>259.375</v>
      </c>
      <c r="CC87" s="186">
        <v>161</v>
      </c>
      <c r="CD87" s="187">
        <v>153496.358945318</v>
      </c>
    </row>
    <row r="88" spans="1:82" x14ac:dyDescent="0.25">
      <c r="A88" s="179" t="s">
        <v>522</v>
      </c>
      <c r="B88" s="179" t="s">
        <v>523</v>
      </c>
      <c r="C88" s="179" t="s">
        <v>126</v>
      </c>
      <c r="D88" s="179" t="s">
        <v>126</v>
      </c>
      <c r="E88" s="180">
        <v>17348.323490837</v>
      </c>
      <c r="F88" s="181">
        <v>16762.283551021799</v>
      </c>
      <c r="G88" s="181">
        <v>17.25</v>
      </c>
      <c r="H88" s="181">
        <v>568.78993981523001</v>
      </c>
      <c r="I88" s="181">
        <v>1141.5</v>
      </c>
      <c r="J88" s="181">
        <v>1424.875</v>
      </c>
      <c r="K88" s="181">
        <v>1375.125</v>
      </c>
      <c r="L88" s="181">
        <v>2526.7907084769399</v>
      </c>
      <c r="M88" s="181">
        <v>5097.1643987612797</v>
      </c>
      <c r="N88" s="181">
        <v>3370.5328191153499</v>
      </c>
      <c r="O88" s="181">
        <v>2412.3355644834601</v>
      </c>
      <c r="P88" s="180">
        <v>2794.375</v>
      </c>
      <c r="Q88" s="181">
        <v>12.875</v>
      </c>
      <c r="R88" s="181">
        <v>95.25</v>
      </c>
      <c r="S88" s="180">
        <v>933</v>
      </c>
      <c r="T88" s="180">
        <v>735.75</v>
      </c>
      <c r="U88" s="180">
        <v>1118.6969504588201</v>
      </c>
      <c r="V88" s="180">
        <v>3159.875</v>
      </c>
      <c r="W88" s="181">
        <v>848.75</v>
      </c>
      <c r="X88" s="181">
        <v>522.5</v>
      </c>
      <c r="Y88" s="181">
        <v>376.5</v>
      </c>
      <c r="Z88" s="181">
        <v>1046.75</v>
      </c>
      <c r="AA88" s="181">
        <v>19</v>
      </c>
      <c r="AB88" s="181">
        <v>43.625</v>
      </c>
      <c r="AC88" s="181">
        <v>56.875</v>
      </c>
      <c r="AD88" s="181">
        <v>70.75</v>
      </c>
      <c r="AE88" s="181">
        <v>175.125</v>
      </c>
      <c r="AF88" s="180">
        <v>4330.97063926179</v>
      </c>
      <c r="AG88" s="181">
        <v>2342</v>
      </c>
      <c r="AH88" s="181">
        <v>83.875</v>
      </c>
      <c r="AI88" s="181">
        <v>1036.25</v>
      </c>
      <c r="AJ88" s="181">
        <v>142.625</v>
      </c>
      <c r="AK88" s="181">
        <v>171.25</v>
      </c>
      <c r="AL88" s="181">
        <v>21</v>
      </c>
      <c r="AM88" s="181">
        <v>533.97063926178703</v>
      </c>
      <c r="AN88" s="180">
        <v>256.625</v>
      </c>
      <c r="AO88" s="180">
        <v>292.125</v>
      </c>
      <c r="AP88" s="181">
        <v>223.125</v>
      </c>
      <c r="AQ88" s="181">
        <v>8.625</v>
      </c>
      <c r="AR88" s="181">
        <v>35.125</v>
      </c>
      <c r="AS88" s="181">
        <v>25.25</v>
      </c>
      <c r="AT88" s="180">
        <v>267.375</v>
      </c>
      <c r="AU88" s="180">
        <v>362.5</v>
      </c>
      <c r="AV88" s="180">
        <v>53.5</v>
      </c>
      <c r="AW88" s="181">
        <v>3.125</v>
      </c>
      <c r="AX88" s="181">
        <v>50.375</v>
      </c>
      <c r="AY88" s="180">
        <v>9.25</v>
      </c>
      <c r="AZ88" s="180">
        <v>366.125</v>
      </c>
      <c r="BA88" s="180">
        <v>41.875</v>
      </c>
      <c r="BB88" s="180">
        <v>4.125</v>
      </c>
      <c r="BC88" s="180">
        <v>0.375</v>
      </c>
      <c r="BD88" s="180">
        <v>1641.28090111643</v>
      </c>
      <c r="BE88" s="180">
        <v>0.125</v>
      </c>
      <c r="BF88" s="180">
        <v>74.625</v>
      </c>
      <c r="BG88" s="180">
        <v>582.875</v>
      </c>
      <c r="BH88" s="180" t="e">
        <v>#VALUE!</v>
      </c>
      <c r="BI88" s="182">
        <v>4865.9154608749996</v>
      </c>
      <c r="BJ88" s="183" t="e">
        <v>#VALUE!</v>
      </c>
      <c r="BK88" s="183">
        <v>452.125</v>
      </c>
      <c r="BL88" s="183">
        <v>2438.4154608749996</v>
      </c>
      <c r="BM88" s="183">
        <v>178.25</v>
      </c>
      <c r="BN88" s="183">
        <v>514.75</v>
      </c>
      <c r="BO88" s="183">
        <v>277</v>
      </c>
      <c r="BP88" s="183">
        <v>590.5</v>
      </c>
      <c r="BQ88" s="184">
        <v>1268.5</v>
      </c>
      <c r="BR88" s="184">
        <v>63.875</v>
      </c>
      <c r="BS88" s="184" t="e">
        <v>#VALUE!</v>
      </c>
      <c r="BT88" s="184" t="e">
        <v>#VALUE!</v>
      </c>
      <c r="BU88" s="184" t="e">
        <v>#VALUE!</v>
      </c>
      <c r="BV88" s="184">
        <v>746.625</v>
      </c>
      <c r="BW88" s="185">
        <v>251</v>
      </c>
      <c r="BX88" s="185">
        <v>0.5</v>
      </c>
      <c r="BY88" s="185" t="e">
        <v>#VALUE!</v>
      </c>
      <c r="BZ88" s="185" t="e">
        <v>#VALUE!</v>
      </c>
      <c r="CA88" s="185" t="e">
        <v>#VALUE!</v>
      </c>
      <c r="CB88" s="185">
        <v>327.75</v>
      </c>
      <c r="CC88" s="186">
        <v>135.5</v>
      </c>
      <c r="CD88" s="187">
        <v>182699.357540592</v>
      </c>
    </row>
    <row r="89" spans="1:82" x14ac:dyDescent="0.25">
      <c r="A89" s="179" t="s">
        <v>524</v>
      </c>
      <c r="B89" s="179" t="s">
        <v>525</v>
      </c>
      <c r="C89" s="179" t="s">
        <v>387</v>
      </c>
      <c r="D89" s="179" t="s">
        <v>124</v>
      </c>
      <c r="E89" s="180">
        <v>13409.876554430301</v>
      </c>
      <c r="F89" s="181">
        <v>12132.620237356999</v>
      </c>
      <c r="G89" s="181">
        <v>119.75</v>
      </c>
      <c r="H89" s="181">
        <v>1157.5063170733899</v>
      </c>
      <c r="I89" s="181">
        <v>856</v>
      </c>
      <c r="J89" s="181">
        <v>704.625</v>
      </c>
      <c r="K89" s="181">
        <v>917.868730407523</v>
      </c>
      <c r="L89" s="181">
        <v>1431.00889328063</v>
      </c>
      <c r="M89" s="181">
        <v>4178.5807335050595</v>
      </c>
      <c r="N89" s="181">
        <v>2660.36462580856</v>
      </c>
      <c r="O89" s="181">
        <v>2661.4285714285702</v>
      </c>
      <c r="P89" s="180">
        <v>1396.5</v>
      </c>
      <c r="Q89" s="181">
        <v>3.375</v>
      </c>
      <c r="R89" s="181">
        <v>240.875</v>
      </c>
      <c r="S89" s="180">
        <v>255.875</v>
      </c>
      <c r="T89" s="180">
        <v>501.5</v>
      </c>
      <c r="U89" s="180">
        <v>1372.6313170733899</v>
      </c>
      <c r="V89" s="180">
        <v>2821.375</v>
      </c>
      <c r="W89" s="181">
        <v>555.625</v>
      </c>
      <c r="X89" s="181">
        <v>562.25</v>
      </c>
      <c r="Y89" s="181">
        <v>503</v>
      </c>
      <c r="Z89" s="181">
        <v>586.25</v>
      </c>
      <c r="AA89" s="181" t="e">
        <v>#VALUE!</v>
      </c>
      <c r="AB89" s="181">
        <v>21.5</v>
      </c>
      <c r="AC89" s="181">
        <v>48.5</v>
      </c>
      <c r="AD89" s="181">
        <v>266.5</v>
      </c>
      <c r="AE89" s="181">
        <v>277.75</v>
      </c>
      <c r="AF89" s="180">
        <v>3716.8702373569599</v>
      </c>
      <c r="AG89" s="181">
        <v>1459.375</v>
      </c>
      <c r="AH89" s="181">
        <v>132.375</v>
      </c>
      <c r="AI89" s="181">
        <v>895.25</v>
      </c>
      <c r="AJ89" s="181">
        <v>216.125</v>
      </c>
      <c r="AK89" s="181">
        <v>292.25</v>
      </c>
      <c r="AL89" s="181">
        <v>46.5</v>
      </c>
      <c r="AM89" s="181">
        <v>674.99523735696198</v>
      </c>
      <c r="AN89" s="180">
        <v>134.625</v>
      </c>
      <c r="AO89" s="180">
        <v>655.875</v>
      </c>
      <c r="AP89" s="181">
        <v>526.25</v>
      </c>
      <c r="AQ89" s="181">
        <v>13.875</v>
      </c>
      <c r="AR89" s="181">
        <v>96</v>
      </c>
      <c r="AS89" s="181">
        <v>19.75</v>
      </c>
      <c r="AT89" s="180">
        <v>60.5</v>
      </c>
      <c r="AU89" s="180">
        <v>60.375</v>
      </c>
      <c r="AV89" s="180">
        <v>30.625</v>
      </c>
      <c r="AW89" s="181">
        <v>0.75</v>
      </c>
      <c r="AX89" s="181">
        <v>29.875</v>
      </c>
      <c r="AY89" s="180">
        <v>24.875</v>
      </c>
      <c r="AZ89" s="180">
        <v>26.625</v>
      </c>
      <c r="BA89" s="180">
        <v>85.75</v>
      </c>
      <c r="BB89" s="180">
        <v>1.5</v>
      </c>
      <c r="BC89" s="180">
        <v>0</v>
      </c>
      <c r="BD89" s="180">
        <v>1414.875</v>
      </c>
      <c r="BE89" s="180">
        <v>11</v>
      </c>
      <c r="BF89" s="180" t="e">
        <v>#VALUE!</v>
      </c>
      <c r="BG89" s="180">
        <v>477.5</v>
      </c>
      <c r="BH89" s="180" t="e">
        <v>#VALUE!</v>
      </c>
      <c r="BI89" s="182">
        <v>3424.5892286875001</v>
      </c>
      <c r="BJ89" s="183">
        <v>972</v>
      </c>
      <c r="BK89" s="183">
        <v>398.75</v>
      </c>
      <c r="BL89" s="183">
        <v>1433.8392286875001</v>
      </c>
      <c r="BM89" s="183">
        <v>420</v>
      </c>
      <c r="BN89" s="183">
        <v>13.25</v>
      </c>
      <c r="BO89" s="183">
        <v>0</v>
      </c>
      <c r="BP89" s="183">
        <v>186.75</v>
      </c>
      <c r="BQ89" s="184">
        <v>1565.0848951805899</v>
      </c>
      <c r="BR89" s="184">
        <v>419</v>
      </c>
      <c r="BS89" s="184" t="e">
        <v>#VALUE!</v>
      </c>
      <c r="BT89" s="184" t="e">
        <v>#VALUE!</v>
      </c>
      <c r="BU89" s="184" t="e">
        <v>#VALUE!</v>
      </c>
      <c r="BV89" s="184">
        <v>616.83489518058605</v>
      </c>
      <c r="BW89" s="185" t="e">
        <v>#VALUE!</v>
      </c>
      <c r="BX89" s="185" t="e">
        <v>#VALUE!</v>
      </c>
      <c r="BY89" s="185" t="e">
        <v>#VALUE!</v>
      </c>
      <c r="BZ89" s="185">
        <v>220.25</v>
      </c>
      <c r="CA89" s="185">
        <v>29.375</v>
      </c>
      <c r="CB89" s="185">
        <v>208</v>
      </c>
      <c r="CC89" s="186">
        <v>132.75</v>
      </c>
      <c r="CD89" s="187">
        <v>109348.314158008</v>
      </c>
    </row>
    <row r="90" spans="1:82" x14ac:dyDescent="0.25">
      <c r="A90" s="179" t="s">
        <v>526</v>
      </c>
      <c r="B90" s="179" t="s">
        <v>527</v>
      </c>
      <c r="C90" s="179" t="s">
        <v>395</v>
      </c>
      <c r="D90" s="179" t="s">
        <v>124</v>
      </c>
      <c r="E90" s="180">
        <v>9161.0933846236803</v>
      </c>
      <c r="F90" s="181">
        <v>9152.5933846236803</v>
      </c>
      <c r="G90" s="181">
        <v>0.125</v>
      </c>
      <c r="H90" s="181">
        <v>8.375</v>
      </c>
      <c r="I90" s="181">
        <v>646</v>
      </c>
      <c r="J90" s="181">
        <v>751.875</v>
      </c>
      <c r="K90" s="181">
        <v>919.99601408765602</v>
      </c>
      <c r="L90" s="181">
        <v>1254.1308035714301</v>
      </c>
      <c r="M90" s="181">
        <v>1992.88428678679</v>
      </c>
      <c r="N90" s="181">
        <v>2104.47870874923</v>
      </c>
      <c r="O90" s="181">
        <v>1491.7285714285699</v>
      </c>
      <c r="P90" s="180">
        <v>899</v>
      </c>
      <c r="Q90" s="181">
        <v>3.625</v>
      </c>
      <c r="R90" s="181">
        <v>26.125</v>
      </c>
      <c r="S90" s="180">
        <v>714.375</v>
      </c>
      <c r="T90" s="180">
        <v>318.875</v>
      </c>
      <c r="U90" s="180">
        <v>342.903769405714</v>
      </c>
      <c r="V90" s="180">
        <v>1590.5</v>
      </c>
      <c r="W90" s="181">
        <v>175.875</v>
      </c>
      <c r="X90" s="181">
        <v>350.75</v>
      </c>
      <c r="Y90" s="181">
        <v>62</v>
      </c>
      <c r="Z90" s="181">
        <v>426.5</v>
      </c>
      <c r="AA90" s="181" t="e">
        <v>#VALUE!</v>
      </c>
      <c r="AB90" s="181">
        <v>36.75</v>
      </c>
      <c r="AC90" s="181">
        <v>144.375</v>
      </c>
      <c r="AD90" s="181">
        <v>198.875</v>
      </c>
      <c r="AE90" s="181">
        <v>195.375</v>
      </c>
      <c r="AF90" s="180">
        <v>2923.3146152179602</v>
      </c>
      <c r="AG90" s="181">
        <v>1282.25</v>
      </c>
      <c r="AH90" s="181">
        <v>34.875</v>
      </c>
      <c r="AI90" s="181">
        <v>450.125</v>
      </c>
      <c r="AJ90" s="181">
        <v>294.25</v>
      </c>
      <c r="AK90" s="181">
        <v>126.875</v>
      </c>
      <c r="AL90" s="181">
        <v>32.5</v>
      </c>
      <c r="AM90" s="181">
        <v>702.439615217962</v>
      </c>
      <c r="AN90" s="180">
        <v>120.375</v>
      </c>
      <c r="AO90" s="180">
        <v>339.875</v>
      </c>
      <c r="AP90" s="181">
        <v>226.5</v>
      </c>
      <c r="AQ90" s="181">
        <v>15</v>
      </c>
      <c r="AR90" s="181">
        <v>68.875</v>
      </c>
      <c r="AS90" s="181">
        <v>29.5</v>
      </c>
      <c r="AT90" s="180">
        <v>64</v>
      </c>
      <c r="AU90" s="180">
        <v>21.625</v>
      </c>
      <c r="AV90" s="180">
        <v>62.625</v>
      </c>
      <c r="AW90" s="181">
        <v>10.875</v>
      </c>
      <c r="AX90" s="181">
        <v>51.75</v>
      </c>
      <c r="AY90" s="180">
        <v>51.875</v>
      </c>
      <c r="AZ90" s="180">
        <v>69.875</v>
      </c>
      <c r="BA90" s="180">
        <v>67.25</v>
      </c>
      <c r="BB90" s="180">
        <v>22.625</v>
      </c>
      <c r="BC90" s="180">
        <v>6</v>
      </c>
      <c r="BD90" s="180">
        <v>733.5</v>
      </c>
      <c r="BE90" s="180">
        <v>44.625</v>
      </c>
      <c r="BF90" s="180" t="e">
        <v>#VALUE!</v>
      </c>
      <c r="BG90" s="180">
        <v>565.25</v>
      </c>
      <c r="BH90" s="180" t="e">
        <v>#VALUE!</v>
      </c>
      <c r="BI90" s="182">
        <v>3248.8278260624998</v>
      </c>
      <c r="BJ90" s="183" t="e">
        <v>#VALUE!</v>
      </c>
      <c r="BK90" s="183">
        <v>548.625</v>
      </c>
      <c r="BL90" s="183">
        <v>1374.4528260624998</v>
      </c>
      <c r="BM90" s="183">
        <v>676.625</v>
      </c>
      <c r="BN90" s="183">
        <v>10.625</v>
      </c>
      <c r="BO90" s="183">
        <v>0</v>
      </c>
      <c r="BP90" s="183">
        <v>105.875</v>
      </c>
      <c r="BQ90" s="184">
        <v>621.25</v>
      </c>
      <c r="BR90" s="184">
        <v>72.5</v>
      </c>
      <c r="BS90" s="184" t="e">
        <v>#VALUE!</v>
      </c>
      <c r="BT90" s="184" t="e">
        <v>#VALUE!</v>
      </c>
      <c r="BU90" s="184" t="e">
        <v>#VALUE!</v>
      </c>
      <c r="BV90" s="184">
        <v>244.625</v>
      </c>
      <c r="BW90" s="185" t="e">
        <v>#VALUE!</v>
      </c>
      <c r="BX90" s="185" t="e">
        <v>#VALUE!</v>
      </c>
      <c r="BY90" s="185" t="e">
        <v>#VALUE!</v>
      </c>
      <c r="BZ90" s="185">
        <v>0</v>
      </c>
      <c r="CA90" s="185" t="e">
        <v>#VALUE!</v>
      </c>
      <c r="CB90" s="185">
        <v>169.875</v>
      </c>
      <c r="CC90" s="186">
        <v>659.25</v>
      </c>
      <c r="CD90" s="187">
        <v>87589.854046836495</v>
      </c>
    </row>
    <row r="91" spans="1:82" x14ac:dyDescent="0.25">
      <c r="A91" s="179" t="s">
        <v>528</v>
      </c>
      <c r="B91" s="179" t="s">
        <v>529</v>
      </c>
      <c r="C91" s="179" t="s">
        <v>462</v>
      </c>
      <c r="D91" s="179" t="s">
        <v>120</v>
      </c>
      <c r="E91" s="180">
        <v>9299.7245986695307</v>
      </c>
      <c r="F91" s="181">
        <v>9297.7245986695307</v>
      </c>
      <c r="G91" s="181" t="e">
        <v>#VALUE!</v>
      </c>
      <c r="H91" s="181">
        <v>2</v>
      </c>
      <c r="I91" s="181">
        <v>502.05250898736898</v>
      </c>
      <c r="J91" s="181">
        <v>371</v>
      </c>
      <c r="K91" s="181">
        <v>549.75</v>
      </c>
      <c r="L91" s="181">
        <v>1448.6857630089301</v>
      </c>
      <c r="M91" s="181">
        <v>2779.9197057941001</v>
      </c>
      <c r="N91" s="181">
        <v>2302.6916208791199</v>
      </c>
      <c r="O91" s="181">
        <v>1345.625</v>
      </c>
      <c r="P91" s="180">
        <v>687.5</v>
      </c>
      <c r="Q91" s="181">
        <v>4.5</v>
      </c>
      <c r="R91" s="181">
        <v>32.625</v>
      </c>
      <c r="S91" s="180">
        <v>191.125</v>
      </c>
      <c r="T91" s="180">
        <v>243.875</v>
      </c>
      <c r="U91" s="180">
        <v>397.81662087912099</v>
      </c>
      <c r="V91" s="180">
        <v>1934.875</v>
      </c>
      <c r="W91" s="181">
        <v>599</v>
      </c>
      <c r="X91" s="181">
        <v>55.75</v>
      </c>
      <c r="Y91" s="181">
        <v>384.25</v>
      </c>
      <c r="Z91" s="181">
        <v>250.25</v>
      </c>
      <c r="AA91" s="181">
        <v>21.875</v>
      </c>
      <c r="AB91" s="181">
        <v>82.5</v>
      </c>
      <c r="AC91" s="181">
        <v>72.625</v>
      </c>
      <c r="AD91" s="181">
        <v>294</v>
      </c>
      <c r="AE91" s="181">
        <v>174.625</v>
      </c>
      <c r="AF91" s="180">
        <v>3983.0329777903999</v>
      </c>
      <c r="AG91" s="181">
        <v>1538.5</v>
      </c>
      <c r="AH91" s="181">
        <v>22.125</v>
      </c>
      <c r="AI91" s="181">
        <v>1165.875</v>
      </c>
      <c r="AJ91" s="181">
        <v>238.75</v>
      </c>
      <c r="AK91" s="181">
        <v>194</v>
      </c>
      <c r="AL91" s="181">
        <v>35</v>
      </c>
      <c r="AM91" s="181">
        <v>788.78297779040395</v>
      </c>
      <c r="AN91" s="180">
        <v>124</v>
      </c>
      <c r="AO91" s="180">
        <v>215.625</v>
      </c>
      <c r="AP91" s="181">
        <v>93.25</v>
      </c>
      <c r="AQ91" s="181">
        <v>1</v>
      </c>
      <c r="AR91" s="181">
        <v>88.625</v>
      </c>
      <c r="AS91" s="181">
        <v>32.75</v>
      </c>
      <c r="AT91" s="180">
        <v>193.125</v>
      </c>
      <c r="AU91" s="180">
        <v>5.375</v>
      </c>
      <c r="AV91" s="180">
        <v>40.25</v>
      </c>
      <c r="AW91" s="181">
        <v>10.5</v>
      </c>
      <c r="AX91" s="181">
        <v>29.75</v>
      </c>
      <c r="AY91" s="180">
        <v>18.875</v>
      </c>
      <c r="AZ91" s="180">
        <v>101.25</v>
      </c>
      <c r="BA91" s="180">
        <v>52.125</v>
      </c>
      <c r="BB91" s="180">
        <v>2</v>
      </c>
      <c r="BC91" s="180" t="e">
        <v>#VALUE!</v>
      </c>
      <c r="BD91" s="180">
        <v>494.25</v>
      </c>
      <c r="BE91" s="180">
        <v>0</v>
      </c>
      <c r="BF91" s="180">
        <v>139.875</v>
      </c>
      <c r="BG91" s="180">
        <v>329.625</v>
      </c>
      <c r="BH91" s="180" t="e">
        <v>#VALUE!</v>
      </c>
      <c r="BI91" s="182">
        <v>2180.52115</v>
      </c>
      <c r="BJ91" s="183" t="e">
        <v>#VALUE!</v>
      </c>
      <c r="BK91" s="183">
        <v>197</v>
      </c>
      <c r="BL91" s="183">
        <v>1047.52115</v>
      </c>
      <c r="BM91" s="183">
        <v>7.25</v>
      </c>
      <c r="BN91" s="183">
        <v>16.25</v>
      </c>
      <c r="BO91" s="183" t="e">
        <v>#VALUE!</v>
      </c>
      <c r="BP91" s="183">
        <v>159.625</v>
      </c>
      <c r="BQ91" s="184">
        <v>365</v>
      </c>
      <c r="BR91" s="184">
        <v>41.75</v>
      </c>
      <c r="BS91" s="184" t="e">
        <v>#VALUE!</v>
      </c>
      <c r="BT91" s="184" t="e">
        <v>#VALUE!</v>
      </c>
      <c r="BU91" s="184" t="e">
        <v>#VALUE!</v>
      </c>
      <c r="BV91" s="184">
        <v>286.375</v>
      </c>
      <c r="BW91" s="185" t="e">
        <v>#VALUE!</v>
      </c>
      <c r="BX91" s="185">
        <v>0</v>
      </c>
      <c r="BY91" s="185" t="e">
        <v>#VALUE!</v>
      </c>
      <c r="BZ91" s="185" t="e">
        <v>#VALUE!</v>
      </c>
      <c r="CA91" s="185" t="e">
        <v>#VALUE!</v>
      </c>
      <c r="CB91" s="185">
        <v>154.875</v>
      </c>
      <c r="CC91" s="186">
        <v>5.125</v>
      </c>
      <c r="CD91" s="187">
        <v>89317.4371654727</v>
      </c>
    </row>
    <row r="92" spans="1:82" x14ac:dyDescent="0.25">
      <c r="A92" s="179" t="s">
        <v>530</v>
      </c>
      <c r="B92" s="179" t="s">
        <v>531</v>
      </c>
      <c r="C92" s="179" t="s">
        <v>399</v>
      </c>
      <c r="D92" s="179" t="s">
        <v>116</v>
      </c>
      <c r="E92" s="180">
        <v>8037.4104511749501</v>
      </c>
      <c r="F92" s="181">
        <v>7662.1036329931303</v>
      </c>
      <c r="G92" s="181">
        <v>63.375</v>
      </c>
      <c r="H92" s="181">
        <v>311.93181818181802</v>
      </c>
      <c r="I92" s="181">
        <v>476</v>
      </c>
      <c r="J92" s="181">
        <v>453.75</v>
      </c>
      <c r="K92" s="181">
        <v>599.875</v>
      </c>
      <c r="L92" s="181">
        <v>1136.375</v>
      </c>
      <c r="M92" s="181">
        <v>2733.4822618072599</v>
      </c>
      <c r="N92" s="181">
        <v>1900.37137118587</v>
      </c>
      <c r="O92" s="181">
        <v>737.55681818181802</v>
      </c>
      <c r="P92" s="180">
        <v>673.5</v>
      </c>
      <c r="Q92" s="181">
        <v>7.875</v>
      </c>
      <c r="R92" s="181">
        <v>125.5</v>
      </c>
      <c r="S92" s="180">
        <v>389.25</v>
      </c>
      <c r="T92" s="180">
        <v>219</v>
      </c>
      <c r="U92" s="180">
        <v>485.676262626263</v>
      </c>
      <c r="V92" s="180">
        <v>1864.875</v>
      </c>
      <c r="W92" s="181">
        <v>463.375</v>
      </c>
      <c r="X92" s="181">
        <v>127.875</v>
      </c>
      <c r="Y92" s="181">
        <v>234.875</v>
      </c>
      <c r="Z92" s="181">
        <v>353.5</v>
      </c>
      <c r="AA92" s="181" t="e">
        <v>#VALUE!</v>
      </c>
      <c r="AB92" s="181">
        <v>290.125</v>
      </c>
      <c r="AC92" s="181">
        <v>8.75</v>
      </c>
      <c r="AD92" s="181">
        <v>245.25</v>
      </c>
      <c r="AE92" s="181">
        <v>141.125</v>
      </c>
      <c r="AF92" s="180">
        <v>2563.6091885486799</v>
      </c>
      <c r="AG92" s="181">
        <v>885.625</v>
      </c>
      <c r="AH92" s="181">
        <v>125.125</v>
      </c>
      <c r="AI92" s="181">
        <v>452.875</v>
      </c>
      <c r="AJ92" s="181">
        <v>207</v>
      </c>
      <c r="AK92" s="181">
        <v>184</v>
      </c>
      <c r="AL92" s="181">
        <v>5.5</v>
      </c>
      <c r="AM92" s="181">
        <v>703.48418854868396</v>
      </c>
      <c r="AN92" s="180">
        <v>143.375</v>
      </c>
      <c r="AO92" s="180">
        <v>171</v>
      </c>
      <c r="AP92" s="181">
        <v>128.125</v>
      </c>
      <c r="AQ92" s="181">
        <v>4.5</v>
      </c>
      <c r="AR92" s="181">
        <v>25</v>
      </c>
      <c r="AS92" s="181">
        <v>13.375</v>
      </c>
      <c r="AT92" s="180">
        <v>55.375</v>
      </c>
      <c r="AU92" s="180">
        <v>8.75</v>
      </c>
      <c r="AV92" s="180">
        <v>44.25</v>
      </c>
      <c r="AW92" s="181">
        <v>2.625</v>
      </c>
      <c r="AX92" s="181">
        <v>41.625</v>
      </c>
      <c r="AY92" s="180">
        <v>6</v>
      </c>
      <c r="AZ92" s="180">
        <v>21.25</v>
      </c>
      <c r="BA92" s="180">
        <v>40</v>
      </c>
      <c r="BB92" s="180">
        <v>1.75</v>
      </c>
      <c r="BC92" s="180">
        <v>0</v>
      </c>
      <c r="BD92" s="180">
        <v>689.625</v>
      </c>
      <c r="BE92" s="180">
        <v>12.25</v>
      </c>
      <c r="BF92" s="180" t="e">
        <v>#VALUE!</v>
      </c>
      <c r="BG92" s="180">
        <v>295.25</v>
      </c>
      <c r="BH92" s="180" t="e">
        <v>#VALUE!</v>
      </c>
      <c r="BI92" s="182">
        <v>1733.4558913124999</v>
      </c>
      <c r="BJ92" s="183" t="e">
        <v>#VALUE!</v>
      </c>
      <c r="BK92" s="183">
        <v>159</v>
      </c>
      <c r="BL92" s="183">
        <v>830.45589131249994</v>
      </c>
      <c r="BM92" s="183">
        <v>47.875</v>
      </c>
      <c r="BN92" s="183">
        <v>4.125</v>
      </c>
      <c r="BO92" s="183" t="e">
        <v>#VALUE!</v>
      </c>
      <c r="BP92" s="183">
        <v>159.75</v>
      </c>
      <c r="BQ92" s="184">
        <v>708.875</v>
      </c>
      <c r="BR92" s="184">
        <v>49.5</v>
      </c>
      <c r="BS92" s="184" t="e">
        <v>#VALUE!</v>
      </c>
      <c r="BT92" s="184" t="e">
        <v>#VALUE!</v>
      </c>
      <c r="BU92" s="184" t="e">
        <v>#VALUE!</v>
      </c>
      <c r="BV92" s="184">
        <v>425.625</v>
      </c>
      <c r="BW92" s="185" t="e">
        <v>#VALUE!</v>
      </c>
      <c r="BX92" s="185">
        <v>45.25</v>
      </c>
      <c r="BY92" s="185" t="e">
        <v>#VALUE!</v>
      </c>
      <c r="BZ92" s="185">
        <v>51.875</v>
      </c>
      <c r="CA92" s="185">
        <v>63.25</v>
      </c>
      <c r="CB92" s="185">
        <v>172.125</v>
      </c>
      <c r="CC92" s="186">
        <v>179.875</v>
      </c>
      <c r="CD92" s="187">
        <v>82323.688894659295</v>
      </c>
    </row>
    <row r="93" spans="1:82" x14ac:dyDescent="0.25">
      <c r="A93" s="179" t="s">
        <v>532</v>
      </c>
      <c r="B93" s="179" t="s">
        <v>533</v>
      </c>
      <c r="C93" s="179" t="s">
        <v>408</v>
      </c>
      <c r="D93" s="179" t="s">
        <v>116</v>
      </c>
      <c r="E93" s="180">
        <v>3601.2865834649101</v>
      </c>
      <c r="F93" s="181">
        <v>3570.2865834649101</v>
      </c>
      <c r="G93" s="181">
        <v>31</v>
      </c>
      <c r="H93" s="181" t="e">
        <v>#VALUE!</v>
      </c>
      <c r="I93" s="181">
        <v>163</v>
      </c>
      <c r="J93" s="181">
        <v>187</v>
      </c>
      <c r="K93" s="181">
        <v>232</v>
      </c>
      <c r="L93" s="181">
        <v>356.125</v>
      </c>
      <c r="M93" s="181">
        <v>874.38923750729998</v>
      </c>
      <c r="N93" s="181">
        <v>577.64734595761399</v>
      </c>
      <c r="O93" s="181">
        <v>1211.125</v>
      </c>
      <c r="P93" s="180">
        <v>197.125</v>
      </c>
      <c r="Q93" s="181">
        <v>3</v>
      </c>
      <c r="R93" s="181">
        <v>1.5</v>
      </c>
      <c r="S93" s="180">
        <v>282.625</v>
      </c>
      <c r="T93" s="180">
        <v>106.125</v>
      </c>
      <c r="U93" s="180">
        <v>120.817538265306</v>
      </c>
      <c r="V93" s="180">
        <v>940.875</v>
      </c>
      <c r="W93" s="181">
        <v>477</v>
      </c>
      <c r="X93" s="181">
        <v>132.625</v>
      </c>
      <c r="Y93" s="181" t="e">
        <v>#VALUE!</v>
      </c>
      <c r="Z93" s="181">
        <v>79.5</v>
      </c>
      <c r="AA93" s="181">
        <v>0</v>
      </c>
      <c r="AB93" s="181" t="e">
        <v>#VALUE!</v>
      </c>
      <c r="AC93" s="181">
        <v>102.75</v>
      </c>
      <c r="AD93" s="181">
        <v>140.25</v>
      </c>
      <c r="AE93" s="181">
        <v>8.75</v>
      </c>
      <c r="AF93" s="180">
        <v>1040.46904519961</v>
      </c>
      <c r="AG93" s="181">
        <v>413.5</v>
      </c>
      <c r="AH93" s="181">
        <v>8.625</v>
      </c>
      <c r="AI93" s="181">
        <v>275.875</v>
      </c>
      <c r="AJ93" s="181">
        <v>12</v>
      </c>
      <c r="AK93" s="181">
        <v>27</v>
      </c>
      <c r="AL93" s="181">
        <v>21.75</v>
      </c>
      <c r="AM93" s="181">
        <v>281.71904519960799</v>
      </c>
      <c r="AN93" s="180">
        <v>105.25</v>
      </c>
      <c r="AO93" s="180">
        <v>167.125</v>
      </c>
      <c r="AP93" s="181">
        <v>142.5</v>
      </c>
      <c r="AQ93" s="181">
        <v>0</v>
      </c>
      <c r="AR93" s="181">
        <v>17.125</v>
      </c>
      <c r="AS93" s="181">
        <v>7.5</v>
      </c>
      <c r="AT93" s="180">
        <v>18.5</v>
      </c>
      <c r="AU93" s="180">
        <v>0</v>
      </c>
      <c r="AV93" s="180">
        <v>16.5</v>
      </c>
      <c r="AW93" s="181">
        <v>0</v>
      </c>
      <c r="AX93" s="181">
        <v>16.5</v>
      </c>
      <c r="AY93" s="180">
        <v>8.375</v>
      </c>
      <c r="AZ93" s="180">
        <v>3</v>
      </c>
      <c r="BA93" s="180">
        <v>22</v>
      </c>
      <c r="BB93" s="180">
        <v>0</v>
      </c>
      <c r="BC93" s="180">
        <v>1</v>
      </c>
      <c r="BD93" s="180">
        <v>293.75</v>
      </c>
      <c r="BE93" s="180">
        <v>0</v>
      </c>
      <c r="BF93" s="180" t="e">
        <v>#VALUE!</v>
      </c>
      <c r="BG93" s="180">
        <v>274.5</v>
      </c>
      <c r="BH93" s="180" t="e">
        <v>#VALUE!</v>
      </c>
      <c r="BI93" s="182">
        <v>426.16153750000001</v>
      </c>
      <c r="BJ93" s="183" t="e">
        <v>#VALUE!</v>
      </c>
      <c r="BK93" s="183">
        <v>2.125</v>
      </c>
      <c r="BL93" s="183">
        <v>407.53653750000001</v>
      </c>
      <c r="BM93" s="183">
        <v>12</v>
      </c>
      <c r="BN93" s="183">
        <v>0</v>
      </c>
      <c r="BO93" s="183" t="e">
        <v>#VALUE!</v>
      </c>
      <c r="BP93" s="183">
        <v>0.75</v>
      </c>
      <c r="BQ93" s="184">
        <v>320.25</v>
      </c>
      <c r="BR93" s="184">
        <v>57.875</v>
      </c>
      <c r="BS93" s="184" t="e">
        <v>#VALUE!</v>
      </c>
      <c r="BT93" s="184" t="e">
        <v>#VALUE!</v>
      </c>
      <c r="BU93" s="184" t="e">
        <v>#VALUE!</v>
      </c>
      <c r="BV93" s="184">
        <v>262.375</v>
      </c>
      <c r="BW93" s="185" t="e">
        <v>#VALUE!</v>
      </c>
      <c r="BX93" s="185" t="e">
        <v>#VALUE!</v>
      </c>
      <c r="BY93" s="185" t="e">
        <v>#VALUE!</v>
      </c>
      <c r="BZ93" s="185">
        <v>0</v>
      </c>
      <c r="CA93" s="185">
        <v>102.25</v>
      </c>
      <c r="CB93" s="185">
        <v>62.25</v>
      </c>
      <c r="CC93" s="186">
        <v>423.625</v>
      </c>
      <c r="CD93" s="187">
        <v>34389.306013703303</v>
      </c>
    </row>
    <row r="94" spans="1:82" x14ac:dyDescent="0.25">
      <c r="A94" s="179" t="s">
        <v>534</v>
      </c>
      <c r="B94" s="179" t="s">
        <v>535</v>
      </c>
      <c r="C94" s="179" t="s">
        <v>122</v>
      </c>
      <c r="D94" s="179" t="s">
        <v>122</v>
      </c>
      <c r="E94" s="180">
        <v>25446.3915995067</v>
      </c>
      <c r="F94" s="181">
        <v>25199.009956150101</v>
      </c>
      <c r="G94" s="181">
        <v>148.125</v>
      </c>
      <c r="H94" s="181">
        <v>99.256643356643394</v>
      </c>
      <c r="I94" s="181">
        <v>1326.125</v>
      </c>
      <c r="J94" s="181">
        <v>1500.375</v>
      </c>
      <c r="K94" s="181">
        <v>1789.22351332878</v>
      </c>
      <c r="L94" s="181">
        <v>2459.9996513723099</v>
      </c>
      <c r="M94" s="181">
        <v>6139.9497538355499</v>
      </c>
      <c r="N94" s="181">
        <v>5243.0854831096003</v>
      </c>
      <c r="O94" s="181">
        <v>6987.6331978604903</v>
      </c>
      <c r="P94" s="180">
        <v>2848.8000356125399</v>
      </c>
      <c r="Q94" s="181">
        <v>36.125</v>
      </c>
      <c r="R94" s="181">
        <v>193.42503561253599</v>
      </c>
      <c r="S94" s="180">
        <v>2578.625</v>
      </c>
      <c r="T94" s="180">
        <v>2184.8857108605398</v>
      </c>
      <c r="U94" s="180">
        <v>1100.13276215206</v>
      </c>
      <c r="V94" s="180">
        <v>6077.375</v>
      </c>
      <c r="W94" s="181">
        <v>918.375</v>
      </c>
      <c r="X94" s="181">
        <v>1064.375</v>
      </c>
      <c r="Y94" s="181">
        <v>1003.75</v>
      </c>
      <c r="Z94" s="181">
        <v>886</v>
      </c>
      <c r="AA94" s="181">
        <v>48</v>
      </c>
      <c r="AB94" s="181">
        <v>459</v>
      </c>
      <c r="AC94" s="181">
        <v>226.125</v>
      </c>
      <c r="AD94" s="181">
        <v>980.375</v>
      </c>
      <c r="AE94" s="181">
        <v>491.375</v>
      </c>
      <c r="AF94" s="180">
        <v>6022.5730908815904</v>
      </c>
      <c r="AG94" s="181">
        <v>1380</v>
      </c>
      <c r="AH94" s="181">
        <v>91.75</v>
      </c>
      <c r="AI94" s="181">
        <v>1648.75</v>
      </c>
      <c r="AJ94" s="181">
        <v>227.375</v>
      </c>
      <c r="AK94" s="181">
        <v>769.375</v>
      </c>
      <c r="AL94" s="181">
        <v>231.75</v>
      </c>
      <c r="AM94" s="181">
        <v>1673.5730908815899</v>
      </c>
      <c r="AN94" s="180">
        <v>247.375</v>
      </c>
      <c r="AO94" s="180">
        <v>651.125</v>
      </c>
      <c r="AP94" s="181">
        <v>472.5</v>
      </c>
      <c r="AQ94" s="181">
        <v>13.75</v>
      </c>
      <c r="AR94" s="181">
        <v>125.5</v>
      </c>
      <c r="AS94" s="181">
        <v>39.375</v>
      </c>
      <c r="AT94" s="180">
        <v>50.625</v>
      </c>
      <c r="AU94" s="180">
        <v>123.75</v>
      </c>
      <c r="AV94" s="180">
        <v>23.75</v>
      </c>
      <c r="AW94" s="181">
        <v>15.375</v>
      </c>
      <c r="AX94" s="181">
        <v>8.375</v>
      </c>
      <c r="AY94" s="180">
        <v>82.375</v>
      </c>
      <c r="AZ94" s="180">
        <v>9</v>
      </c>
      <c r="BA94" s="180">
        <v>165.875</v>
      </c>
      <c r="BB94" s="180">
        <v>7.625</v>
      </c>
      <c r="BC94" s="180">
        <v>8</v>
      </c>
      <c r="BD94" s="180">
        <v>2077.875</v>
      </c>
      <c r="BE94" s="180">
        <v>626.375</v>
      </c>
      <c r="BF94" s="180">
        <v>81.125</v>
      </c>
      <c r="BG94" s="180">
        <v>445.625</v>
      </c>
      <c r="BH94" s="180" t="e">
        <v>#VALUE!</v>
      </c>
      <c r="BI94" s="182">
        <v>3152.25</v>
      </c>
      <c r="BJ94" s="183" t="e">
        <v>#VALUE!</v>
      </c>
      <c r="BK94" s="183">
        <v>729.75</v>
      </c>
      <c r="BL94" s="183">
        <v>1483.5</v>
      </c>
      <c r="BM94" s="183">
        <v>19.375</v>
      </c>
      <c r="BN94" s="183">
        <v>0</v>
      </c>
      <c r="BO94" s="183">
        <v>278.125</v>
      </c>
      <c r="BP94" s="183">
        <v>527.75</v>
      </c>
      <c r="BQ94" s="184">
        <v>769.5</v>
      </c>
      <c r="BR94" s="184">
        <v>405.875</v>
      </c>
      <c r="BS94" s="184" t="e">
        <v>#VALUE!</v>
      </c>
      <c r="BT94" s="184" t="e">
        <v>#VALUE!</v>
      </c>
      <c r="BU94" s="184">
        <v>0.875</v>
      </c>
      <c r="BV94" s="184">
        <v>362.75</v>
      </c>
      <c r="BW94" s="185">
        <v>134.625</v>
      </c>
      <c r="BX94" s="185">
        <v>0</v>
      </c>
      <c r="BY94" s="185">
        <v>66.25</v>
      </c>
      <c r="BZ94" s="185" t="e">
        <v>#VALUE!</v>
      </c>
      <c r="CA94" s="185">
        <v>44.75</v>
      </c>
      <c r="CB94" s="185">
        <v>83.625</v>
      </c>
      <c r="CC94" s="186">
        <v>1337.7799913552601</v>
      </c>
      <c r="CD94" s="187">
        <v>336592.21271246998</v>
      </c>
    </row>
    <row r="95" spans="1:82" x14ac:dyDescent="0.25">
      <c r="A95" s="179" t="s">
        <v>536</v>
      </c>
      <c r="B95" s="179" t="s">
        <v>537</v>
      </c>
      <c r="C95" s="179" t="s">
        <v>122</v>
      </c>
      <c r="D95" s="179" t="s">
        <v>122</v>
      </c>
      <c r="E95" s="180">
        <v>42690.972559470298</v>
      </c>
      <c r="F95" s="181">
        <v>42409.983427385298</v>
      </c>
      <c r="G95" s="181">
        <v>3</v>
      </c>
      <c r="H95" s="181">
        <v>277.98913208502</v>
      </c>
      <c r="I95" s="181">
        <v>1630.625</v>
      </c>
      <c r="J95" s="181">
        <v>1841.7413003663</v>
      </c>
      <c r="K95" s="181">
        <v>2318.8512730645102</v>
      </c>
      <c r="L95" s="181">
        <v>3984.0694227048498</v>
      </c>
      <c r="M95" s="181">
        <v>9079.6718434620798</v>
      </c>
      <c r="N95" s="181">
        <v>7587.7750478245298</v>
      </c>
      <c r="O95" s="181">
        <v>16248.238672048101</v>
      </c>
      <c r="P95" s="180">
        <v>6112.375</v>
      </c>
      <c r="Q95" s="181">
        <v>59.75</v>
      </c>
      <c r="R95" s="181">
        <v>482</v>
      </c>
      <c r="S95" s="180">
        <v>8375.75</v>
      </c>
      <c r="T95" s="180">
        <v>3840.375</v>
      </c>
      <c r="U95" s="180">
        <v>751.76392961876797</v>
      </c>
      <c r="V95" s="180">
        <v>5163.125</v>
      </c>
      <c r="W95" s="181">
        <v>1133.875</v>
      </c>
      <c r="X95" s="181">
        <v>981</v>
      </c>
      <c r="Y95" s="181">
        <v>414.875</v>
      </c>
      <c r="Z95" s="181">
        <v>1513.5</v>
      </c>
      <c r="AA95" s="181">
        <v>41.75</v>
      </c>
      <c r="AB95" s="181">
        <v>160.5</v>
      </c>
      <c r="AC95" s="181">
        <v>53.125</v>
      </c>
      <c r="AD95" s="181">
        <v>499.625</v>
      </c>
      <c r="AE95" s="181">
        <v>364.875</v>
      </c>
      <c r="AF95" s="180">
        <v>7838.5836298515696</v>
      </c>
      <c r="AG95" s="181">
        <v>686.875</v>
      </c>
      <c r="AH95" s="181">
        <v>137.375</v>
      </c>
      <c r="AI95" s="181">
        <v>2715</v>
      </c>
      <c r="AJ95" s="181">
        <v>696.25</v>
      </c>
      <c r="AK95" s="181">
        <v>845.375</v>
      </c>
      <c r="AL95" s="181">
        <v>89.125</v>
      </c>
      <c r="AM95" s="181">
        <v>2668.5836298515701</v>
      </c>
      <c r="AN95" s="180">
        <v>342.75</v>
      </c>
      <c r="AO95" s="180">
        <v>1755.625</v>
      </c>
      <c r="AP95" s="181">
        <v>978.75</v>
      </c>
      <c r="AQ95" s="181">
        <v>2.625</v>
      </c>
      <c r="AR95" s="181">
        <v>439.75</v>
      </c>
      <c r="AS95" s="181">
        <v>334.5</v>
      </c>
      <c r="AT95" s="180">
        <v>188.375</v>
      </c>
      <c r="AU95" s="180">
        <v>22.875</v>
      </c>
      <c r="AV95" s="180">
        <v>31.875</v>
      </c>
      <c r="AW95" s="181">
        <v>9.625</v>
      </c>
      <c r="AX95" s="181">
        <v>22.25</v>
      </c>
      <c r="AY95" s="180">
        <v>743.375</v>
      </c>
      <c r="AZ95" s="180">
        <v>122.5</v>
      </c>
      <c r="BA95" s="180">
        <v>198.875</v>
      </c>
      <c r="BB95" s="180">
        <v>9.625</v>
      </c>
      <c r="BC95" s="180">
        <v>7.375</v>
      </c>
      <c r="BD95" s="180">
        <v>4901.125</v>
      </c>
      <c r="BE95" s="180">
        <v>43.25</v>
      </c>
      <c r="BF95" s="180">
        <v>6.125</v>
      </c>
      <c r="BG95" s="180">
        <v>2235.25</v>
      </c>
      <c r="BH95" s="180" t="e">
        <v>#VALUE!</v>
      </c>
      <c r="BI95" s="182">
        <v>3558</v>
      </c>
      <c r="BJ95" s="183">
        <v>0</v>
      </c>
      <c r="BK95" s="183">
        <v>765.25</v>
      </c>
      <c r="BL95" s="183">
        <v>2055.5</v>
      </c>
      <c r="BM95" s="183">
        <v>0</v>
      </c>
      <c r="BN95" s="183">
        <v>3.375</v>
      </c>
      <c r="BO95" s="183">
        <v>173.25</v>
      </c>
      <c r="BP95" s="183">
        <v>560.625</v>
      </c>
      <c r="BQ95" s="184">
        <v>3128.625</v>
      </c>
      <c r="BR95" s="184">
        <v>1699.375</v>
      </c>
      <c r="BS95" s="184" t="e">
        <v>#VALUE!</v>
      </c>
      <c r="BT95" s="184" t="e">
        <v>#VALUE!</v>
      </c>
      <c r="BU95" s="184">
        <v>1.125</v>
      </c>
      <c r="BV95" s="184">
        <v>1428.125</v>
      </c>
      <c r="BW95" s="185">
        <v>287.375</v>
      </c>
      <c r="BX95" s="185" t="e">
        <v>#VALUE!</v>
      </c>
      <c r="BY95" s="185" t="e">
        <v>#VALUE!</v>
      </c>
      <c r="BZ95" s="185">
        <v>0</v>
      </c>
      <c r="CA95" s="185" t="e">
        <v>#VALUE!</v>
      </c>
      <c r="CB95" s="185">
        <v>868.625</v>
      </c>
      <c r="CC95" s="186">
        <v>3052.84209673443</v>
      </c>
      <c r="CD95" s="187">
        <v>897544.34079023194</v>
      </c>
    </row>
    <row r="96" spans="1:82" x14ac:dyDescent="0.25">
      <c r="A96" s="179" t="s">
        <v>162</v>
      </c>
      <c r="B96" s="179" t="s">
        <v>538</v>
      </c>
      <c r="C96" s="179" t="s">
        <v>122</v>
      </c>
      <c r="D96" s="179" t="s">
        <v>122</v>
      </c>
      <c r="E96" s="180">
        <v>27607.812559361599</v>
      </c>
      <c r="F96" s="181">
        <v>27460.7241474488</v>
      </c>
      <c r="G96" s="181">
        <v>45.625</v>
      </c>
      <c r="H96" s="181">
        <v>101.46341191283901</v>
      </c>
      <c r="I96" s="181">
        <v>1484.8117399544201</v>
      </c>
      <c r="J96" s="181">
        <v>1461.125</v>
      </c>
      <c r="K96" s="181">
        <v>1880.5</v>
      </c>
      <c r="L96" s="181">
        <v>3292.17612928578</v>
      </c>
      <c r="M96" s="181">
        <v>6629.8958696044801</v>
      </c>
      <c r="N96" s="181">
        <v>7387.9683656273701</v>
      </c>
      <c r="O96" s="181">
        <v>5471.3354548895704</v>
      </c>
      <c r="P96" s="180">
        <v>2901.375</v>
      </c>
      <c r="Q96" s="181">
        <v>17.5</v>
      </c>
      <c r="R96" s="181">
        <v>97.625</v>
      </c>
      <c r="S96" s="180">
        <v>1305.375</v>
      </c>
      <c r="T96" s="180">
        <v>1698.375</v>
      </c>
      <c r="U96" s="180">
        <v>1057.9467560524499</v>
      </c>
      <c r="V96" s="180">
        <v>5407.75</v>
      </c>
      <c r="W96" s="181">
        <v>1266.375</v>
      </c>
      <c r="X96" s="181">
        <v>1087.75</v>
      </c>
      <c r="Y96" s="181">
        <v>356.25</v>
      </c>
      <c r="Z96" s="181">
        <v>848.875</v>
      </c>
      <c r="AA96" s="181" t="e">
        <v>#VALUE!</v>
      </c>
      <c r="AB96" s="181">
        <v>147.125</v>
      </c>
      <c r="AC96" s="181">
        <v>199.375</v>
      </c>
      <c r="AD96" s="181">
        <v>521.25</v>
      </c>
      <c r="AE96" s="181">
        <v>980.75</v>
      </c>
      <c r="AF96" s="180">
        <v>7639.7408033091797</v>
      </c>
      <c r="AG96" s="181">
        <v>989.875</v>
      </c>
      <c r="AH96" s="181">
        <v>40.75</v>
      </c>
      <c r="AI96" s="181">
        <v>2140.125</v>
      </c>
      <c r="AJ96" s="181">
        <v>324</v>
      </c>
      <c r="AK96" s="181">
        <v>575.375</v>
      </c>
      <c r="AL96" s="181">
        <v>164.875</v>
      </c>
      <c r="AM96" s="181">
        <v>3404.7408033091801</v>
      </c>
      <c r="AN96" s="180">
        <v>413</v>
      </c>
      <c r="AO96" s="180">
        <v>1508.375</v>
      </c>
      <c r="AP96" s="181">
        <v>1229</v>
      </c>
      <c r="AQ96" s="181">
        <v>30.75</v>
      </c>
      <c r="AR96" s="181">
        <v>138.25</v>
      </c>
      <c r="AS96" s="181">
        <v>110.375</v>
      </c>
      <c r="AT96" s="180">
        <v>244.875</v>
      </c>
      <c r="AU96" s="180">
        <v>96.125</v>
      </c>
      <c r="AV96" s="180">
        <v>64.625</v>
      </c>
      <c r="AW96" s="181">
        <v>13.5</v>
      </c>
      <c r="AX96" s="181">
        <v>51.125</v>
      </c>
      <c r="AY96" s="180">
        <v>25</v>
      </c>
      <c r="AZ96" s="180">
        <v>104.25</v>
      </c>
      <c r="BA96" s="180">
        <v>149.875</v>
      </c>
      <c r="BB96" s="180">
        <v>21.25</v>
      </c>
      <c r="BC96" s="180">
        <v>41.375</v>
      </c>
      <c r="BD96" s="180">
        <v>3466.375</v>
      </c>
      <c r="BE96" s="180">
        <v>39.625</v>
      </c>
      <c r="BF96" s="180" t="e">
        <v>#VALUE!</v>
      </c>
      <c r="BG96" s="180">
        <v>1393.375</v>
      </c>
      <c r="BH96" s="180" t="e">
        <v>#VALUE!</v>
      </c>
      <c r="BI96" s="182">
        <v>2428.375</v>
      </c>
      <c r="BJ96" s="183">
        <v>0</v>
      </c>
      <c r="BK96" s="183">
        <v>324.125</v>
      </c>
      <c r="BL96" s="183">
        <v>993.625</v>
      </c>
      <c r="BM96" s="183">
        <v>0</v>
      </c>
      <c r="BN96" s="183">
        <v>0</v>
      </c>
      <c r="BO96" s="183">
        <v>14.375</v>
      </c>
      <c r="BP96" s="183">
        <v>1096.25</v>
      </c>
      <c r="BQ96" s="184">
        <v>867.375</v>
      </c>
      <c r="BR96" s="184">
        <v>201.5</v>
      </c>
      <c r="BS96" s="184">
        <v>2.625</v>
      </c>
      <c r="BT96" s="184" t="e">
        <v>#VALUE!</v>
      </c>
      <c r="BU96" s="184">
        <v>0.875</v>
      </c>
      <c r="BV96" s="184">
        <v>657.125</v>
      </c>
      <c r="BW96" s="185">
        <v>0</v>
      </c>
      <c r="BX96" s="185">
        <v>0</v>
      </c>
      <c r="BY96" s="185" t="e">
        <v>#VALUE!</v>
      </c>
      <c r="BZ96" s="185" t="e">
        <v>#VALUE!</v>
      </c>
      <c r="CA96" s="185" t="e">
        <v>#VALUE!</v>
      </c>
      <c r="CB96" s="185">
        <v>620.875</v>
      </c>
      <c r="CC96" s="186">
        <v>1532.18388233121</v>
      </c>
      <c r="CD96" s="187">
        <v>439079.805052287</v>
      </c>
    </row>
    <row r="97" spans="1:82" x14ac:dyDescent="0.25">
      <c r="A97" s="179" t="s">
        <v>154</v>
      </c>
      <c r="B97" s="179" t="s">
        <v>539</v>
      </c>
      <c r="C97" s="179" t="s">
        <v>122</v>
      </c>
      <c r="D97" s="179" t="s">
        <v>122</v>
      </c>
      <c r="E97" s="180">
        <v>29701.312479826502</v>
      </c>
      <c r="F97" s="181">
        <v>29277.603278641101</v>
      </c>
      <c r="G97" s="181">
        <v>203.12778488828101</v>
      </c>
      <c r="H97" s="181">
        <v>220.58141629711801</v>
      </c>
      <c r="I97" s="181">
        <v>1383.875</v>
      </c>
      <c r="J97" s="181">
        <v>1470.40291068581</v>
      </c>
      <c r="K97" s="181">
        <v>2003.6276881720401</v>
      </c>
      <c r="L97" s="181">
        <v>3090.8819907407401</v>
      </c>
      <c r="M97" s="181">
        <v>6000.7264396390901</v>
      </c>
      <c r="N97" s="181">
        <v>6462.3732842916997</v>
      </c>
      <c r="O97" s="181">
        <v>9289.4251662971201</v>
      </c>
      <c r="P97" s="180">
        <v>3852.5</v>
      </c>
      <c r="Q97" s="181">
        <v>92</v>
      </c>
      <c r="R97" s="181">
        <v>489</v>
      </c>
      <c r="S97" s="180">
        <v>5167.375</v>
      </c>
      <c r="T97" s="180">
        <v>2236.11003151261</v>
      </c>
      <c r="U97" s="180">
        <v>410.924073786458</v>
      </c>
      <c r="V97" s="180">
        <v>4846</v>
      </c>
      <c r="W97" s="181">
        <v>1118.125</v>
      </c>
      <c r="X97" s="181">
        <v>654.75</v>
      </c>
      <c r="Y97" s="181">
        <v>936.5</v>
      </c>
      <c r="Z97" s="181">
        <v>686.375</v>
      </c>
      <c r="AA97" s="181">
        <v>38.5</v>
      </c>
      <c r="AB97" s="181">
        <v>148.125</v>
      </c>
      <c r="AC97" s="181">
        <v>13.625</v>
      </c>
      <c r="AD97" s="181">
        <v>286.125</v>
      </c>
      <c r="AE97" s="181">
        <v>963.875</v>
      </c>
      <c r="AF97" s="180">
        <v>6896.9006863553896</v>
      </c>
      <c r="AG97" s="181">
        <v>1167.625</v>
      </c>
      <c r="AH97" s="181">
        <v>164.25</v>
      </c>
      <c r="AI97" s="181">
        <v>2514.875</v>
      </c>
      <c r="AJ97" s="181">
        <v>296.75</v>
      </c>
      <c r="AK97" s="181">
        <v>741.625</v>
      </c>
      <c r="AL97" s="181">
        <v>136.5</v>
      </c>
      <c r="AM97" s="181">
        <v>1875.27568635539</v>
      </c>
      <c r="AN97" s="180">
        <v>487.875</v>
      </c>
      <c r="AO97" s="180">
        <v>1492.625</v>
      </c>
      <c r="AP97" s="181">
        <v>1260.5</v>
      </c>
      <c r="AQ97" s="181">
        <v>19.625</v>
      </c>
      <c r="AR97" s="181">
        <v>162.5</v>
      </c>
      <c r="AS97" s="181">
        <v>50</v>
      </c>
      <c r="AT97" s="180">
        <v>298.5</v>
      </c>
      <c r="AU97" s="180">
        <v>173.625</v>
      </c>
      <c r="AV97" s="180">
        <v>42</v>
      </c>
      <c r="AW97" s="181">
        <v>37.5</v>
      </c>
      <c r="AX97" s="181">
        <v>4.5</v>
      </c>
      <c r="AY97" s="180">
        <v>30.75</v>
      </c>
      <c r="AZ97" s="180">
        <v>58.125</v>
      </c>
      <c r="BA97" s="180">
        <v>218.25</v>
      </c>
      <c r="BB97" s="180">
        <v>2.375</v>
      </c>
      <c r="BC97" s="180">
        <v>29</v>
      </c>
      <c r="BD97" s="180">
        <v>2571.3776881720401</v>
      </c>
      <c r="BE97" s="180">
        <v>91.375</v>
      </c>
      <c r="BF97" s="180">
        <v>2.125</v>
      </c>
      <c r="BG97" s="180">
        <v>793.5</v>
      </c>
      <c r="BH97" s="180" t="e">
        <v>#VALUE!</v>
      </c>
      <c r="BI97" s="182">
        <v>5459.375</v>
      </c>
      <c r="BJ97" s="183">
        <v>21.125</v>
      </c>
      <c r="BK97" s="183">
        <v>300.625</v>
      </c>
      <c r="BL97" s="183">
        <v>2330.5</v>
      </c>
      <c r="BM97" s="183">
        <v>10.875</v>
      </c>
      <c r="BN97" s="183">
        <v>0</v>
      </c>
      <c r="BO97" s="183">
        <v>11.5</v>
      </c>
      <c r="BP97" s="183">
        <v>2784.75</v>
      </c>
      <c r="BQ97" s="184">
        <v>2673.125</v>
      </c>
      <c r="BR97" s="184">
        <v>377.375</v>
      </c>
      <c r="BS97" s="184" t="e">
        <v>#VALUE!</v>
      </c>
      <c r="BT97" s="184" t="e">
        <v>#VALUE!</v>
      </c>
      <c r="BU97" s="184" t="e">
        <v>#VALUE!</v>
      </c>
      <c r="BV97" s="184">
        <v>1845.625</v>
      </c>
      <c r="BW97" s="185">
        <v>32.375</v>
      </c>
      <c r="BX97" s="185" t="e">
        <v>#VALUE!</v>
      </c>
      <c r="BY97" s="185" t="e">
        <v>#VALUE!</v>
      </c>
      <c r="BZ97" s="185" t="e">
        <v>#VALUE!</v>
      </c>
      <c r="CA97" s="185" t="e">
        <v>#VALUE!</v>
      </c>
      <c r="CB97" s="185">
        <v>1702.375</v>
      </c>
      <c r="CC97" s="186">
        <v>1189.5271256736301</v>
      </c>
      <c r="CD97" s="187">
        <v>395084.86552020197</v>
      </c>
    </row>
    <row r="98" spans="1:82" x14ac:dyDescent="0.25">
      <c r="A98" s="179" t="s">
        <v>540</v>
      </c>
      <c r="B98" s="179" t="s">
        <v>541</v>
      </c>
      <c r="C98" s="179" t="s">
        <v>122</v>
      </c>
      <c r="D98" s="179" t="s">
        <v>122</v>
      </c>
      <c r="E98" s="180">
        <v>20133.402338937001</v>
      </c>
      <c r="F98" s="181">
        <v>19749.704045725201</v>
      </c>
      <c r="G98" s="181">
        <v>0</v>
      </c>
      <c r="H98" s="181">
        <v>383.698293211747</v>
      </c>
      <c r="I98" s="181">
        <v>1090</v>
      </c>
      <c r="J98" s="181">
        <v>1209.125</v>
      </c>
      <c r="K98" s="181">
        <v>1552.625</v>
      </c>
      <c r="L98" s="181">
        <v>2468.3293169695298</v>
      </c>
      <c r="M98" s="181">
        <v>5033.1955888884504</v>
      </c>
      <c r="N98" s="181">
        <v>4777.4305052756399</v>
      </c>
      <c r="O98" s="181">
        <v>4002.6969278033798</v>
      </c>
      <c r="P98" s="180">
        <v>3451.75</v>
      </c>
      <c r="Q98" s="181">
        <v>17.25</v>
      </c>
      <c r="R98" s="181">
        <v>204.875</v>
      </c>
      <c r="S98" s="180">
        <v>1203.625</v>
      </c>
      <c r="T98" s="180">
        <v>1295</v>
      </c>
      <c r="U98" s="180">
        <v>555.79073865766804</v>
      </c>
      <c r="V98" s="180">
        <v>4838</v>
      </c>
      <c r="W98" s="181">
        <v>837.625</v>
      </c>
      <c r="X98" s="181">
        <v>951.375</v>
      </c>
      <c r="Y98" s="181">
        <v>445.125</v>
      </c>
      <c r="Z98" s="181">
        <v>1129.625</v>
      </c>
      <c r="AA98" s="181">
        <v>36.25</v>
      </c>
      <c r="AB98" s="181">
        <v>76.5</v>
      </c>
      <c r="AC98" s="181">
        <v>199.625</v>
      </c>
      <c r="AD98" s="181">
        <v>737.75</v>
      </c>
      <c r="AE98" s="181">
        <v>424.125</v>
      </c>
      <c r="AF98" s="180">
        <v>5574.3616002793297</v>
      </c>
      <c r="AG98" s="181">
        <v>882.75</v>
      </c>
      <c r="AH98" s="181">
        <v>46.375</v>
      </c>
      <c r="AI98" s="181">
        <v>2367.875</v>
      </c>
      <c r="AJ98" s="181">
        <v>425.375</v>
      </c>
      <c r="AK98" s="181">
        <v>324.875</v>
      </c>
      <c r="AL98" s="181">
        <v>163.25</v>
      </c>
      <c r="AM98" s="181">
        <v>1363.8616002793301</v>
      </c>
      <c r="AN98" s="180">
        <v>145.25</v>
      </c>
      <c r="AO98" s="180">
        <v>541.75</v>
      </c>
      <c r="AP98" s="181">
        <v>399.5</v>
      </c>
      <c r="AQ98" s="181">
        <v>6.75</v>
      </c>
      <c r="AR98" s="181">
        <v>63.5</v>
      </c>
      <c r="AS98" s="181">
        <v>72</v>
      </c>
      <c r="AT98" s="180">
        <v>114.875</v>
      </c>
      <c r="AU98" s="180">
        <v>8.75</v>
      </c>
      <c r="AV98" s="180">
        <v>24</v>
      </c>
      <c r="AW98" s="181">
        <v>3.25</v>
      </c>
      <c r="AX98" s="181">
        <v>20.75</v>
      </c>
      <c r="AY98" s="180">
        <v>5</v>
      </c>
      <c r="AZ98" s="180">
        <v>11.625</v>
      </c>
      <c r="BA98" s="180">
        <v>95.375</v>
      </c>
      <c r="BB98" s="180">
        <v>0.75</v>
      </c>
      <c r="BC98" s="180">
        <v>6</v>
      </c>
      <c r="BD98" s="180">
        <v>1824.75</v>
      </c>
      <c r="BE98" s="180">
        <v>6.375</v>
      </c>
      <c r="BF98" s="180">
        <v>43</v>
      </c>
      <c r="BG98" s="180">
        <v>329.5</v>
      </c>
      <c r="BH98" s="180" t="e">
        <v>#VALUE!</v>
      </c>
      <c r="BI98" s="182">
        <v>1692.25</v>
      </c>
      <c r="BJ98" s="183">
        <v>7.75</v>
      </c>
      <c r="BK98" s="183">
        <v>47.875</v>
      </c>
      <c r="BL98" s="183">
        <v>988.5</v>
      </c>
      <c r="BM98" s="183">
        <v>24.25</v>
      </c>
      <c r="BN98" s="183">
        <v>10.125</v>
      </c>
      <c r="BO98" s="183">
        <v>1</v>
      </c>
      <c r="BP98" s="183">
        <v>612.75</v>
      </c>
      <c r="BQ98" s="184">
        <v>879</v>
      </c>
      <c r="BR98" s="184">
        <v>159.375</v>
      </c>
      <c r="BS98" s="184" t="e">
        <v>#VALUE!</v>
      </c>
      <c r="BT98" s="184" t="e">
        <v>#VALUE!</v>
      </c>
      <c r="BU98" s="184" t="e">
        <v>#VALUE!</v>
      </c>
      <c r="BV98" s="184">
        <v>719.625</v>
      </c>
      <c r="BW98" s="185">
        <v>197.875</v>
      </c>
      <c r="BX98" s="185" t="e">
        <v>#VALUE!</v>
      </c>
      <c r="BY98" s="185" t="e">
        <v>#VALUE!</v>
      </c>
      <c r="BZ98" s="185">
        <v>172.625</v>
      </c>
      <c r="CA98" s="185">
        <v>0</v>
      </c>
      <c r="CB98" s="185">
        <v>55.375</v>
      </c>
      <c r="CC98" s="186">
        <v>1127.3343997562999</v>
      </c>
      <c r="CD98" s="187">
        <v>305697.408841506</v>
      </c>
    </row>
    <row r="99" spans="1:82" x14ac:dyDescent="0.25">
      <c r="A99" s="179" t="s">
        <v>542</v>
      </c>
      <c r="B99" s="179" t="s">
        <v>128</v>
      </c>
      <c r="C99" s="179" t="s">
        <v>543</v>
      </c>
      <c r="D99" s="179" t="s">
        <v>128</v>
      </c>
      <c r="E99" s="180">
        <v>9418.1103890551894</v>
      </c>
      <c r="F99" s="181">
        <v>9117.3603890551894</v>
      </c>
      <c r="G99" s="181">
        <v>300.75</v>
      </c>
      <c r="H99" s="181">
        <v>0</v>
      </c>
      <c r="I99" s="181">
        <v>458.125</v>
      </c>
      <c r="J99" s="181">
        <v>693.625</v>
      </c>
      <c r="K99" s="181">
        <v>920.625</v>
      </c>
      <c r="L99" s="181">
        <v>1821.0048030445801</v>
      </c>
      <c r="M99" s="181">
        <v>2965.48938172309</v>
      </c>
      <c r="N99" s="181">
        <v>1672.1162042875201</v>
      </c>
      <c r="O99" s="181">
        <v>887.125</v>
      </c>
      <c r="P99" s="180">
        <v>1301.25</v>
      </c>
      <c r="Q99" s="181">
        <v>1.25</v>
      </c>
      <c r="R99" s="181">
        <v>50.625</v>
      </c>
      <c r="S99" s="180">
        <v>470.875</v>
      </c>
      <c r="T99" s="180">
        <v>242.25</v>
      </c>
      <c r="U99" s="180">
        <v>178.80054302422701</v>
      </c>
      <c r="V99" s="180">
        <v>965.75</v>
      </c>
      <c r="W99" s="181">
        <v>31.375</v>
      </c>
      <c r="X99" s="181">
        <v>385.5</v>
      </c>
      <c r="Y99" s="181">
        <v>129.875</v>
      </c>
      <c r="Z99" s="181">
        <v>117.5</v>
      </c>
      <c r="AA99" s="181">
        <v>10</v>
      </c>
      <c r="AB99" s="181">
        <v>91.125</v>
      </c>
      <c r="AC99" s="181">
        <v>21.75</v>
      </c>
      <c r="AD99" s="181">
        <v>108.125</v>
      </c>
      <c r="AE99" s="181">
        <v>70.5</v>
      </c>
      <c r="AF99" s="180">
        <v>3389.0598460309602</v>
      </c>
      <c r="AG99" s="181">
        <v>1379.875</v>
      </c>
      <c r="AH99" s="181">
        <v>67.125</v>
      </c>
      <c r="AI99" s="181">
        <v>497.875</v>
      </c>
      <c r="AJ99" s="181">
        <v>661.25</v>
      </c>
      <c r="AK99" s="181">
        <v>27.75</v>
      </c>
      <c r="AL99" s="181">
        <v>15.875</v>
      </c>
      <c r="AM99" s="181">
        <v>739.30984603095999</v>
      </c>
      <c r="AN99" s="180">
        <v>61.25</v>
      </c>
      <c r="AO99" s="180">
        <v>124.75</v>
      </c>
      <c r="AP99" s="181">
        <v>92</v>
      </c>
      <c r="AQ99" s="181">
        <v>0</v>
      </c>
      <c r="AR99" s="181">
        <v>22.25</v>
      </c>
      <c r="AS99" s="181">
        <v>10.5</v>
      </c>
      <c r="AT99" s="180">
        <v>33.875</v>
      </c>
      <c r="AU99" s="180">
        <v>94.75</v>
      </c>
      <c r="AV99" s="180">
        <v>34.25</v>
      </c>
      <c r="AW99" s="181">
        <v>1.375</v>
      </c>
      <c r="AX99" s="181">
        <v>32.875</v>
      </c>
      <c r="AY99" s="180">
        <v>11.875</v>
      </c>
      <c r="AZ99" s="180">
        <v>19.25</v>
      </c>
      <c r="BA99" s="180">
        <v>93.625</v>
      </c>
      <c r="BB99" s="180">
        <v>0</v>
      </c>
      <c r="BC99" s="180">
        <v>2</v>
      </c>
      <c r="BD99" s="180">
        <v>1875.5</v>
      </c>
      <c r="BE99" s="180">
        <v>1.75</v>
      </c>
      <c r="BF99" s="180">
        <v>58</v>
      </c>
      <c r="BG99" s="180">
        <v>459.25</v>
      </c>
      <c r="BH99" s="180" t="e">
        <v>#VALUE!</v>
      </c>
      <c r="BI99" s="182">
        <v>954.875</v>
      </c>
      <c r="BJ99" s="183">
        <v>74.875</v>
      </c>
      <c r="BK99" s="183">
        <v>0.375</v>
      </c>
      <c r="BL99" s="183">
        <v>836.375</v>
      </c>
      <c r="BM99" s="183" t="e">
        <v>#VALUE!</v>
      </c>
      <c r="BN99" s="183">
        <v>11.375</v>
      </c>
      <c r="BO99" s="183" t="e">
        <v>#VALUE!</v>
      </c>
      <c r="BP99" s="183">
        <v>31.875</v>
      </c>
      <c r="BQ99" s="184">
        <v>246.875</v>
      </c>
      <c r="BR99" s="184">
        <v>40.5</v>
      </c>
      <c r="BS99" s="184" t="e">
        <v>#VALUE!</v>
      </c>
      <c r="BT99" s="184">
        <v>26.5</v>
      </c>
      <c r="BU99" s="184">
        <v>12.125</v>
      </c>
      <c r="BV99" s="184">
        <v>167.75</v>
      </c>
      <c r="BW99" s="185" t="e">
        <v>#VALUE!</v>
      </c>
      <c r="BX99" s="185" t="e">
        <v>#VALUE!</v>
      </c>
      <c r="BY99" s="185" t="e">
        <v>#VALUE!</v>
      </c>
      <c r="BZ99" s="185" t="e">
        <v>#VALUE!</v>
      </c>
      <c r="CA99" s="185" t="e">
        <v>#VALUE!</v>
      </c>
      <c r="CB99" s="185">
        <v>166.125</v>
      </c>
      <c r="CC99" s="186">
        <v>126</v>
      </c>
      <c r="CD99" s="187">
        <v>70496.6503046453</v>
      </c>
    </row>
    <row r="100" spans="1:82" x14ac:dyDescent="0.25">
      <c r="A100" s="179" t="s">
        <v>544</v>
      </c>
      <c r="B100" s="179" t="s">
        <v>129</v>
      </c>
      <c r="C100" s="179" t="s">
        <v>543</v>
      </c>
      <c r="D100" s="179" t="s">
        <v>129</v>
      </c>
      <c r="E100" s="180">
        <v>8970.91587159136</v>
      </c>
      <c r="F100" s="181">
        <v>8968.66587159136</v>
      </c>
      <c r="G100" s="181">
        <v>2.25</v>
      </c>
      <c r="H100" s="181">
        <v>0</v>
      </c>
      <c r="I100" s="181">
        <v>407</v>
      </c>
      <c r="J100" s="181">
        <v>602.60955520297603</v>
      </c>
      <c r="K100" s="181">
        <v>895.625</v>
      </c>
      <c r="L100" s="181">
        <v>1240.0314516128999</v>
      </c>
      <c r="M100" s="181">
        <v>1723.04333781999</v>
      </c>
      <c r="N100" s="181">
        <v>2440.7312613430099</v>
      </c>
      <c r="O100" s="181">
        <v>1661.87526561247</v>
      </c>
      <c r="P100" s="180">
        <v>887.375</v>
      </c>
      <c r="Q100" s="181">
        <v>5.25</v>
      </c>
      <c r="R100" s="181">
        <v>0.125</v>
      </c>
      <c r="S100" s="180">
        <v>476.125</v>
      </c>
      <c r="T100" s="180">
        <v>363.5</v>
      </c>
      <c r="U100" s="180">
        <v>231.77819766284401</v>
      </c>
      <c r="V100" s="180">
        <v>1058.875</v>
      </c>
      <c r="W100" s="181">
        <v>223.875</v>
      </c>
      <c r="X100" s="181">
        <v>227.5</v>
      </c>
      <c r="Y100" s="181">
        <v>184.75</v>
      </c>
      <c r="Z100" s="181">
        <v>55.5</v>
      </c>
      <c r="AA100" s="181">
        <v>8.625</v>
      </c>
      <c r="AB100" s="181">
        <v>19</v>
      </c>
      <c r="AC100" s="181" t="e">
        <v>#VALUE!</v>
      </c>
      <c r="AD100" s="181">
        <v>247</v>
      </c>
      <c r="AE100" s="181">
        <v>92.625</v>
      </c>
      <c r="AF100" s="180">
        <v>2756.3876739285101</v>
      </c>
      <c r="AG100" s="181">
        <v>745.125</v>
      </c>
      <c r="AH100" s="181">
        <v>37.75</v>
      </c>
      <c r="AI100" s="181">
        <v>585.625</v>
      </c>
      <c r="AJ100" s="181">
        <v>363.5</v>
      </c>
      <c r="AK100" s="181">
        <v>100.875</v>
      </c>
      <c r="AL100" s="181">
        <v>163.125</v>
      </c>
      <c r="AM100" s="181">
        <v>760.38767392851298</v>
      </c>
      <c r="AN100" s="180">
        <v>136.25</v>
      </c>
      <c r="AO100" s="180">
        <v>412.5</v>
      </c>
      <c r="AP100" s="181">
        <v>43.125</v>
      </c>
      <c r="AQ100" s="181">
        <v>0</v>
      </c>
      <c r="AR100" s="181">
        <v>253.375</v>
      </c>
      <c r="AS100" s="181">
        <v>116</v>
      </c>
      <c r="AT100" s="180">
        <v>73</v>
      </c>
      <c r="AU100" s="180">
        <v>5.125</v>
      </c>
      <c r="AV100" s="180">
        <v>54</v>
      </c>
      <c r="AW100" s="181">
        <v>14.875</v>
      </c>
      <c r="AX100" s="181">
        <v>39.125</v>
      </c>
      <c r="AY100" s="180">
        <v>19.75</v>
      </c>
      <c r="AZ100" s="180">
        <v>8.875</v>
      </c>
      <c r="BA100" s="180">
        <v>148.5</v>
      </c>
      <c r="BB100" s="180">
        <v>2</v>
      </c>
      <c r="BC100" s="180">
        <v>0</v>
      </c>
      <c r="BD100" s="180">
        <v>2030.375</v>
      </c>
      <c r="BE100" s="180">
        <v>37.625</v>
      </c>
      <c r="BF100" s="180">
        <v>25.125</v>
      </c>
      <c r="BG100" s="180">
        <v>243.75</v>
      </c>
      <c r="BH100" s="180" t="e">
        <v>#VALUE!</v>
      </c>
      <c r="BI100" s="182">
        <v>1039.03125</v>
      </c>
      <c r="BJ100" s="183">
        <v>48</v>
      </c>
      <c r="BK100" s="183">
        <v>8.25</v>
      </c>
      <c r="BL100" s="183">
        <v>931.25</v>
      </c>
      <c r="BM100" s="183" t="e">
        <v>#VALUE!</v>
      </c>
      <c r="BN100" s="183">
        <v>3.875</v>
      </c>
      <c r="BO100" s="183" t="e">
        <v>#VALUE!</v>
      </c>
      <c r="BP100" s="183">
        <v>47.65625</v>
      </c>
      <c r="BQ100" s="184">
        <v>381.625</v>
      </c>
      <c r="BR100" s="184">
        <v>70.5</v>
      </c>
      <c r="BS100" s="184" t="e">
        <v>#VALUE!</v>
      </c>
      <c r="BT100" s="184">
        <v>42.75</v>
      </c>
      <c r="BU100" s="184" t="e">
        <v>#VALUE!</v>
      </c>
      <c r="BV100" s="184">
        <v>268.375</v>
      </c>
      <c r="BW100" s="185" t="e">
        <v>#VALUE!</v>
      </c>
      <c r="BX100" s="185" t="e">
        <v>#VALUE!</v>
      </c>
      <c r="BY100" s="185" t="e">
        <v>#VALUE!</v>
      </c>
      <c r="BZ100" s="185" t="e">
        <v>#VALUE!</v>
      </c>
      <c r="CA100" s="185" t="e">
        <v>#VALUE!</v>
      </c>
      <c r="CB100" s="185">
        <v>260.375</v>
      </c>
      <c r="CC100" s="186">
        <v>178.5</v>
      </c>
      <c r="CD100" s="187">
        <v>72377.0863510817</v>
      </c>
    </row>
    <row r="101" spans="1:82" x14ac:dyDescent="0.25">
      <c r="A101" s="179" t="s">
        <v>545</v>
      </c>
      <c r="B101" s="179" t="s">
        <v>130</v>
      </c>
      <c r="C101" s="179" t="s">
        <v>543</v>
      </c>
      <c r="D101" s="179" t="s">
        <v>130</v>
      </c>
      <c r="E101" s="180">
        <v>3229.8827519379802</v>
      </c>
      <c r="F101" s="181">
        <v>3229.8827519379802</v>
      </c>
      <c r="G101" s="181">
        <v>0</v>
      </c>
      <c r="H101" s="181">
        <v>0</v>
      </c>
      <c r="I101" s="181">
        <v>214.25</v>
      </c>
      <c r="J101" s="181">
        <v>220.125</v>
      </c>
      <c r="K101" s="181">
        <v>302.125</v>
      </c>
      <c r="L101" s="181">
        <v>833.02083333333303</v>
      </c>
      <c r="M101" s="181">
        <v>870.86191860465101</v>
      </c>
      <c r="N101" s="181">
        <v>323.5</v>
      </c>
      <c r="O101" s="181">
        <v>466</v>
      </c>
      <c r="P101" s="180">
        <v>295.875</v>
      </c>
      <c r="Q101" s="181">
        <v>1</v>
      </c>
      <c r="R101" s="181">
        <v>0</v>
      </c>
      <c r="S101" s="180">
        <v>497</v>
      </c>
      <c r="T101" s="180">
        <v>78.375</v>
      </c>
      <c r="U101" s="180">
        <v>0</v>
      </c>
      <c r="V101" s="180">
        <v>494.5</v>
      </c>
      <c r="W101" s="181">
        <v>96.375</v>
      </c>
      <c r="X101" s="181">
        <v>17.375</v>
      </c>
      <c r="Y101" s="181">
        <v>45.875</v>
      </c>
      <c r="Z101" s="181">
        <v>133.125</v>
      </c>
      <c r="AA101" s="181">
        <v>15.375</v>
      </c>
      <c r="AB101" s="181" t="e">
        <v>#VALUE!</v>
      </c>
      <c r="AC101" s="181" t="e">
        <v>#VALUE!</v>
      </c>
      <c r="AD101" s="181">
        <v>119.625</v>
      </c>
      <c r="AE101" s="181">
        <v>66.75</v>
      </c>
      <c r="AF101" s="180">
        <v>950.75775193798404</v>
      </c>
      <c r="AG101" s="181">
        <v>71.375</v>
      </c>
      <c r="AH101" s="181">
        <v>26</v>
      </c>
      <c r="AI101" s="181">
        <v>139.875</v>
      </c>
      <c r="AJ101" s="181">
        <v>299.875</v>
      </c>
      <c r="AK101" s="181">
        <v>71</v>
      </c>
      <c r="AL101" s="181">
        <v>13.25</v>
      </c>
      <c r="AM101" s="181">
        <v>329.38275193798398</v>
      </c>
      <c r="AN101" s="180">
        <v>11.75</v>
      </c>
      <c r="AO101" s="180">
        <v>60.875</v>
      </c>
      <c r="AP101" s="181">
        <v>39.375</v>
      </c>
      <c r="AQ101" s="181">
        <v>0</v>
      </c>
      <c r="AR101" s="181">
        <v>17.125</v>
      </c>
      <c r="AS101" s="181">
        <v>4.375</v>
      </c>
      <c r="AT101" s="180">
        <v>2.75</v>
      </c>
      <c r="AU101" s="180">
        <v>8.625</v>
      </c>
      <c r="AV101" s="180">
        <v>5.75</v>
      </c>
      <c r="AW101" s="181">
        <v>0</v>
      </c>
      <c r="AX101" s="181">
        <v>5.75</v>
      </c>
      <c r="AY101" s="180">
        <v>0.125</v>
      </c>
      <c r="AZ101" s="180">
        <v>21</v>
      </c>
      <c r="BA101" s="180">
        <v>18.25</v>
      </c>
      <c r="BB101" s="180">
        <v>0</v>
      </c>
      <c r="BC101" s="180">
        <v>0</v>
      </c>
      <c r="BD101" s="180">
        <v>736.375</v>
      </c>
      <c r="BE101" s="180">
        <v>0</v>
      </c>
      <c r="BF101" s="180">
        <v>0</v>
      </c>
      <c r="BG101" s="180">
        <v>47.875</v>
      </c>
      <c r="BH101" s="180" t="e">
        <v>#VALUE!</v>
      </c>
      <c r="BI101" s="182">
        <v>118.125</v>
      </c>
      <c r="BJ101" s="183">
        <v>17.375</v>
      </c>
      <c r="BK101" s="183">
        <v>0</v>
      </c>
      <c r="BL101" s="183">
        <v>96.375</v>
      </c>
      <c r="BM101" s="183" t="e">
        <v>#VALUE!</v>
      </c>
      <c r="BN101" s="183" t="e">
        <v>#VALUE!</v>
      </c>
      <c r="BO101" s="183">
        <v>0</v>
      </c>
      <c r="BP101" s="183">
        <v>4.375</v>
      </c>
      <c r="BQ101" s="184">
        <v>57.625</v>
      </c>
      <c r="BR101" s="184">
        <v>1</v>
      </c>
      <c r="BS101" s="184" t="e">
        <v>#VALUE!</v>
      </c>
      <c r="BT101" s="184" t="e">
        <v>#VALUE!</v>
      </c>
      <c r="BU101" s="184" t="e">
        <v>#VALUE!</v>
      </c>
      <c r="BV101" s="184">
        <v>56.625</v>
      </c>
      <c r="BW101" s="185" t="e">
        <v>#VALUE!</v>
      </c>
      <c r="BX101" s="185" t="e">
        <v>#VALUE!</v>
      </c>
      <c r="BY101" s="185" t="e">
        <v>#VALUE!</v>
      </c>
      <c r="BZ101" s="185" t="e">
        <v>#VALUE!</v>
      </c>
      <c r="CA101" s="185" t="e">
        <v>#VALUE!</v>
      </c>
      <c r="CB101" s="185">
        <v>53.375</v>
      </c>
      <c r="CC101" s="186">
        <v>84.375</v>
      </c>
      <c r="CD101" s="187">
        <v>29276.0985163152</v>
      </c>
    </row>
    <row r="102" spans="1:82" ht="15.75" thickBot="1" x14ac:dyDescent="0.3">
      <c r="A102" s="189" t="s">
        <v>546</v>
      </c>
      <c r="B102" s="189" t="s">
        <v>547</v>
      </c>
      <c r="C102" s="189" t="s">
        <v>543</v>
      </c>
      <c r="D102" s="189" t="s">
        <v>131</v>
      </c>
      <c r="E102" s="190">
        <v>18194.853652065201</v>
      </c>
      <c r="F102" s="191">
        <v>17495.905419953699</v>
      </c>
      <c r="G102" s="191">
        <v>127.25</v>
      </c>
      <c r="H102" s="191">
        <v>571.69823211157996</v>
      </c>
      <c r="I102" s="191">
        <v>982.07100183823502</v>
      </c>
      <c r="J102" s="191">
        <v>1171.31846153846</v>
      </c>
      <c r="K102" s="191">
        <v>1465.625</v>
      </c>
      <c r="L102" s="191">
        <v>2133.3576313653102</v>
      </c>
      <c r="M102" s="191">
        <v>4344.9968993131797</v>
      </c>
      <c r="N102" s="191">
        <v>3360.83120612721</v>
      </c>
      <c r="O102" s="191">
        <v>4736.6534518828403</v>
      </c>
      <c r="P102" s="190">
        <v>1363.25</v>
      </c>
      <c r="Q102" s="191">
        <v>16</v>
      </c>
      <c r="R102" s="191">
        <v>54.75</v>
      </c>
      <c r="S102" s="190">
        <v>824.375</v>
      </c>
      <c r="T102" s="190">
        <v>836.125</v>
      </c>
      <c r="U102" s="190">
        <v>932.36281544491305</v>
      </c>
      <c r="V102" s="190">
        <v>2212</v>
      </c>
      <c r="W102" s="191">
        <v>615.625</v>
      </c>
      <c r="X102" s="191">
        <v>482</v>
      </c>
      <c r="Y102" s="191">
        <v>239</v>
      </c>
      <c r="Z102" s="191">
        <v>153.125</v>
      </c>
      <c r="AA102" s="191">
        <v>12.625</v>
      </c>
      <c r="AB102" s="191">
        <v>47.625</v>
      </c>
      <c r="AC102" s="191">
        <v>87.875</v>
      </c>
      <c r="AD102" s="191">
        <v>371.625</v>
      </c>
      <c r="AE102" s="191">
        <v>202.5</v>
      </c>
      <c r="AF102" s="190">
        <v>4659.3658366203299</v>
      </c>
      <c r="AG102" s="191">
        <v>607.625</v>
      </c>
      <c r="AH102" s="191">
        <v>132.375</v>
      </c>
      <c r="AI102" s="191">
        <v>807.875</v>
      </c>
      <c r="AJ102" s="191">
        <v>856.125</v>
      </c>
      <c r="AK102" s="191">
        <v>229.125</v>
      </c>
      <c r="AL102" s="191">
        <v>226.75</v>
      </c>
      <c r="AM102" s="191">
        <v>1799.4908366203299</v>
      </c>
      <c r="AN102" s="190">
        <v>780.625</v>
      </c>
      <c r="AO102" s="190">
        <v>442.75</v>
      </c>
      <c r="AP102" s="191">
        <v>217.875</v>
      </c>
      <c r="AQ102" s="191">
        <v>3.625</v>
      </c>
      <c r="AR102" s="191">
        <v>106.625</v>
      </c>
      <c r="AS102" s="191">
        <v>114.625</v>
      </c>
      <c r="AT102" s="190">
        <v>157.625</v>
      </c>
      <c r="AU102" s="190">
        <v>11</v>
      </c>
      <c r="AV102" s="190">
        <v>209.625</v>
      </c>
      <c r="AW102" s="191">
        <v>8.5</v>
      </c>
      <c r="AX102" s="191">
        <v>201.125</v>
      </c>
      <c r="AY102" s="190">
        <v>131.25</v>
      </c>
      <c r="AZ102" s="190">
        <v>22</v>
      </c>
      <c r="BA102" s="190">
        <v>223.5</v>
      </c>
      <c r="BB102" s="190">
        <v>26.25</v>
      </c>
      <c r="BC102" s="190">
        <v>3.875</v>
      </c>
      <c r="BD102" s="190">
        <v>3846.5</v>
      </c>
      <c r="BE102" s="190">
        <v>90.125</v>
      </c>
      <c r="BF102" s="190">
        <v>171.75</v>
      </c>
      <c r="BG102" s="190">
        <v>1250.5</v>
      </c>
      <c r="BH102" s="190" t="e">
        <v>#VALUE!</v>
      </c>
      <c r="BI102" s="192">
        <v>2198.375</v>
      </c>
      <c r="BJ102" s="193">
        <v>546.875</v>
      </c>
      <c r="BK102" s="193">
        <v>32.125</v>
      </c>
      <c r="BL102" s="193">
        <v>1120.75</v>
      </c>
      <c r="BM102" s="193">
        <v>0</v>
      </c>
      <c r="BN102" s="193">
        <v>11.875</v>
      </c>
      <c r="BO102" s="193">
        <v>0</v>
      </c>
      <c r="BP102" s="193">
        <v>486.75</v>
      </c>
      <c r="BQ102" s="194">
        <v>584.625</v>
      </c>
      <c r="BR102" s="194">
        <v>62.375</v>
      </c>
      <c r="BS102" s="194" t="e">
        <v>#VALUE!</v>
      </c>
      <c r="BT102" s="194">
        <v>205.25</v>
      </c>
      <c r="BU102" s="194">
        <v>0</v>
      </c>
      <c r="BV102" s="194">
        <v>317</v>
      </c>
      <c r="BW102" s="195" t="e">
        <v>#VALUE!</v>
      </c>
      <c r="BX102" s="195" t="e">
        <v>#VALUE!</v>
      </c>
      <c r="BY102" s="195" t="e">
        <v>#VALUE!</v>
      </c>
      <c r="BZ102" s="195" t="e">
        <v>#VALUE!</v>
      </c>
      <c r="CA102" s="195" t="e">
        <v>#VALUE!</v>
      </c>
      <c r="CB102" s="195">
        <v>305.75</v>
      </c>
      <c r="CC102" s="196">
        <v>1546.7152783717399</v>
      </c>
      <c r="CD102" s="197">
        <v>138653.34303147299</v>
      </c>
    </row>
    <row r="103" spans="1:82" ht="15.75" thickBot="1" x14ac:dyDescent="0.3">
      <c r="A103" s="523" t="s">
        <v>573</v>
      </c>
      <c r="B103" s="524"/>
      <c r="C103" s="524"/>
      <c r="D103" s="524"/>
      <c r="E103" s="198">
        <v>1786573.3612571601</v>
      </c>
      <c r="F103" s="198">
        <v>1752886.4010713</v>
      </c>
      <c r="G103" s="198">
        <v>8360.6154905103103</v>
      </c>
      <c r="H103" s="198">
        <v>23478.844695358101</v>
      </c>
      <c r="I103" s="198">
        <v>101164.3618278177</v>
      </c>
      <c r="J103" s="198">
        <v>103557.16890033901</v>
      </c>
      <c r="K103" s="198">
        <v>118649.150543918</v>
      </c>
      <c r="L103" s="198">
        <v>215755.50223380499</v>
      </c>
      <c r="M103" s="198">
        <v>438287.10156648402</v>
      </c>
      <c r="N103" s="198">
        <v>367914.32082050602</v>
      </c>
      <c r="O103" s="198">
        <v>439398.255364293</v>
      </c>
      <c r="P103" s="198">
        <v>206129.44669461</v>
      </c>
      <c r="Q103" s="198">
        <v>3952.5</v>
      </c>
      <c r="R103" s="198">
        <v>13236.6336395086</v>
      </c>
      <c r="S103" s="198">
        <v>127020.625</v>
      </c>
      <c r="T103" s="198">
        <v>78467.6344168551</v>
      </c>
      <c r="U103" s="198">
        <v>62774.263418928902</v>
      </c>
      <c r="V103" s="198">
        <v>342967.25</v>
      </c>
      <c r="W103" s="198">
        <v>74301.25</v>
      </c>
      <c r="X103" s="198">
        <v>64556.75</v>
      </c>
      <c r="Y103" s="198">
        <v>35269.25</v>
      </c>
      <c r="Z103" s="198">
        <v>63430.625</v>
      </c>
      <c r="AA103" s="198">
        <v>1952.25</v>
      </c>
      <c r="AB103" s="198">
        <v>18409.875</v>
      </c>
      <c r="AC103" s="198">
        <v>9907.75</v>
      </c>
      <c r="AD103" s="198">
        <v>41702.875</v>
      </c>
      <c r="AE103" s="198">
        <v>33436.625</v>
      </c>
      <c r="AF103" s="198">
        <v>537223.62494198501</v>
      </c>
      <c r="AG103" s="198">
        <v>175455.62160514301</v>
      </c>
      <c r="AH103" s="198">
        <v>9994</v>
      </c>
      <c r="AI103" s="198">
        <v>128741.125</v>
      </c>
      <c r="AJ103" s="198">
        <v>39581.75</v>
      </c>
      <c r="AK103" s="198">
        <v>24095</v>
      </c>
      <c r="AL103" s="198">
        <v>12862.375</v>
      </c>
      <c r="AM103" s="198">
        <v>146493.753336842</v>
      </c>
      <c r="AN103" s="198">
        <v>22238.375</v>
      </c>
      <c r="AO103" s="198">
        <v>60745.118686567199</v>
      </c>
      <c r="AP103" s="198">
        <v>41533.875</v>
      </c>
      <c r="AQ103" s="198">
        <v>1045.125</v>
      </c>
      <c r="AR103" s="198">
        <v>12575.8855135924</v>
      </c>
      <c r="AS103" s="198">
        <v>5590.2331729748103</v>
      </c>
      <c r="AT103" s="198">
        <v>20971.375</v>
      </c>
      <c r="AU103" s="198">
        <v>7452.625</v>
      </c>
      <c r="AV103" s="198">
        <v>7795.5</v>
      </c>
      <c r="AW103" s="198">
        <v>1839.25</v>
      </c>
      <c r="AX103" s="198">
        <v>5956.25</v>
      </c>
      <c r="AY103" s="198">
        <v>8252.875</v>
      </c>
      <c r="AZ103" s="198">
        <v>13470.625</v>
      </c>
      <c r="BA103" s="198">
        <v>10670.5</v>
      </c>
      <c r="BB103" s="198">
        <v>639.5</v>
      </c>
      <c r="BC103" s="198">
        <v>500.625</v>
      </c>
      <c r="BD103" s="198">
        <v>180168.46952678799</v>
      </c>
      <c r="BE103" s="198">
        <v>6110.625</v>
      </c>
      <c r="BF103" s="198">
        <v>6390</v>
      </c>
      <c r="BG103" s="198">
        <v>64699.303571428602</v>
      </c>
      <c r="BH103" s="198" t="e">
        <v>#VALUE!</v>
      </c>
      <c r="BI103" s="198">
        <v>321017.50275569502</v>
      </c>
      <c r="BJ103" s="198">
        <v>78656.875</v>
      </c>
      <c r="BK103" s="198">
        <v>27036.617742844999</v>
      </c>
      <c r="BL103" s="198">
        <v>167008.96200611957</v>
      </c>
      <c r="BM103" s="198">
        <v>5754.75</v>
      </c>
      <c r="BN103" s="198">
        <v>2835.125</v>
      </c>
      <c r="BO103" s="198">
        <v>6944</v>
      </c>
      <c r="BP103" s="198">
        <v>32781.1730067303</v>
      </c>
      <c r="BQ103" s="198">
        <v>154183.050190382</v>
      </c>
      <c r="BR103" s="198">
        <v>31111.125</v>
      </c>
      <c r="BS103" s="198">
        <v>15457.625</v>
      </c>
      <c r="BT103" s="198">
        <v>15632.125</v>
      </c>
      <c r="BU103" s="198">
        <v>4388.75</v>
      </c>
      <c r="BV103" s="198">
        <v>87593.425190382099</v>
      </c>
      <c r="BW103" s="198">
        <v>11906.5</v>
      </c>
      <c r="BX103" s="198">
        <v>3109.125</v>
      </c>
      <c r="BY103" s="198">
        <v>1351.625</v>
      </c>
      <c r="BZ103" s="198">
        <v>7314.875</v>
      </c>
      <c r="CA103" s="198">
        <v>2010.875</v>
      </c>
      <c r="CB103" s="198">
        <v>38883.5</v>
      </c>
      <c r="CC103" s="198">
        <v>85909.411861617293</v>
      </c>
      <c r="CD103" s="199">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9" bestFit="1" customWidth="1"/>
    <col min="2" max="2" width="22" style="339" bestFit="1" customWidth="1"/>
    <col min="3" max="4" width="26.5703125" style="339" bestFit="1" customWidth="1"/>
    <col min="5" max="5" width="14.42578125" style="339" bestFit="1" customWidth="1"/>
    <col min="6" max="6" width="11.140625" style="339" bestFit="1" customWidth="1"/>
    <col min="7" max="7" width="12.140625" style="339" bestFit="1" customWidth="1"/>
    <col min="8" max="8" width="15.140625" style="339" bestFit="1" customWidth="1"/>
    <col min="9" max="9" width="10.7109375" style="339" bestFit="1" customWidth="1"/>
    <col min="10" max="10" width="7" style="339" bestFit="1" customWidth="1"/>
    <col min="11" max="11" width="8" style="339" bestFit="1" customWidth="1"/>
    <col min="12" max="13" width="9" style="339" bestFit="1" customWidth="1"/>
    <col min="14" max="14" width="10" style="339" bestFit="1" customWidth="1"/>
    <col min="15" max="15" width="8" style="339" bestFit="1" customWidth="1"/>
    <col min="16" max="16" width="18.28515625" style="339" bestFit="1" customWidth="1"/>
    <col min="17" max="17" width="27.28515625" style="339" bestFit="1" customWidth="1"/>
    <col min="18" max="18" width="26.42578125" style="339" bestFit="1" customWidth="1"/>
    <col min="19" max="19" width="33.28515625" style="339" bestFit="1" customWidth="1"/>
    <col min="20" max="20" width="22.140625" style="339" bestFit="1" customWidth="1"/>
    <col min="21" max="21" width="20.28515625" style="339" bestFit="1" customWidth="1"/>
    <col min="22" max="22" width="32.140625" style="339" bestFit="1" customWidth="1"/>
    <col min="23" max="23" width="35" style="339" bestFit="1" customWidth="1"/>
    <col min="24" max="25" width="34" style="339" bestFit="1" customWidth="1"/>
    <col min="26" max="26" width="35.5703125" style="339" bestFit="1" customWidth="1"/>
    <col min="27" max="27" width="32.85546875" style="339" bestFit="1" customWidth="1"/>
    <col min="28" max="28" width="32.42578125" style="339" bestFit="1" customWidth="1"/>
    <col min="29" max="29" width="28.140625" style="339" bestFit="1" customWidth="1"/>
    <col min="30" max="30" width="30.85546875" style="339" bestFit="1" customWidth="1"/>
    <col min="31" max="31" width="32.140625" style="339" bestFit="1" customWidth="1"/>
    <col min="32" max="32" width="28.28515625" style="339" bestFit="1" customWidth="1"/>
    <col min="33" max="33" width="20.5703125" style="339" bestFit="1" customWidth="1"/>
    <col min="34" max="34" width="34" style="339" bestFit="1" customWidth="1"/>
    <col min="35" max="35" width="23.140625" style="339" bestFit="1" customWidth="1"/>
    <col min="36" max="36" width="30.28515625" style="339" bestFit="1" customWidth="1"/>
    <col min="37" max="37" width="34" style="339" bestFit="1" customWidth="1"/>
    <col min="38" max="38" width="33.85546875" style="339" bestFit="1" customWidth="1"/>
    <col min="39" max="39" width="32.7109375" style="339" bestFit="1" customWidth="1"/>
    <col min="40" max="40" width="24.140625" style="339" bestFit="1" customWidth="1"/>
    <col min="41" max="41" width="23.5703125" style="339" bestFit="1" customWidth="1"/>
    <col min="42" max="42" width="29.28515625" style="339" bestFit="1" customWidth="1"/>
    <col min="43" max="43" width="24.42578125" style="339" bestFit="1" customWidth="1"/>
    <col min="44" max="44" width="27.42578125" style="339" bestFit="1" customWidth="1"/>
    <col min="45" max="45" width="27.28515625" style="339" bestFit="1" customWidth="1"/>
    <col min="46" max="46" width="17.7109375" style="339" bestFit="1" customWidth="1"/>
    <col min="47" max="47" width="16.85546875" style="339" bestFit="1" customWidth="1"/>
    <col min="48" max="48" width="34.7109375" style="339" bestFit="1" customWidth="1"/>
    <col min="49" max="49" width="34.28515625" style="339" bestFit="1" customWidth="1"/>
    <col min="50" max="50" width="27.7109375" style="339" bestFit="1" customWidth="1"/>
    <col min="51" max="51" width="32.85546875" style="339" bestFit="1" customWidth="1"/>
    <col min="52" max="52" width="24.5703125" style="339" bestFit="1" customWidth="1"/>
    <col min="53" max="53" width="19.5703125" style="339" bestFit="1" customWidth="1"/>
    <col min="54" max="54" width="25.5703125" style="339" bestFit="1" customWidth="1"/>
    <col min="55" max="55" width="18.5703125" style="339" bestFit="1" customWidth="1"/>
    <col min="56" max="56" width="25" style="339" bestFit="1" customWidth="1"/>
    <col min="57" max="57" width="32.85546875" style="339" bestFit="1" customWidth="1"/>
    <col min="58" max="58" width="15.28515625" style="339" bestFit="1" customWidth="1"/>
    <col min="59" max="59" width="11" style="339" bestFit="1" customWidth="1"/>
    <col min="60" max="60" width="15.7109375" style="339" bestFit="1" customWidth="1"/>
    <col min="61" max="61" width="15" style="339" bestFit="1" customWidth="1"/>
    <col min="62" max="62" width="13.42578125" style="339" bestFit="1" customWidth="1"/>
    <col min="63" max="63" width="14.85546875" style="339" bestFit="1" customWidth="1"/>
    <col min="64" max="64" width="10.85546875" style="339" bestFit="1" customWidth="1"/>
    <col min="65" max="65" width="18.7109375" style="339" bestFit="1" customWidth="1"/>
    <col min="66" max="66" width="15" style="339" bestFit="1" customWidth="1"/>
    <col min="67" max="67" width="18.140625" style="339" bestFit="1" customWidth="1"/>
    <col min="68" max="68" width="10.7109375" style="339" bestFit="1" customWidth="1"/>
    <col min="69" max="69" width="12.28515625" style="339" bestFit="1" customWidth="1"/>
    <col min="70" max="71" width="29.7109375" style="339" bestFit="1" customWidth="1"/>
    <col min="72" max="72" width="27.5703125" style="339" bestFit="1" customWidth="1"/>
    <col min="73" max="73" width="20.7109375" style="339" bestFit="1" customWidth="1"/>
    <col min="74" max="74" width="13.7109375" style="339" bestFit="1" customWidth="1"/>
    <col min="75" max="75" width="25.42578125" style="339" bestFit="1" customWidth="1"/>
    <col min="76" max="76" width="20.28515625" style="339" bestFit="1" customWidth="1"/>
    <col min="77" max="77" width="22.85546875" style="339" bestFit="1" customWidth="1"/>
    <col min="78" max="78" width="30.7109375" style="339" bestFit="1" customWidth="1"/>
    <col min="79" max="79" width="32.140625" style="339" bestFit="1" customWidth="1"/>
    <col min="80" max="80" width="22.28515625" style="339" bestFit="1" customWidth="1"/>
    <col min="81" max="81" width="12.85546875" style="339" bestFit="1" customWidth="1"/>
    <col min="82" max="82" width="33" style="339" bestFit="1" customWidth="1"/>
    <col min="83" max="16384" width="11.42578125" style="339"/>
  </cols>
  <sheetData>
    <row r="1" spans="1:82" s="159" customFormat="1" ht="12.75" x14ac:dyDescent="0.2">
      <c r="A1" s="525"/>
      <c r="B1" s="526"/>
      <c r="C1" s="526"/>
      <c r="D1" s="527"/>
      <c r="E1" s="313" t="s">
        <v>185</v>
      </c>
      <c r="F1" s="536" t="s">
        <v>186</v>
      </c>
      <c r="G1" s="536"/>
      <c r="H1" s="536"/>
      <c r="I1" s="536" t="s">
        <v>187</v>
      </c>
      <c r="J1" s="536"/>
      <c r="K1" s="536"/>
      <c r="L1" s="536"/>
      <c r="M1" s="536"/>
      <c r="N1" s="536"/>
      <c r="O1" s="536"/>
      <c r="P1" s="537" t="s">
        <v>188</v>
      </c>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9"/>
      <c r="BI1" s="540" t="s">
        <v>189</v>
      </c>
      <c r="BJ1" s="541"/>
      <c r="BK1" s="541"/>
      <c r="BL1" s="541"/>
      <c r="BM1" s="541"/>
      <c r="BN1" s="541"/>
      <c r="BO1" s="541"/>
      <c r="BP1" s="542"/>
      <c r="BQ1" s="543" t="s">
        <v>190</v>
      </c>
      <c r="BR1" s="543"/>
      <c r="BS1" s="543"/>
      <c r="BT1" s="543"/>
      <c r="BU1" s="543"/>
      <c r="BV1" s="543"/>
      <c r="BW1" s="543"/>
      <c r="BX1" s="543"/>
      <c r="BY1" s="543"/>
      <c r="BZ1" s="543"/>
      <c r="CA1" s="543"/>
      <c r="CB1" s="543"/>
      <c r="CC1" s="314">
        <v>0</v>
      </c>
      <c r="CD1" s="521" t="s">
        <v>191</v>
      </c>
    </row>
    <row r="2" spans="1:82" s="159" customFormat="1" ht="50.25" customHeight="1" x14ac:dyDescent="0.25">
      <c r="A2" s="160" t="s">
        <v>192</v>
      </c>
      <c r="B2" s="161" t="s">
        <v>193</v>
      </c>
      <c r="C2" s="161" t="s">
        <v>194</v>
      </c>
      <c r="D2" s="161" t="s">
        <v>195</v>
      </c>
      <c r="E2" s="315" t="s">
        <v>196</v>
      </c>
      <c r="F2" s="316" t="s">
        <v>197</v>
      </c>
      <c r="G2" s="316" t="s">
        <v>198</v>
      </c>
      <c r="H2" s="316" t="s">
        <v>199</v>
      </c>
      <c r="I2" s="316" t="s">
        <v>200</v>
      </c>
      <c r="J2" s="316" t="s">
        <v>201</v>
      </c>
      <c r="K2" s="316" t="s">
        <v>202</v>
      </c>
      <c r="L2" s="316" t="s">
        <v>203</v>
      </c>
      <c r="M2" s="316" t="s">
        <v>204</v>
      </c>
      <c r="N2" s="316" t="s">
        <v>205</v>
      </c>
      <c r="O2" s="316" t="s">
        <v>206</v>
      </c>
      <c r="P2" s="315" t="s">
        <v>64</v>
      </c>
      <c r="Q2" s="317" t="s">
        <v>207</v>
      </c>
      <c r="R2" s="317" t="s">
        <v>208</v>
      </c>
      <c r="S2" s="315" t="s">
        <v>209</v>
      </c>
      <c r="T2" s="315" t="s">
        <v>210</v>
      </c>
      <c r="U2" s="315" t="s">
        <v>211</v>
      </c>
      <c r="V2" s="315" t="s">
        <v>212</v>
      </c>
      <c r="W2" s="317" t="s">
        <v>213</v>
      </c>
      <c r="X2" s="317" t="s">
        <v>214</v>
      </c>
      <c r="Y2" s="317" t="s">
        <v>215</v>
      </c>
      <c r="Z2" s="317" t="s">
        <v>216</v>
      </c>
      <c r="AA2" s="317" t="s">
        <v>217</v>
      </c>
      <c r="AB2" s="317" t="s">
        <v>218</v>
      </c>
      <c r="AC2" s="317" t="s">
        <v>219</v>
      </c>
      <c r="AD2" s="317" t="s">
        <v>220</v>
      </c>
      <c r="AE2" s="317" t="s">
        <v>221</v>
      </c>
      <c r="AF2" s="315" t="s">
        <v>222</v>
      </c>
      <c r="AG2" s="317" t="s">
        <v>223</v>
      </c>
      <c r="AH2" s="317" t="s">
        <v>224</v>
      </c>
      <c r="AI2" s="317" t="s">
        <v>225</v>
      </c>
      <c r="AJ2" s="317" t="s">
        <v>226</v>
      </c>
      <c r="AK2" s="317" t="s">
        <v>227</v>
      </c>
      <c r="AL2" s="317" t="s">
        <v>228</v>
      </c>
      <c r="AM2" s="317" t="s">
        <v>229</v>
      </c>
      <c r="AN2" s="315" t="s">
        <v>230</v>
      </c>
      <c r="AO2" s="315" t="s">
        <v>231</v>
      </c>
      <c r="AP2" s="317" t="s">
        <v>232</v>
      </c>
      <c r="AQ2" s="317" t="s">
        <v>233</v>
      </c>
      <c r="AR2" s="317" t="s">
        <v>234</v>
      </c>
      <c r="AS2" s="317" t="s">
        <v>235</v>
      </c>
      <c r="AT2" s="315" t="s">
        <v>236</v>
      </c>
      <c r="AU2" s="315" t="s">
        <v>237</v>
      </c>
      <c r="AV2" s="315" t="s">
        <v>238</v>
      </c>
      <c r="AW2" s="317" t="s">
        <v>239</v>
      </c>
      <c r="AX2" s="317" t="s">
        <v>240</v>
      </c>
      <c r="AY2" s="315" t="s">
        <v>241</v>
      </c>
      <c r="AZ2" s="315" t="s">
        <v>242</v>
      </c>
      <c r="BA2" s="315" t="s">
        <v>243</v>
      </c>
      <c r="BB2" s="315" t="s">
        <v>244</v>
      </c>
      <c r="BC2" s="315" t="s">
        <v>245</v>
      </c>
      <c r="BD2" s="315" t="s">
        <v>246</v>
      </c>
      <c r="BE2" s="315" t="s">
        <v>247</v>
      </c>
      <c r="BF2" s="315" t="s">
        <v>248</v>
      </c>
      <c r="BG2" s="315" t="s">
        <v>249</v>
      </c>
      <c r="BH2" s="315" t="s">
        <v>250</v>
      </c>
      <c r="BI2" s="318" t="s">
        <v>251</v>
      </c>
      <c r="BJ2" s="319" t="s">
        <v>252</v>
      </c>
      <c r="BK2" s="319" t="s">
        <v>253</v>
      </c>
      <c r="BL2" s="319" t="s">
        <v>254</v>
      </c>
      <c r="BM2" s="319" t="s">
        <v>255</v>
      </c>
      <c r="BN2" s="319" t="s">
        <v>256</v>
      </c>
      <c r="BO2" s="319" t="s">
        <v>257</v>
      </c>
      <c r="BP2" s="319" t="s">
        <v>258</v>
      </c>
      <c r="BQ2" s="320" t="s">
        <v>259</v>
      </c>
      <c r="BR2" s="320" t="s">
        <v>260</v>
      </c>
      <c r="BS2" s="320" t="s">
        <v>261</v>
      </c>
      <c r="BT2" s="320" t="s">
        <v>262</v>
      </c>
      <c r="BU2" s="320" t="s">
        <v>263</v>
      </c>
      <c r="BV2" s="320" t="s">
        <v>264</v>
      </c>
      <c r="BW2" s="321" t="s">
        <v>265</v>
      </c>
      <c r="BX2" s="321" t="s">
        <v>266</v>
      </c>
      <c r="BY2" s="321" t="s">
        <v>267</v>
      </c>
      <c r="BZ2" s="321" t="s">
        <v>268</v>
      </c>
      <c r="CA2" s="321" t="s">
        <v>269</v>
      </c>
      <c r="CB2" s="321" t="s">
        <v>270</v>
      </c>
      <c r="CC2" s="322" t="s">
        <v>271</v>
      </c>
      <c r="CD2" s="522"/>
    </row>
    <row r="3" spans="1:82" s="159" customFormat="1" ht="12.75" x14ac:dyDescent="0.25">
      <c r="A3" s="170" t="s">
        <v>272</v>
      </c>
      <c r="B3" s="170" t="s">
        <v>273</v>
      </c>
      <c r="C3" s="170" t="s">
        <v>274</v>
      </c>
      <c r="D3" s="170" t="s">
        <v>275</v>
      </c>
      <c r="E3" s="323" t="s">
        <v>276</v>
      </c>
      <c r="F3" s="324" t="s">
        <v>277</v>
      </c>
      <c r="G3" s="324" t="s">
        <v>278</v>
      </c>
      <c r="H3" s="324" t="s">
        <v>279</v>
      </c>
      <c r="I3" s="324" t="s">
        <v>280</v>
      </c>
      <c r="J3" s="324" t="s">
        <v>281</v>
      </c>
      <c r="K3" s="324" t="s">
        <v>282</v>
      </c>
      <c r="L3" s="324" t="s">
        <v>283</v>
      </c>
      <c r="M3" s="324" t="s">
        <v>284</v>
      </c>
      <c r="N3" s="324" t="s">
        <v>285</v>
      </c>
      <c r="O3" s="324" t="s">
        <v>286</v>
      </c>
      <c r="P3" s="323" t="s">
        <v>287</v>
      </c>
      <c r="Q3" s="324" t="s">
        <v>288</v>
      </c>
      <c r="R3" s="324" t="s">
        <v>289</v>
      </c>
      <c r="S3" s="323" t="s">
        <v>290</v>
      </c>
      <c r="T3" s="323" t="s">
        <v>291</v>
      </c>
      <c r="U3" s="323" t="s">
        <v>292</v>
      </c>
      <c r="V3" s="323" t="s">
        <v>293</v>
      </c>
      <c r="W3" s="324" t="s">
        <v>294</v>
      </c>
      <c r="X3" s="324" t="s">
        <v>295</v>
      </c>
      <c r="Y3" s="324" t="s">
        <v>296</v>
      </c>
      <c r="Z3" s="324" t="s">
        <v>297</v>
      </c>
      <c r="AA3" s="324" t="s">
        <v>298</v>
      </c>
      <c r="AB3" s="324" t="s">
        <v>299</v>
      </c>
      <c r="AC3" s="324" t="s">
        <v>300</v>
      </c>
      <c r="AD3" s="324" t="s">
        <v>301</v>
      </c>
      <c r="AE3" s="324" t="s">
        <v>302</v>
      </c>
      <c r="AF3" s="323" t="s">
        <v>303</v>
      </c>
      <c r="AG3" s="324" t="s">
        <v>304</v>
      </c>
      <c r="AH3" s="324" t="s">
        <v>305</v>
      </c>
      <c r="AI3" s="324" t="s">
        <v>306</v>
      </c>
      <c r="AJ3" s="324" t="s">
        <v>307</v>
      </c>
      <c r="AK3" s="324" t="s">
        <v>308</v>
      </c>
      <c r="AL3" s="324" t="s">
        <v>309</v>
      </c>
      <c r="AM3" s="324" t="s">
        <v>310</v>
      </c>
      <c r="AN3" s="323" t="s">
        <v>311</v>
      </c>
      <c r="AO3" s="323" t="s">
        <v>312</v>
      </c>
      <c r="AP3" s="324" t="s">
        <v>313</v>
      </c>
      <c r="AQ3" s="324" t="s">
        <v>314</v>
      </c>
      <c r="AR3" s="324" t="s">
        <v>315</v>
      </c>
      <c r="AS3" s="324" t="s">
        <v>316</v>
      </c>
      <c r="AT3" s="323" t="s">
        <v>317</v>
      </c>
      <c r="AU3" s="323" t="s">
        <v>318</v>
      </c>
      <c r="AV3" s="323" t="s">
        <v>319</v>
      </c>
      <c r="AW3" s="324" t="s">
        <v>320</v>
      </c>
      <c r="AX3" s="324" t="s">
        <v>321</v>
      </c>
      <c r="AY3" s="323" t="s">
        <v>322</v>
      </c>
      <c r="AZ3" s="323" t="s">
        <v>323</v>
      </c>
      <c r="BA3" s="323" t="s">
        <v>324</v>
      </c>
      <c r="BB3" s="323" t="s">
        <v>325</v>
      </c>
      <c r="BC3" s="323" t="s">
        <v>326</v>
      </c>
      <c r="BD3" s="323" t="s">
        <v>327</v>
      </c>
      <c r="BE3" s="323" t="s">
        <v>328</v>
      </c>
      <c r="BF3" s="323" t="s">
        <v>329</v>
      </c>
      <c r="BG3" s="323" t="s">
        <v>330</v>
      </c>
      <c r="BH3" s="323" t="s">
        <v>331</v>
      </c>
      <c r="BI3" s="325" t="s">
        <v>332</v>
      </c>
      <c r="BJ3" s="326" t="s">
        <v>333</v>
      </c>
      <c r="BK3" s="326" t="s">
        <v>334</v>
      </c>
      <c r="BL3" s="326" t="s">
        <v>335</v>
      </c>
      <c r="BM3" s="326" t="s">
        <v>336</v>
      </c>
      <c r="BN3" s="326" t="s">
        <v>337</v>
      </c>
      <c r="BO3" s="326" t="s">
        <v>338</v>
      </c>
      <c r="BP3" s="326" t="s">
        <v>339</v>
      </c>
      <c r="BQ3" s="327" t="s">
        <v>340</v>
      </c>
      <c r="BR3" s="327" t="s">
        <v>341</v>
      </c>
      <c r="BS3" s="327" t="s">
        <v>342</v>
      </c>
      <c r="BT3" s="327" t="s">
        <v>343</v>
      </c>
      <c r="BU3" s="327" t="s">
        <v>344</v>
      </c>
      <c r="BV3" s="327" t="s">
        <v>345</v>
      </c>
      <c r="BW3" s="328" t="s">
        <v>346</v>
      </c>
      <c r="BX3" s="328" t="s">
        <v>347</v>
      </c>
      <c r="BY3" s="328" t="s">
        <v>348</v>
      </c>
      <c r="BZ3" s="328" t="s">
        <v>349</v>
      </c>
      <c r="CA3" s="328" t="s">
        <v>350</v>
      </c>
      <c r="CB3" s="328" t="s">
        <v>351</v>
      </c>
      <c r="CC3" s="329" t="s">
        <v>352</v>
      </c>
      <c r="CD3" s="330" t="s">
        <v>646</v>
      </c>
    </row>
    <row r="4" spans="1:82" x14ac:dyDescent="0.25">
      <c r="A4" s="179" t="s">
        <v>164</v>
      </c>
      <c r="B4" s="179" t="s">
        <v>354</v>
      </c>
      <c r="C4" s="179" t="s">
        <v>355</v>
      </c>
      <c r="D4" s="179" t="s">
        <v>55</v>
      </c>
      <c r="E4" s="331">
        <v>16896.327353566798</v>
      </c>
      <c r="F4" s="332">
        <v>16812.242794743303</v>
      </c>
      <c r="G4" s="332">
        <v>54.625</v>
      </c>
      <c r="H4" s="332">
        <v>29.459558823529399</v>
      </c>
      <c r="I4" s="332">
        <v>884.75</v>
      </c>
      <c r="J4" s="332">
        <v>975.75</v>
      </c>
      <c r="K4" s="332">
        <v>950.5</v>
      </c>
      <c r="L4" s="332">
        <v>2339.25</v>
      </c>
      <c r="M4" s="332">
        <v>3657.6968138571301</v>
      </c>
      <c r="N4" s="332">
        <v>3420.9652350404999</v>
      </c>
      <c r="O4" s="332">
        <v>4667.4153046692199</v>
      </c>
      <c r="P4" s="331">
        <v>1513.75</v>
      </c>
      <c r="Q4" s="332">
        <v>16.625</v>
      </c>
      <c r="R4" s="332">
        <v>209.125</v>
      </c>
      <c r="S4" s="331">
        <v>1919</v>
      </c>
      <c r="T4" s="331">
        <v>866.625</v>
      </c>
      <c r="U4" s="331">
        <v>370.828474157774</v>
      </c>
      <c r="V4" s="331">
        <v>3871.125</v>
      </c>
      <c r="W4" s="332">
        <v>862.375</v>
      </c>
      <c r="X4" s="332">
        <v>839.375</v>
      </c>
      <c r="Y4" s="332">
        <v>410</v>
      </c>
      <c r="Z4" s="332">
        <v>610.75</v>
      </c>
      <c r="AA4" s="332">
        <v>0</v>
      </c>
      <c r="AB4" s="332">
        <v>174.375</v>
      </c>
      <c r="AC4" s="332">
        <v>237.375</v>
      </c>
      <c r="AD4" s="332">
        <v>345.625</v>
      </c>
      <c r="AE4" s="332">
        <v>391.25</v>
      </c>
      <c r="AF4" s="331">
        <v>4907.4988794090796</v>
      </c>
      <c r="AG4" s="332">
        <v>1169.375</v>
      </c>
      <c r="AH4" s="332">
        <v>73.75</v>
      </c>
      <c r="AI4" s="332">
        <v>996</v>
      </c>
      <c r="AJ4" s="332">
        <v>546</v>
      </c>
      <c r="AK4" s="332">
        <v>91</v>
      </c>
      <c r="AL4" s="332">
        <v>7.625</v>
      </c>
      <c r="AM4" s="332">
        <v>2023.74887940908</v>
      </c>
      <c r="AN4" s="331">
        <v>382.625</v>
      </c>
      <c r="AO4" s="331">
        <v>264.25</v>
      </c>
      <c r="AP4" s="332">
        <v>188.125</v>
      </c>
      <c r="AQ4" s="332">
        <v>1.125</v>
      </c>
      <c r="AR4" s="332">
        <v>49.125</v>
      </c>
      <c r="AS4" s="332">
        <v>25.875</v>
      </c>
      <c r="AT4" s="331">
        <v>193.25</v>
      </c>
      <c r="AU4" s="331">
        <v>251</v>
      </c>
      <c r="AV4" s="331">
        <v>68.625</v>
      </c>
      <c r="AW4" s="332">
        <v>8.375</v>
      </c>
      <c r="AX4" s="332">
        <v>60.25</v>
      </c>
      <c r="AY4" s="331">
        <v>28.75</v>
      </c>
      <c r="AZ4" s="331">
        <v>119.375</v>
      </c>
      <c r="BA4" s="331">
        <v>20.625</v>
      </c>
      <c r="BB4" s="331">
        <v>2</v>
      </c>
      <c r="BC4" s="331">
        <v>3</v>
      </c>
      <c r="BD4" s="331">
        <v>1406.625</v>
      </c>
      <c r="BE4" s="331">
        <v>11.375</v>
      </c>
      <c r="BF4" s="331">
        <v>135</v>
      </c>
      <c r="BG4" s="331">
        <v>367.5</v>
      </c>
      <c r="BH4" s="331">
        <v>193.5</v>
      </c>
      <c r="BI4" s="333">
        <v>2074.25</v>
      </c>
      <c r="BJ4" s="334">
        <v>700.5</v>
      </c>
      <c r="BK4" s="334">
        <v>102.125</v>
      </c>
      <c r="BL4" s="334">
        <v>1112</v>
      </c>
      <c r="BM4" s="334">
        <v>3</v>
      </c>
      <c r="BN4" s="334">
        <v>8</v>
      </c>
      <c r="BO4" s="334">
        <v>17.5</v>
      </c>
      <c r="BP4" s="334">
        <v>131.125</v>
      </c>
      <c r="BQ4" s="335">
        <v>1021.375</v>
      </c>
      <c r="BR4" s="335">
        <v>91.125</v>
      </c>
      <c r="BS4" s="335">
        <v>127</v>
      </c>
      <c r="BT4" s="335">
        <v>121.25</v>
      </c>
      <c r="BU4" s="335">
        <v>0</v>
      </c>
      <c r="BV4" s="335">
        <v>682</v>
      </c>
      <c r="BW4" s="336">
        <v>152.5</v>
      </c>
      <c r="BX4" s="336">
        <v>8.625</v>
      </c>
      <c r="BY4" s="336">
        <v>0</v>
      </c>
      <c r="BZ4" s="336">
        <v>79.375</v>
      </c>
      <c r="CA4" s="336">
        <v>58.625</v>
      </c>
      <c r="CB4" s="336">
        <v>172.875</v>
      </c>
      <c r="CC4" s="337">
        <v>13.25</v>
      </c>
      <c r="CD4" s="338">
        <v>153749.578267809</v>
      </c>
    </row>
    <row r="5" spans="1:82" x14ac:dyDescent="0.25">
      <c r="A5" s="179" t="s">
        <v>165</v>
      </c>
      <c r="B5" s="179" t="s">
        <v>356</v>
      </c>
      <c r="C5" s="179" t="s">
        <v>357</v>
      </c>
      <c r="D5" s="179" t="s">
        <v>121</v>
      </c>
      <c r="E5" s="331">
        <v>11309.922900579701</v>
      </c>
      <c r="F5" s="332">
        <v>10883.8572345384</v>
      </c>
      <c r="G5" s="332">
        <v>0</v>
      </c>
      <c r="H5" s="332">
        <v>426.06566604127602</v>
      </c>
      <c r="I5" s="332">
        <v>556.375</v>
      </c>
      <c r="J5" s="332">
        <v>496.625</v>
      </c>
      <c r="K5" s="332">
        <v>591.375</v>
      </c>
      <c r="L5" s="332">
        <v>1390.25</v>
      </c>
      <c r="M5" s="332">
        <v>3517.1773193453901</v>
      </c>
      <c r="N5" s="332">
        <v>2482.2983696598699</v>
      </c>
      <c r="O5" s="332">
        <v>2275.8222115744502</v>
      </c>
      <c r="P5" s="331">
        <v>1151.375</v>
      </c>
      <c r="Q5" s="332">
        <v>6.5</v>
      </c>
      <c r="R5" s="332">
        <v>27.25</v>
      </c>
      <c r="S5" s="331">
        <v>1023.875</v>
      </c>
      <c r="T5" s="331">
        <v>356.625</v>
      </c>
      <c r="U5" s="331">
        <v>603.13050547661999</v>
      </c>
      <c r="V5" s="331">
        <v>2240.25</v>
      </c>
      <c r="W5" s="332">
        <v>509.5</v>
      </c>
      <c r="X5" s="332">
        <v>337.5</v>
      </c>
      <c r="Y5" s="332">
        <v>307.625</v>
      </c>
      <c r="Z5" s="332">
        <v>492.625</v>
      </c>
      <c r="AA5" s="332">
        <v>30.625</v>
      </c>
      <c r="AB5" s="332">
        <v>66</v>
      </c>
      <c r="AC5" s="332">
        <v>68</v>
      </c>
      <c r="AD5" s="332">
        <v>211.375</v>
      </c>
      <c r="AE5" s="332">
        <v>217</v>
      </c>
      <c r="AF5" s="331">
        <v>3701.0423951030898</v>
      </c>
      <c r="AG5" s="332">
        <v>785</v>
      </c>
      <c r="AH5" s="332">
        <v>216.875</v>
      </c>
      <c r="AI5" s="332">
        <v>1226.75</v>
      </c>
      <c r="AJ5" s="332">
        <v>127.5</v>
      </c>
      <c r="AK5" s="332">
        <v>103</v>
      </c>
      <c r="AL5" s="332">
        <v>243.5</v>
      </c>
      <c r="AM5" s="332">
        <v>998.41739510308605</v>
      </c>
      <c r="AN5" s="331">
        <v>39.5</v>
      </c>
      <c r="AO5" s="331">
        <v>163.5</v>
      </c>
      <c r="AP5" s="332">
        <v>105.75</v>
      </c>
      <c r="AQ5" s="332">
        <v>5</v>
      </c>
      <c r="AR5" s="332">
        <v>40</v>
      </c>
      <c r="AS5" s="332">
        <v>12.75</v>
      </c>
      <c r="AT5" s="331">
        <v>98.25</v>
      </c>
      <c r="AU5" s="331">
        <v>9</v>
      </c>
      <c r="AV5" s="331">
        <v>15.375</v>
      </c>
      <c r="AW5" s="332">
        <v>4</v>
      </c>
      <c r="AX5" s="332">
        <v>11.375</v>
      </c>
      <c r="AY5" s="331">
        <v>7.75</v>
      </c>
      <c r="AZ5" s="331">
        <v>44.25</v>
      </c>
      <c r="BA5" s="331">
        <v>38.75</v>
      </c>
      <c r="BB5" s="331">
        <v>0.5</v>
      </c>
      <c r="BC5" s="331">
        <v>0.125</v>
      </c>
      <c r="BD5" s="331">
        <v>1087.625</v>
      </c>
      <c r="BE5" s="331">
        <v>7</v>
      </c>
      <c r="BF5" s="331">
        <v>23.5</v>
      </c>
      <c r="BG5" s="331">
        <v>363.5</v>
      </c>
      <c r="BH5" s="331">
        <v>335</v>
      </c>
      <c r="BI5" s="333">
        <v>1356.375</v>
      </c>
      <c r="BJ5" s="334">
        <v>443</v>
      </c>
      <c r="BK5" s="334">
        <v>202.125</v>
      </c>
      <c r="BL5" s="334">
        <v>637.5</v>
      </c>
      <c r="BM5" s="334">
        <v>0</v>
      </c>
      <c r="BN5" s="334">
        <v>0</v>
      </c>
      <c r="BO5" s="334">
        <v>16.625</v>
      </c>
      <c r="BP5" s="334">
        <v>57.125</v>
      </c>
      <c r="BQ5" s="335">
        <v>590.875</v>
      </c>
      <c r="BR5" s="335">
        <v>56.875</v>
      </c>
      <c r="BS5" s="335">
        <v>160</v>
      </c>
      <c r="BT5" s="335">
        <v>129</v>
      </c>
      <c r="BU5" s="335">
        <v>0</v>
      </c>
      <c r="BV5" s="335">
        <v>245</v>
      </c>
      <c r="BW5" s="336">
        <v>0</v>
      </c>
      <c r="BX5" s="336">
        <v>0</v>
      </c>
      <c r="BY5" s="336">
        <v>0</v>
      </c>
      <c r="BZ5" s="336">
        <v>34.25</v>
      </c>
      <c r="CA5" s="336">
        <v>0</v>
      </c>
      <c r="CB5" s="336">
        <v>200.375</v>
      </c>
      <c r="CC5" s="337">
        <v>1129.75</v>
      </c>
      <c r="CD5" s="338">
        <v>107386.05260749911</v>
      </c>
    </row>
    <row r="6" spans="1:82" x14ac:dyDescent="0.25">
      <c r="A6" s="179" t="s">
        <v>166</v>
      </c>
      <c r="B6" s="179" t="s">
        <v>358</v>
      </c>
      <c r="C6" s="179" t="s">
        <v>359</v>
      </c>
      <c r="D6" s="179" t="s">
        <v>55</v>
      </c>
      <c r="E6" s="331">
        <v>9576.9346223564098</v>
      </c>
      <c r="F6" s="332">
        <v>8827.7980678396198</v>
      </c>
      <c r="G6" s="332">
        <v>149.63655451679099</v>
      </c>
      <c r="H6" s="332">
        <v>599.5</v>
      </c>
      <c r="I6" s="332">
        <v>436.875</v>
      </c>
      <c r="J6" s="332">
        <v>397.875</v>
      </c>
      <c r="K6" s="332">
        <v>593.625</v>
      </c>
      <c r="L6" s="332">
        <v>880.93479488569596</v>
      </c>
      <c r="M6" s="332">
        <v>2566.8171148185002</v>
      </c>
      <c r="N6" s="332">
        <v>2298.79416868403</v>
      </c>
      <c r="O6" s="332">
        <v>2402.0135439681799</v>
      </c>
      <c r="P6" s="331">
        <v>611</v>
      </c>
      <c r="Q6" s="332">
        <v>6.625</v>
      </c>
      <c r="R6" s="332">
        <v>24.25</v>
      </c>
      <c r="S6" s="331">
        <v>133.875</v>
      </c>
      <c r="T6" s="331">
        <v>275.75</v>
      </c>
      <c r="U6" s="331">
        <v>1763.403508716942</v>
      </c>
      <c r="V6" s="331">
        <v>2244.625</v>
      </c>
      <c r="W6" s="332">
        <v>504.5</v>
      </c>
      <c r="X6" s="332">
        <v>617.875</v>
      </c>
      <c r="Y6" s="332">
        <v>152</v>
      </c>
      <c r="Z6" s="332">
        <v>488.375</v>
      </c>
      <c r="AA6" s="332">
        <v>0</v>
      </c>
      <c r="AB6" s="332">
        <v>211</v>
      </c>
      <c r="AC6" s="332">
        <v>0</v>
      </c>
      <c r="AD6" s="332">
        <v>157.375</v>
      </c>
      <c r="AE6" s="332">
        <v>113.5</v>
      </c>
      <c r="AF6" s="331">
        <v>2955.6561136394698</v>
      </c>
      <c r="AG6" s="332">
        <v>1233.625</v>
      </c>
      <c r="AH6" s="332">
        <v>20.5</v>
      </c>
      <c r="AI6" s="332">
        <v>809.25</v>
      </c>
      <c r="AJ6" s="332">
        <v>67.25</v>
      </c>
      <c r="AK6" s="332">
        <v>0</v>
      </c>
      <c r="AL6" s="332">
        <v>23.75</v>
      </c>
      <c r="AM6" s="332">
        <v>801.281113639468</v>
      </c>
      <c r="AN6" s="331">
        <v>87.125</v>
      </c>
      <c r="AO6" s="331">
        <v>137.75</v>
      </c>
      <c r="AP6" s="332">
        <v>88.75</v>
      </c>
      <c r="AQ6" s="332">
        <v>0.625</v>
      </c>
      <c r="AR6" s="332">
        <v>31.75</v>
      </c>
      <c r="AS6" s="332">
        <v>16.625</v>
      </c>
      <c r="AT6" s="331">
        <v>104.75</v>
      </c>
      <c r="AU6" s="331">
        <v>32.625</v>
      </c>
      <c r="AV6" s="331">
        <v>41.5</v>
      </c>
      <c r="AW6" s="332">
        <v>25.5</v>
      </c>
      <c r="AX6" s="332">
        <v>16</v>
      </c>
      <c r="AY6" s="331">
        <v>10</v>
      </c>
      <c r="AZ6" s="331">
        <v>247.5</v>
      </c>
      <c r="BA6" s="331">
        <v>32.375</v>
      </c>
      <c r="BB6" s="331">
        <v>0</v>
      </c>
      <c r="BC6" s="331">
        <v>2.25</v>
      </c>
      <c r="BD6" s="331">
        <v>608</v>
      </c>
      <c r="BE6" s="331">
        <v>0</v>
      </c>
      <c r="BF6" s="331">
        <v>45.5</v>
      </c>
      <c r="BG6" s="331">
        <v>158.25</v>
      </c>
      <c r="BH6" s="331">
        <v>85</v>
      </c>
      <c r="BI6" s="333">
        <v>1601.75</v>
      </c>
      <c r="BJ6" s="334">
        <v>350</v>
      </c>
      <c r="BK6" s="334">
        <v>62.25</v>
      </c>
      <c r="BL6" s="334">
        <v>778.75</v>
      </c>
      <c r="BM6" s="334">
        <v>0</v>
      </c>
      <c r="BN6" s="334">
        <v>21.625</v>
      </c>
      <c r="BO6" s="334">
        <v>241</v>
      </c>
      <c r="BP6" s="334">
        <v>148.125</v>
      </c>
      <c r="BQ6" s="335">
        <v>852.25</v>
      </c>
      <c r="BR6" s="335">
        <v>182.875</v>
      </c>
      <c r="BS6" s="335">
        <v>140</v>
      </c>
      <c r="BT6" s="335">
        <v>146.5</v>
      </c>
      <c r="BU6" s="335">
        <v>122</v>
      </c>
      <c r="BV6" s="335">
        <v>260.875</v>
      </c>
      <c r="BW6" s="336">
        <v>0</v>
      </c>
      <c r="BX6" s="336">
        <v>60.625</v>
      </c>
      <c r="BY6" s="336">
        <v>0</v>
      </c>
      <c r="BZ6" s="336">
        <v>0</v>
      </c>
      <c r="CA6" s="336">
        <v>0</v>
      </c>
      <c r="CB6" s="336">
        <v>164.875</v>
      </c>
      <c r="CC6" s="337">
        <v>73.75</v>
      </c>
      <c r="CD6" s="338">
        <v>74539.856045660606</v>
      </c>
    </row>
    <row r="7" spans="1:82" x14ac:dyDescent="0.25">
      <c r="A7" s="179" t="s">
        <v>167</v>
      </c>
      <c r="B7" s="179" t="s">
        <v>360</v>
      </c>
      <c r="C7" s="179" t="s">
        <v>127</v>
      </c>
      <c r="D7" s="179" t="s">
        <v>127</v>
      </c>
      <c r="E7" s="331">
        <v>4733.7763915983496</v>
      </c>
      <c r="F7" s="332">
        <v>4733.7763915983496</v>
      </c>
      <c r="G7" s="332">
        <v>0</v>
      </c>
      <c r="H7" s="332">
        <v>0</v>
      </c>
      <c r="I7" s="332">
        <v>390.875</v>
      </c>
      <c r="J7" s="332">
        <v>446.25</v>
      </c>
      <c r="K7" s="332">
        <v>392.36287267839703</v>
      </c>
      <c r="L7" s="332">
        <v>1025.25</v>
      </c>
      <c r="M7" s="332">
        <v>1519.6950609760299</v>
      </c>
      <c r="N7" s="332">
        <v>564.75</v>
      </c>
      <c r="O7" s="332">
        <v>394.59345794392499</v>
      </c>
      <c r="P7" s="331">
        <v>212.5</v>
      </c>
      <c r="Q7" s="332">
        <v>3.375</v>
      </c>
      <c r="R7" s="332">
        <v>29</v>
      </c>
      <c r="S7" s="331">
        <v>86.25</v>
      </c>
      <c r="T7" s="331">
        <v>186.125</v>
      </c>
      <c r="U7" s="331">
        <v>97.25</v>
      </c>
      <c r="V7" s="331">
        <v>1091</v>
      </c>
      <c r="W7" s="332">
        <v>201.875</v>
      </c>
      <c r="X7" s="332">
        <v>86.25</v>
      </c>
      <c r="Y7" s="332">
        <v>33.125</v>
      </c>
      <c r="Z7" s="332">
        <v>208.75</v>
      </c>
      <c r="AA7" s="332">
        <v>0</v>
      </c>
      <c r="AB7" s="332">
        <v>90.25</v>
      </c>
      <c r="AC7" s="332">
        <v>194.375</v>
      </c>
      <c r="AD7" s="332">
        <v>237.5</v>
      </c>
      <c r="AE7" s="332">
        <v>38.875</v>
      </c>
      <c r="AF7" s="331">
        <v>1717.7763915983501</v>
      </c>
      <c r="AG7" s="332">
        <v>520.75</v>
      </c>
      <c r="AH7" s="332">
        <v>39.25</v>
      </c>
      <c r="AI7" s="332">
        <v>377.875</v>
      </c>
      <c r="AJ7" s="332">
        <v>245.375</v>
      </c>
      <c r="AK7" s="332">
        <v>0</v>
      </c>
      <c r="AL7" s="332">
        <v>66.375</v>
      </c>
      <c r="AM7" s="332">
        <v>468.15139159835201</v>
      </c>
      <c r="AN7" s="331">
        <v>34.875</v>
      </c>
      <c r="AO7" s="331">
        <v>126</v>
      </c>
      <c r="AP7" s="332">
        <v>55.625</v>
      </c>
      <c r="AQ7" s="332">
        <v>2.375</v>
      </c>
      <c r="AR7" s="332">
        <v>39.375</v>
      </c>
      <c r="AS7" s="332">
        <v>28.625</v>
      </c>
      <c r="AT7" s="331">
        <v>169.25</v>
      </c>
      <c r="AU7" s="331">
        <v>29.375</v>
      </c>
      <c r="AV7" s="331">
        <v>67.375</v>
      </c>
      <c r="AW7" s="332">
        <v>26.875</v>
      </c>
      <c r="AX7" s="332">
        <v>40.5</v>
      </c>
      <c r="AY7" s="331">
        <v>13.375</v>
      </c>
      <c r="AZ7" s="331">
        <v>27.5</v>
      </c>
      <c r="BA7" s="331">
        <v>19.25</v>
      </c>
      <c r="BB7" s="331">
        <v>11.375</v>
      </c>
      <c r="BC7" s="331">
        <v>0.875</v>
      </c>
      <c r="BD7" s="331">
        <v>607.625</v>
      </c>
      <c r="BE7" s="331">
        <v>25</v>
      </c>
      <c r="BF7" s="331">
        <v>36</v>
      </c>
      <c r="BG7" s="331">
        <v>140.5</v>
      </c>
      <c r="BH7" s="331">
        <v>34.5</v>
      </c>
      <c r="BI7" s="333">
        <v>787.5</v>
      </c>
      <c r="BJ7" s="334">
        <v>232</v>
      </c>
      <c r="BK7" s="334">
        <v>94.625</v>
      </c>
      <c r="BL7" s="334">
        <v>422</v>
      </c>
      <c r="BM7" s="334">
        <v>0</v>
      </c>
      <c r="BN7" s="334">
        <v>0</v>
      </c>
      <c r="BO7" s="334">
        <v>0</v>
      </c>
      <c r="BP7" s="334">
        <v>38.875</v>
      </c>
      <c r="BQ7" s="335">
        <v>250.125</v>
      </c>
      <c r="BR7" s="335">
        <v>31</v>
      </c>
      <c r="BS7" s="335">
        <v>0</v>
      </c>
      <c r="BT7" s="335">
        <v>46</v>
      </c>
      <c r="BU7" s="335">
        <v>0</v>
      </c>
      <c r="BV7" s="335">
        <v>173.125</v>
      </c>
      <c r="BW7" s="336">
        <v>0</v>
      </c>
      <c r="BX7" s="336">
        <v>0</v>
      </c>
      <c r="BY7" s="336">
        <v>0</v>
      </c>
      <c r="BZ7" s="336">
        <v>0</v>
      </c>
      <c r="CA7" s="336">
        <v>0</v>
      </c>
      <c r="CB7" s="336">
        <v>93.625</v>
      </c>
      <c r="CC7" s="337">
        <v>55.25</v>
      </c>
      <c r="CD7" s="338">
        <v>36608.602467957899</v>
      </c>
    </row>
    <row r="8" spans="1:82" x14ac:dyDescent="0.25">
      <c r="A8" s="179" t="s">
        <v>361</v>
      </c>
      <c r="B8" s="179" t="s">
        <v>362</v>
      </c>
      <c r="C8" s="179" t="s">
        <v>127</v>
      </c>
      <c r="D8" s="179" t="s">
        <v>127</v>
      </c>
      <c r="E8" s="331">
        <v>5636.6236982221199</v>
      </c>
      <c r="F8" s="332">
        <v>5583.2486982221199</v>
      </c>
      <c r="G8" s="332">
        <v>53.375</v>
      </c>
      <c r="H8" s="332">
        <v>0</v>
      </c>
      <c r="I8" s="332">
        <v>451.5</v>
      </c>
      <c r="J8" s="332">
        <v>377.76228070175398</v>
      </c>
      <c r="K8" s="332">
        <v>309.125</v>
      </c>
      <c r="L8" s="332">
        <v>969.94674168660003</v>
      </c>
      <c r="M8" s="332">
        <v>1627.2750000000001</v>
      </c>
      <c r="N8" s="332">
        <v>818.29508196721304</v>
      </c>
      <c r="O8" s="332">
        <v>1082.71959386656</v>
      </c>
      <c r="P8" s="331">
        <v>269.375</v>
      </c>
      <c r="Q8" s="332">
        <v>33.875</v>
      </c>
      <c r="R8" s="332">
        <v>31.375</v>
      </c>
      <c r="S8" s="331">
        <v>789.625</v>
      </c>
      <c r="T8" s="331">
        <v>270.375</v>
      </c>
      <c r="U8" s="331">
        <v>140.59459386655601</v>
      </c>
      <c r="V8" s="331">
        <v>1613.125</v>
      </c>
      <c r="W8" s="332">
        <v>143.25</v>
      </c>
      <c r="X8" s="332">
        <v>132.25</v>
      </c>
      <c r="Y8" s="332">
        <v>175.5</v>
      </c>
      <c r="Z8" s="332">
        <v>488</v>
      </c>
      <c r="AA8" s="332">
        <v>0</v>
      </c>
      <c r="AB8" s="332">
        <v>273.125</v>
      </c>
      <c r="AC8" s="332">
        <v>129.5</v>
      </c>
      <c r="AD8" s="332">
        <v>140.5</v>
      </c>
      <c r="AE8" s="332">
        <v>131</v>
      </c>
      <c r="AF8" s="331">
        <v>985.90410435556703</v>
      </c>
      <c r="AG8" s="332">
        <v>308</v>
      </c>
      <c r="AH8" s="332">
        <v>41.625</v>
      </c>
      <c r="AI8" s="332">
        <v>102.875</v>
      </c>
      <c r="AJ8" s="332">
        <v>188.375</v>
      </c>
      <c r="AK8" s="332">
        <v>40.75</v>
      </c>
      <c r="AL8" s="332">
        <v>1.75</v>
      </c>
      <c r="AM8" s="332">
        <v>302.52910435556697</v>
      </c>
      <c r="AN8" s="331">
        <v>18.75</v>
      </c>
      <c r="AO8" s="331">
        <v>133.5</v>
      </c>
      <c r="AP8" s="332">
        <v>64.25</v>
      </c>
      <c r="AQ8" s="332">
        <v>1</v>
      </c>
      <c r="AR8" s="332">
        <v>44.75</v>
      </c>
      <c r="AS8" s="332">
        <v>23.5</v>
      </c>
      <c r="AT8" s="331">
        <v>250.75</v>
      </c>
      <c r="AU8" s="331">
        <v>32.25</v>
      </c>
      <c r="AV8" s="331">
        <v>89.75</v>
      </c>
      <c r="AW8" s="332">
        <v>17.875</v>
      </c>
      <c r="AX8" s="332">
        <v>71.875</v>
      </c>
      <c r="AY8" s="331">
        <v>5.5</v>
      </c>
      <c r="AZ8" s="331">
        <v>15.5</v>
      </c>
      <c r="BA8" s="331">
        <v>77.75</v>
      </c>
      <c r="BB8" s="331">
        <v>0</v>
      </c>
      <c r="BC8" s="331">
        <v>0</v>
      </c>
      <c r="BD8" s="331">
        <v>711.125</v>
      </c>
      <c r="BE8" s="331">
        <v>0</v>
      </c>
      <c r="BF8" s="331">
        <v>48.5</v>
      </c>
      <c r="BG8" s="331">
        <v>183.25</v>
      </c>
      <c r="BH8" s="331">
        <v>1</v>
      </c>
      <c r="BI8" s="333">
        <v>847</v>
      </c>
      <c r="BJ8" s="334">
        <v>225.625</v>
      </c>
      <c r="BK8" s="334">
        <v>199.75</v>
      </c>
      <c r="BL8" s="334">
        <v>365.5</v>
      </c>
      <c r="BM8" s="334">
        <v>38.625</v>
      </c>
      <c r="BN8" s="334">
        <v>0</v>
      </c>
      <c r="BO8" s="334">
        <v>0</v>
      </c>
      <c r="BP8" s="334">
        <v>17.5</v>
      </c>
      <c r="BQ8" s="335">
        <v>240.625</v>
      </c>
      <c r="BR8" s="335">
        <v>25.625</v>
      </c>
      <c r="BS8" s="335">
        <v>130.5</v>
      </c>
      <c r="BT8" s="335">
        <v>0</v>
      </c>
      <c r="BU8" s="335">
        <v>0</v>
      </c>
      <c r="BV8" s="335">
        <v>84.5</v>
      </c>
      <c r="BW8" s="336">
        <v>0</v>
      </c>
      <c r="BX8" s="336">
        <v>0</v>
      </c>
      <c r="BY8" s="336">
        <v>0</v>
      </c>
      <c r="BZ8" s="336">
        <v>0</v>
      </c>
      <c r="CA8" s="336">
        <v>0</v>
      </c>
      <c r="CB8" s="336">
        <v>40.375</v>
      </c>
      <c r="CC8" s="337">
        <v>0</v>
      </c>
      <c r="CD8" s="338">
        <v>33516.443331214599</v>
      </c>
    </row>
    <row r="9" spans="1:82" x14ac:dyDescent="0.25">
      <c r="A9" s="179" t="s">
        <v>181</v>
      </c>
      <c r="B9" s="179" t="s">
        <v>363</v>
      </c>
      <c r="C9" s="179" t="s">
        <v>127</v>
      </c>
      <c r="D9" s="179" t="s">
        <v>127</v>
      </c>
      <c r="E9" s="331">
        <v>23661.7711958086</v>
      </c>
      <c r="F9" s="332">
        <v>23617.7711958086</v>
      </c>
      <c r="G9" s="332">
        <v>0</v>
      </c>
      <c r="H9" s="332">
        <v>44</v>
      </c>
      <c r="I9" s="332">
        <v>1405.375</v>
      </c>
      <c r="J9" s="332">
        <v>1281.5</v>
      </c>
      <c r="K9" s="332">
        <v>1249.1865800865801</v>
      </c>
      <c r="L9" s="332">
        <v>2819.1086568322999</v>
      </c>
      <c r="M9" s="332">
        <v>5419.8275357090997</v>
      </c>
      <c r="N9" s="332">
        <v>3867.6484231805898</v>
      </c>
      <c r="O9" s="332">
        <v>7619.125</v>
      </c>
      <c r="P9" s="331">
        <v>2554.375</v>
      </c>
      <c r="Q9" s="332">
        <v>58.75</v>
      </c>
      <c r="R9" s="332">
        <v>250</v>
      </c>
      <c r="S9" s="331">
        <v>3970</v>
      </c>
      <c r="T9" s="331">
        <v>1361</v>
      </c>
      <c r="U9" s="331">
        <v>182.375</v>
      </c>
      <c r="V9" s="331">
        <v>3769.625</v>
      </c>
      <c r="W9" s="332">
        <v>458.25</v>
      </c>
      <c r="X9" s="332">
        <v>588.25</v>
      </c>
      <c r="Y9" s="332">
        <v>336.5</v>
      </c>
      <c r="Z9" s="332">
        <v>983.5</v>
      </c>
      <c r="AA9" s="332">
        <v>0</v>
      </c>
      <c r="AB9" s="332">
        <v>197.625</v>
      </c>
      <c r="AC9" s="332">
        <v>222.25</v>
      </c>
      <c r="AD9" s="332">
        <v>284.5</v>
      </c>
      <c r="AE9" s="332">
        <v>698.75</v>
      </c>
      <c r="AF9" s="331">
        <v>5278.1461958085702</v>
      </c>
      <c r="AG9" s="332">
        <v>1274.625</v>
      </c>
      <c r="AH9" s="332">
        <v>407.375</v>
      </c>
      <c r="AI9" s="332">
        <v>1263.375</v>
      </c>
      <c r="AJ9" s="332">
        <v>469</v>
      </c>
      <c r="AK9" s="332">
        <v>344.75</v>
      </c>
      <c r="AL9" s="332">
        <v>8</v>
      </c>
      <c r="AM9" s="332">
        <v>1511.0211958085699</v>
      </c>
      <c r="AN9" s="331">
        <v>325.875</v>
      </c>
      <c r="AO9" s="331">
        <v>525</v>
      </c>
      <c r="AP9" s="332">
        <v>306.875</v>
      </c>
      <c r="AQ9" s="332">
        <v>10.375</v>
      </c>
      <c r="AR9" s="332">
        <v>86.75</v>
      </c>
      <c r="AS9" s="332">
        <v>121</v>
      </c>
      <c r="AT9" s="331">
        <v>145.5</v>
      </c>
      <c r="AU9" s="331">
        <v>41.625</v>
      </c>
      <c r="AV9" s="331">
        <v>95.625</v>
      </c>
      <c r="AW9" s="332">
        <v>25.75</v>
      </c>
      <c r="AX9" s="332">
        <v>69.875</v>
      </c>
      <c r="AY9" s="331">
        <v>19.5</v>
      </c>
      <c r="AZ9" s="331">
        <v>7.5</v>
      </c>
      <c r="BA9" s="331">
        <v>174.125</v>
      </c>
      <c r="BB9" s="331">
        <v>2.125</v>
      </c>
      <c r="BC9" s="331">
        <v>0</v>
      </c>
      <c r="BD9" s="331">
        <v>4137.875</v>
      </c>
      <c r="BE9" s="331">
        <v>119.375</v>
      </c>
      <c r="BF9" s="331">
        <v>80.5</v>
      </c>
      <c r="BG9" s="331">
        <v>860.625</v>
      </c>
      <c r="BH9" s="331">
        <v>11</v>
      </c>
      <c r="BI9" s="333">
        <v>3589.75657108722</v>
      </c>
      <c r="BJ9" s="334">
        <v>36</v>
      </c>
      <c r="BK9" s="334">
        <v>124.375</v>
      </c>
      <c r="BL9" s="334">
        <v>3173.125</v>
      </c>
      <c r="BM9" s="334">
        <v>0</v>
      </c>
      <c r="BN9" s="334">
        <v>30</v>
      </c>
      <c r="BO9" s="334">
        <v>0</v>
      </c>
      <c r="BP9" s="334">
        <v>226.256571087216</v>
      </c>
      <c r="BQ9" s="335">
        <v>1525.5</v>
      </c>
      <c r="BR9" s="335">
        <v>244.875</v>
      </c>
      <c r="BS9" s="335">
        <v>107</v>
      </c>
      <c r="BT9" s="335">
        <v>46</v>
      </c>
      <c r="BU9" s="335">
        <v>1</v>
      </c>
      <c r="BV9" s="335">
        <v>1126.625</v>
      </c>
      <c r="BW9" s="336">
        <v>62</v>
      </c>
      <c r="BX9" s="336">
        <v>162.25</v>
      </c>
      <c r="BY9" s="336">
        <v>0</v>
      </c>
      <c r="BZ9" s="336">
        <v>0</v>
      </c>
      <c r="CA9" s="336">
        <v>0</v>
      </c>
      <c r="CB9" s="336">
        <v>645.75</v>
      </c>
      <c r="CC9" s="337">
        <v>1750.125</v>
      </c>
      <c r="CD9" s="338">
        <v>308221.23414718802</v>
      </c>
    </row>
    <row r="10" spans="1:82" x14ac:dyDescent="0.25">
      <c r="A10" s="179" t="s">
        <v>364</v>
      </c>
      <c r="B10" s="179" t="s">
        <v>365</v>
      </c>
      <c r="C10" s="179" t="s">
        <v>355</v>
      </c>
      <c r="D10" s="179" t="s">
        <v>55</v>
      </c>
      <c r="E10" s="331">
        <v>9892.6967210596104</v>
      </c>
      <c r="F10" s="332">
        <v>9850.3217210596104</v>
      </c>
      <c r="G10" s="332">
        <v>42.375</v>
      </c>
      <c r="H10" s="332">
        <v>0</v>
      </c>
      <c r="I10" s="332">
        <v>699.625</v>
      </c>
      <c r="J10" s="332">
        <v>716.5</v>
      </c>
      <c r="K10" s="332">
        <v>651.875</v>
      </c>
      <c r="L10" s="332">
        <v>1542.94860889351</v>
      </c>
      <c r="M10" s="332">
        <v>2176.7412939842798</v>
      </c>
      <c r="N10" s="332">
        <v>1942.5068181818201</v>
      </c>
      <c r="O10" s="332">
        <v>2162.5</v>
      </c>
      <c r="P10" s="331">
        <v>1030</v>
      </c>
      <c r="Q10" s="332">
        <v>11.875</v>
      </c>
      <c r="R10" s="332">
        <v>38.75</v>
      </c>
      <c r="S10" s="331">
        <v>1188.75</v>
      </c>
      <c r="T10" s="331">
        <v>342.125</v>
      </c>
      <c r="U10" s="331">
        <v>160.511764705882</v>
      </c>
      <c r="V10" s="331">
        <v>1634.875</v>
      </c>
      <c r="W10" s="332">
        <v>472.875</v>
      </c>
      <c r="X10" s="332">
        <v>241.25</v>
      </c>
      <c r="Y10" s="332">
        <v>275.5</v>
      </c>
      <c r="Z10" s="332">
        <v>242.25</v>
      </c>
      <c r="AA10" s="332">
        <v>42</v>
      </c>
      <c r="AB10" s="332">
        <v>8</v>
      </c>
      <c r="AC10" s="332">
        <v>6.375</v>
      </c>
      <c r="AD10" s="332">
        <v>214.25</v>
      </c>
      <c r="AE10" s="332">
        <v>132.375</v>
      </c>
      <c r="AF10" s="331">
        <v>3715.3099563537298</v>
      </c>
      <c r="AG10" s="332">
        <v>1569.625</v>
      </c>
      <c r="AH10" s="332">
        <v>182.375</v>
      </c>
      <c r="AI10" s="332">
        <v>842.625</v>
      </c>
      <c r="AJ10" s="332">
        <v>378.875</v>
      </c>
      <c r="AK10" s="332">
        <v>39.75</v>
      </c>
      <c r="AL10" s="332">
        <v>97.875</v>
      </c>
      <c r="AM10" s="332">
        <v>604.18495635372994</v>
      </c>
      <c r="AN10" s="331">
        <v>103</v>
      </c>
      <c r="AO10" s="331">
        <v>230.75</v>
      </c>
      <c r="AP10" s="332">
        <v>161.5</v>
      </c>
      <c r="AQ10" s="332">
        <v>4.875</v>
      </c>
      <c r="AR10" s="332">
        <v>36.75</v>
      </c>
      <c r="AS10" s="332">
        <v>27.625</v>
      </c>
      <c r="AT10" s="331">
        <v>29.75</v>
      </c>
      <c r="AU10" s="331">
        <v>10.125</v>
      </c>
      <c r="AV10" s="331">
        <v>30.25</v>
      </c>
      <c r="AW10" s="332">
        <v>0.875</v>
      </c>
      <c r="AX10" s="332">
        <v>29.375</v>
      </c>
      <c r="AY10" s="331">
        <v>1</v>
      </c>
      <c r="AZ10" s="331">
        <v>13.75</v>
      </c>
      <c r="BA10" s="331">
        <v>69.875</v>
      </c>
      <c r="BB10" s="331">
        <v>3.75</v>
      </c>
      <c r="BC10" s="331">
        <v>0</v>
      </c>
      <c r="BD10" s="331">
        <v>993.375</v>
      </c>
      <c r="BE10" s="331">
        <v>2</v>
      </c>
      <c r="BF10" s="331">
        <v>55.5</v>
      </c>
      <c r="BG10" s="331">
        <v>191.5</v>
      </c>
      <c r="BH10" s="331">
        <v>86.5</v>
      </c>
      <c r="BI10" s="333">
        <v>958.5</v>
      </c>
      <c r="BJ10" s="334">
        <v>466</v>
      </c>
      <c r="BK10" s="334">
        <v>264</v>
      </c>
      <c r="BL10" s="334">
        <v>145.375</v>
      </c>
      <c r="BM10" s="334">
        <v>6</v>
      </c>
      <c r="BN10" s="334">
        <v>0</v>
      </c>
      <c r="BO10" s="334">
        <v>0</v>
      </c>
      <c r="BP10" s="334">
        <v>77.125</v>
      </c>
      <c r="BQ10" s="335">
        <v>1046.75</v>
      </c>
      <c r="BR10" s="335">
        <v>43.625</v>
      </c>
      <c r="BS10" s="335">
        <v>125</v>
      </c>
      <c r="BT10" s="335">
        <v>0</v>
      </c>
      <c r="BU10" s="335">
        <v>0</v>
      </c>
      <c r="BV10" s="335">
        <v>878.125</v>
      </c>
      <c r="BW10" s="336">
        <v>0</v>
      </c>
      <c r="BX10" s="336">
        <v>0</v>
      </c>
      <c r="BY10" s="336">
        <v>59.25</v>
      </c>
      <c r="BZ10" s="336">
        <v>385</v>
      </c>
      <c r="CA10" s="336">
        <v>152.875</v>
      </c>
      <c r="CB10" s="336">
        <v>166.75</v>
      </c>
      <c r="CC10" s="337">
        <v>96.5</v>
      </c>
      <c r="CD10" s="338">
        <v>68036.360542714596</v>
      </c>
    </row>
    <row r="11" spans="1:82" x14ac:dyDescent="0.25">
      <c r="A11" s="179" t="s">
        <v>366</v>
      </c>
      <c r="B11" s="179" t="s">
        <v>367</v>
      </c>
      <c r="C11" s="179" t="s">
        <v>368</v>
      </c>
      <c r="D11" s="179" t="s">
        <v>120</v>
      </c>
      <c r="E11" s="331">
        <v>6962.1871595409602</v>
      </c>
      <c r="F11" s="332">
        <v>6798.6258678312897</v>
      </c>
      <c r="G11" s="332">
        <v>0.125</v>
      </c>
      <c r="H11" s="332">
        <v>163.43629170966599</v>
      </c>
      <c r="I11" s="332">
        <v>336.5</v>
      </c>
      <c r="J11" s="332">
        <v>320.5</v>
      </c>
      <c r="K11" s="332">
        <v>468.375</v>
      </c>
      <c r="L11" s="332">
        <v>955.75</v>
      </c>
      <c r="M11" s="332">
        <v>1690.32896908937</v>
      </c>
      <c r="N11" s="332">
        <v>1921.3002600218299</v>
      </c>
      <c r="O11" s="332">
        <v>1269.4329304297601</v>
      </c>
      <c r="P11" s="331">
        <v>451.75</v>
      </c>
      <c r="Q11" s="332">
        <v>1.75</v>
      </c>
      <c r="R11" s="332">
        <v>1.25</v>
      </c>
      <c r="S11" s="331">
        <v>203.375</v>
      </c>
      <c r="T11" s="331">
        <v>253.875</v>
      </c>
      <c r="U11" s="331">
        <v>496.58269112655103</v>
      </c>
      <c r="V11" s="331">
        <v>1207.125</v>
      </c>
      <c r="W11" s="332">
        <v>219.25</v>
      </c>
      <c r="X11" s="332">
        <v>207.25</v>
      </c>
      <c r="Y11" s="332">
        <v>292.875</v>
      </c>
      <c r="Z11" s="332">
        <v>188.125</v>
      </c>
      <c r="AA11" s="332">
        <v>12.375</v>
      </c>
      <c r="AB11" s="332">
        <v>8</v>
      </c>
      <c r="AC11" s="332">
        <v>0</v>
      </c>
      <c r="AD11" s="332">
        <v>181</v>
      </c>
      <c r="AE11" s="332">
        <v>98.25</v>
      </c>
      <c r="AF11" s="331">
        <v>2794.6044684144099</v>
      </c>
      <c r="AG11" s="332">
        <v>704.625</v>
      </c>
      <c r="AH11" s="332">
        <v>17.875</v>
      </c>
      <c r="AI11" s="332">
        <v>573.375</v>
      </c>
      <c r="AJ11" s="332">
        <v>100.125</v>
      </c>
      <c r="AK11" s="332">
        <v>220</v>
      </c>
      <c r="AL11" s="332">
        <v>51.5</v>
      </c>
      <c r="AM11" s="332">
        <v>1127.1044684144099</v>
      </c>
      <c r="AN11" s="331">
        <v>23.75</v>
      </c>
      <c r="AO11" s="331">
        <v>211.625</v>
      </c>
      <c r="AP11" s="332">
        <v>63.375</v>
      </c>
      <c r="AQ11" s="332">
        <v>0</v>
      </c>
      <c r="AR11" s="332">
        <v>59.25</v>
      </c>
      <c r="AS11" s="332">
        <v>89</v>
      </c>
      <c r="AT11" s="331">
        <v>20.5</v>
      </c>
      <c r="AU11" s="331">
        <v>3.625</v>
      </c>
      <c r="AV11" s="331">
        <v>30</v>
      </c>
      <c r="AW11" s="332">
        <v>0</v>
      </c>
      <c r="AX11" s="332">
        <v>30</v>
      </c>
      <c r="AY11" s="331">
        <v>3.375</v>
      </c>
      <c r="AZ11" s="331">
        <v>2.875</v>
      </c>
      <c r="BA11" s="331">
        <v>17.875</v>
      </c>
      <c r="BB11" s="331">
        <v>1</v>
      </c>
      <c r="BC11" s="331">
        <v>0</v>
      </c>
      <c r="BD11" s="331">
        <v>814.5</v>
      </c>
      <c r="BE11" s="331">
        <v>0</v>
      </c>
      <c r="BF11" s="331">
        <v>2</v>
      </c>
      <c r="BG11" s="331">
        <v>285.75</v>
      </c>
      <c r="BH11" s="331">
        <v>138</v>
      </c>
      <c r="BI11" s="333">
        <v>1083.75</v>
      </c>
      <c r="BJ11" s="334">
        <v>306.5</v>
      </c>
      <c r="BK11" s="334">
        <v>71.125</v>
      </c>
      <c r="BL11" s="334">
        <v>503.25</v>
      </c>
      <c r="BM11" s="334">
        <v>0</v>
      </c>
      <c r="BN11" s="334">
        <v>0</v>
      </c>
      <c r="BO11" s="334">
        <v>0</v>
      </c>
      <c r="BP11" s="334">
        <v>202.875</v>
      </c>
      <c r="BQ11" s="335">
        <v>331</v>
      </c>
      <c r="BR11" s="335">
        <v>38.125</v>
      </c>
      <c r="BS11" s="335">
        <v>0</v>
      </c>
      <c r="BT11" s="335">
        <v>0</v>
      </c>
      <c r="BU11" s="335">
        <v>0</v>
      </c>
      <c r="BV11" s="335">
        <v>292.875</v>
      </c>
      <c r="BW11" s="336">
        <v>9</v>
      </c>
      <c r="BX11" s="336">
        <v>0</v>
      </c>
      <c r="BY11" s="336">
        <v>0</v>
      </c>
      <c r="BZ11" s="336">
        <v>103.5</v>
      </c>
      <c r="CA11" s="336">
        <v>0</v>
      </c>
      <c r="CB11" s="336">
        <v>58</v>
      </c>
      <c r="CC11" s="337">
        <v>66.375</v>
      </c>
      <c r="CD11" s="338">
        <v>56336.432379730002</v>
      </c>
    </row>
    <row r="12" spans="1:82" x14ac:dyDescent="0.25">
      <c r="A12" s="179" t="s">
        <v>369</v>
      </c>
      <c r="B12" s="179" t="s">
        <v>370</v>
      </c>
      <c r="C12" s="179" t="s">
        <v>371</v>
      </c>
      <c r="D12" s="179" t="s">
        <v>125</v>
      </c>
      <c r="E12" s="331">
        <v>4414.75</v>
      </c>
      <c r="F12" s="332">
        <v>4327.125</v>
      </c>
      <c r="G12" s="332">
        <v>1</v>
      </c>
      <c r="H12" s="332">
        <v>86.625</v>
      </c>
      <c r="I12" s="332">
        <v>383.25</v>
      </c>
      <c r="J12" s="332">
        <v>257</v>
      </c>
      <c r="K12" s="332">
        <v>329.625</v>
      </c>
      <c r="L12" s="332">
        <v>724.875</v>
      </c>
      <c r="M12" s="332">
        <v>1448</v>
      </c>
      <c r="N12" s="332">
        <v>719.125</v>
      </c>
      <c r="O12" s="332">
        <v>552.875</v>
      </c>
      <c r="P12" s="331">
        <v>140.625</v>
      </c>
      <c r="Q12" s="332">
        <v>8</v>
      </c>
      <c r="R12" s="332">
        <v>15.25</v>
      </c>
      <c r="S12" s="331">
        <v>94.75</v>
      </c>
      <c r="T12" s="331">
        <v>163.625</v>
      </c>
      <c r="U12" s="331">
        <v>137.875</v>
      </c>
      <c r="V12" s="331">
        <v>1342.75</v>
      </c>
      <c r="W12" s="332">
        <v>248.875</v>
      </c>
      <c r="X12" s="332">
        <v>171.125</v>
      </c>
      <c r="Y12" s="332">
        <v>273.25</v>
      </c>
      <c r="Z12" s="332">
        <v>235.5</v>
      </c>
      <c r="AA12" s="332">
        <v>0</v>
      </c>
      <c r="AB12" s="332">
        <v>162.75</v>
      </c>
      <c r="AC12" s="332">
        <v>0</v>
      </c>
      <c r="AD12" s="332">
        <v>164.75</v>
      </c>
      <c r="AE12" s="332">
        <v>86.5</v>
      </c>
      <c r="AF12" s="331">
        <v>1341.5</v>
      </c>
      <c r="AG12" s="332">
        <v>555.625</v>
      </c>
      <c r="AH12" s="332">
        <v>5.75</v>
      </c>
      <c r="AI12" s="332">
        <v>390.5</v>
      </c>
      <c r="AJ12" s="332">
        <v>65.125</v>
      </c>
      <c r="AK12" s="332">
        <v>0</v>
      </c>
      <c r="AL12" s="332">
        <v>71</v>
      </c>
      <c r="AM12" s="332">
        <v>253.5</v>
      </c>
      <c r="AN12" s="331">
        <v>40</v>
      </c>
      <c r="AO12" s="331">
        <v>134.75</v>
      </c>
      <c r="AP12" s="332">
        <v>71</v>
      </c>
      <c r="AQ12" s="332">
        <v>2.75</v>
      </c>
      <c r="AR12" s="332">
        <v>53.75</v>
      </c>
      <c r="AS12" s="332">
        <v>7.25</v>
      </c>
      <c r="AT12" s="331">
        <v>62.5</v>
      </c>
      <c r="AU12" s="331">
        <v>61.75</v>
      </c>
      <c r="AV12" s="331">
        <v>66.625</v>
      </c>
      <c r="AW12" s="332">
        <v>22.375</v>
      </c>
      <c r="AX12" s="332">
        <v>44.25</v>
      </c>
      <c r="AY12" s="331">
        <v>5</v>
      </c>
      <c r="AZ12" s="331">
        <v>12</v>
      </c>
      <c r="BA12" s="331">
        <v>17.125</v>
      </c>
      <c r="BB12" s="331">
        <v>0</v>
      </c>
      <c r="BC12" s="331">
        <v>3.75</v>
      </c>
      <c r="BD12" s="331">
        <v>484.375</v>
      </c>
      <c r="BE12" s="331">
        <v>8.5</v>
      </c>
      <c r="BF12" s="331">
        <v>88.5</v>
      </c>
      <c r="BG12" s="331">
        <v>101.25</v>
      </c>
      <c r="BH12" s="331">
        <v>107.5</v>
      </c>
      <c r="BI12" s="333">
        <v>643.125</v>
      </c>
      <c r="BJ12" s="334">
        <v>104</v>
      </c>
      <c r="BK12" s="334">
        <v>148.125</v>
      </c>
      <c r="BL12" s="334">
        <v>228.25</v>
      </c>
      <c r="BM12" s="334">
        <v>3.25</v>
      </c>
      <c r="BN12" s="334">
        <v>0</v>
      </c>
      <c r="BO12" s="334">
        <v>0</v>
      </c>
      <c r="BP12" s="334">
        <v>159.5</v>
      </c>
      <c r="BQ12" s="335">
        <v>137.875</v>
      </c>
      <c r="BR12" s="335">
        <v>14.5</v>
      </c>
      <c r="BS12" s="335">
        <v>54</v>
      </c>
      <c r="BT12" s="335">
        <v>0</v>
      </c>
      <c r="BU12" s="335">
        <v>0</v>
      </c>
      <c r="BV12" s="335">
        <v>69.375</v>
      </c>
      <c r="BW12" s="336">
        <v>0</v>
      </c>
      <c r="BX12" s="336">
        <v>0</v>
      </c>
      <c r="BY12" s="336">
        <v>0</v>
      </c>
      <c r="BZ12" s="336">
        <v>0</v>
      </c>
      <c r="CA12" s="336">
        <v>0</v>
      </c>
      <c r="CB12" s="336">
        <v>33.625</v>
      </c>
      <c r="CC12" s="337">
        <v>96.75</v>
      </c>
      <c r="CD12" s="338">
        <v>28696.243288099799</v>
      </c>
    </row>
    <row r="13" spans="1:82" x14ac:dyDescent="0.25">
      <c r="A13" s="179" t="s">
        <v>372</v>
      </c>
      <c r="B13" s="179" t="s">
        <v>373</v>
      </c>
      <c r="C13" s="179" t="s">
        <v>368</v>
      </c>
      <c r="D13" s="179" t="s">
        <v>120</v>
      </c>
      <c r="E13" s="331">
        <v>7781.5216565801402</v>
      </c>
      <c r="F13" s="332">
        <v>7520.01678632927</v>
      </c>
      <c r="G13" s="332">
        <v>0</v>
      </c>
      <c r="H13" s="332">
        <v>261.50487025087301</v>
      </c>
      <c r="I13" s="332">
        <v>371.25</v>
      </c>
      <c r="J13" s="332">
        <v>378.125</v>
      </c>
      <c r="K13" s="332">
        <v>460.75</v>
      </c>
      <c r="L13" s="332">
        <v>1262.625</v>
      </c>
      <c r="M13" s="332">
        <v>1899.1721646307601</v>
      </c>
      <c r="N13" s="332">
        <v>2022.2196216985101</v>
      </c>
      <c r="O13" s="332">
        <v>1387.37987025087</v>
      </c>
      <c r="P13" s="331">
        <v>584.5</v>
      </c>
      <c r="Q13" s="332">
        <v>3.375</v>
      </c>
      <c r="R13" s="332">
        <v>22.25</v>
      </c>
      <c r="S13" s="331">
        <v>193.875</v>
      </c>
      <c r="T13" s="331">
        <v>290.375</v>
      </c>
      <c r="U13" s="331">
        <v>514.715891105732</v>
      </c>
      <c r="V13" s="331">
        <v>1820</v>
      </c>
      <c r="W13" s="332">
        <v>592.75</v>
      </c>
      <c r="X13" s="332">
        <v>328.125</v>
      </c>
      <c r="Y13" s="332">
        <v>136.375</v>
      </c>
      <c r="Z13" s="332">
        <v>301.125</v>
      </c>
      <c r="AA13" s="332">
        <v>16.5</v>
      </c>
      <c r="AB13" s="332">
        <v>12.75</v>
      </c>
      <c r="AC13" s="332">
        <v>23.375</v>
      </c>
      <c r="AD13" s="332">
        <v>247.75</v>
      </c>
      <c r="AE13" s="332">
        <v>161.25</v>
      </c>
      <c r="AF13" s="331">
        <v>2868.1807654744098</v>
      </c>
      <c r="AG13" s="332">
        <v>963</v>
      </c>
      <c r="AH13" s="332">
        <v>20.625</v>
      </c>
      <c r="AI13" s="332">
        <v>1023.25</v>
      </c>
      <c r="AJ13" s="332">
        <v>54.125</v>
      </c>
      <c r="AK13" s="332">
        <v>198.625</v>
      </c>
      <c r="AL13" s="332">
        <v>90.25</v>
      </c>
      <c r="AM13" s="332">
        <v>518.30576547440899</v>
      </c>
      <c r="AN13" s="331">
        <v>85.5</v>
      </c>
      <c r="AO13" s="331">
        <v>96.25</v>
      </c>
      <c r="AP13" s="332">
        <v>59.25</v>
      </c>
      <c r="AQ13" s="332">
        <v>1.25</v>
      </c>
      <c r="AR13" s="332">
        <v>14</v>
      </c>
      <c r="AS13" s="332">
        <v>21.75</v>
      </c>
      <c r="AT13" s="331">
        <v>38.875</v>
      </c>
      <c r="AU13" s="331">
        <v>54.375</v>
      </c>
      <c r="AV13" s="331">
        <v>14</v>
      </c>
      <c r="AW13" s="332">
        <v>0</v>
      </c>
      <c r="AX13" s="332">
        <v>14</v>
      </c>
      <c r="AY13" s="331">
        <v>11.875</v>
      </c>
      <c r="AZ13" s="331">
        <v>95.875</v>
      </c>
      <c r="BA13" s="331">
        <v>57.125</v>
      </c>
      <c r="BB13" s="331">
        <v>1.875</v>
      </c>
      <c r="BC13" s="331">
        <v>1</v>
      </c>
      <c r="BD13" s="331">
        <v>652.625</v>
      </c>
      <c r="BE13" s="331">
        <v>3</v>
      </c>
      <c r="BF13" s="331">
        <v>27</v>
      </c>
      <c r="BG13" s="331">
        <v>164.5</v>
      </c>
      <c r="BH13" s="331">
        <v>206</v>
      </c>
      <c r="BI13" s="333">
        <v>1609.75</v>
      </c>
      <c r="BJ13" s="334">
        <v>803</v>
      </c>
      <c r="BK13" s="334">
        <v>312.25</v>
      </c>
      <c r="BL13" s="334">
        <v>395.875</v>
      </c>
      <c r="BM13" s="334">
        <v>0</v>
      </c>
      <c r="BN13" s="334">
        <v>1</v>
      </c>
      <c r="BO13" s="334">
        <v>0</v>
      </c>
      <c r="BP13" s="334">
        <v>97.625</v>
      </c>
      <c r="BQ13" s="335">
        <v>1011.75</v>
      </c>
      <c r="BR13" s="335">
        <v>45.25</v>
      </c>
      <c r="BS13" s="335">
        <v>145</v>
      </c>
      <c r="BT13" s="335">
        <v>112.5</v>
      </c>
      <c r="BU13" s="335">
        <v>444.5</v>
      </c>
      <c r="BV13" s="335">
        <v>264.5</v>
      </c>
      <c r="BW13" s="336">
        <v>30.625</v>
      </c>
      <c r="BX13" s="336">
        <v>0</v>
      </c>
      <c r="BY13" s="336">
        <v>0</v>
      </c>
      <c r="BZ13" s="336">
        <v>0</v>
      </c>
      <c r="CA13" s="336">
        <v>0</v>
      </c>
      <c r="CB13" s="336">
        <v>98.625</v>
      </c>
      <c r="CC13" s="337">
        <v>242.25</v>
      </c>
      <c r="CD13" s="338">
        <v>81262.242761105299</v>
      </c>
    </row>
    <row r="14" spans="1:82" x14ac:dyDescent="0.25">
      <c r="A14" s="179" t="s">
        <v>157</v>
      </c>
      <c r="B14" s="179" t="s">
        <v>374</v>
      </c>
      <c r="C14" s="179" t="s">
        <v>375</v>
      </c>
      <c r="D14" s="179" t="s">
        <v>125</v>
      </c>
      <c r="E14" s="331">
        <v>9342.4853372147809</v>
      </c>
      <c r="F14" s="332">
        <v>9340.4853372147809</v>
      </c>
      <c r="G14" s="332">
        <v>2</v>
      </c>
      <c r="H14" s="332">
        <v>0</v>
      </c>
      <c r="I14" s="332">
        <v>595.625</v>
      </c>
      <c r="J14" s="332">
        <v>545.875</v>
      </c>
      <c r="K14" s="332">
        <v>562.375</v>
      </c>
      <c r="L14" s="332">
        <v>990.75</v>
      </c>
      <c r="M14" s="332">
        <v>2909.0337270719201</v>
      </c>
      <c r="N14" s="332">
        <v>2512.4280025777798</v>
      </c>
      <c r="O14" s="332">
        <v>1226.3986075650801</v>
      </c>
      <c r="P14" s="331">
        <v>639.375</v>
      </c>
      <c r="Q14" s="332">
        <v>19.625</v>
      </c>
      <c r="R14" s="332">
        <v>14.25</v>
      </c>
      <c r="S14" s="331">
        <v>1045</v>
      </c>
      <c r="T14" s="331">
        <v>364.75</v>
      </c>
      <c r="U14" s="331">
        <v>408.77156779580599</v>
      </c>
      <c r="V14" s="331">
        <v>2246.625</v>
      </c>
      <c r="W14" s="332">
        <v>263.625</v>
      </c>
      <c r="X14" s="332">
        <v>257.625</v>
      </c>
      <c r="Y14" s="332">
        <v>226</v>
      </c>
      <c r="Z14" s="332">
        <v>649.75</v>
      </c>
      <c r="AA14" s="332">
        <v>13.375</v>
      </c>
      <c r="AB14" s="332">
        <v>265</v>
      </c>
      <c r="AC14" s="332">
        <v>0</v>
      </c>
      <c r="AD14" s="332">
        <v>365.875</v>
      </c>
      <c r="AE14" s="332">
        <v>205.375</v>
      </c>
      <c r="AF14" s="331">
        <v>2858.4637694189701</v>
      </c>
      <c r="AG14" s="332">
        <v>460.75</v>
      </c>
      <c r="AH14" s="332">
        <v>37</v>
      </c>
      <c r="AI14" s="332">
        <v>1240.625</v>
      </c>
      <c r="AJ14" s="332">
        <v>61.875</v>
      </c>
      <c r="AK14" s="332">
        <v>222.375</v>
      </c>
      <c r="AL14" s="332">
        <v>52.125</v>
      </c>
      <c r="AM14" s="332">
        <v>783.71376941897097</v>
      </c>
      <c r="AN14" s="331">
        <v>66.125</v>
      </c>
      <c r="AO14" s="331">
        <v>225.25</v>
      </c>
      <c r="AP14" s="332">
        <v>125.5</v>
      </c>
      <c r="AQ14" s="332">
        <v>2.75</v>
      </c>
      <c r="AR14" s="332">
        <v>61.25</v>
      </c>
      <c r="AS14" s="332">
        <v>35.75</v>
      </c>
      <c r="AT14" s="331">
        <v>129.125</v>
      </c>
      <c r="AU14" s="331">
        <v>28.875</v>
      </c>
      <c r="AV14" s="331">
        <v>26.5</v>
      </c>
      <c r="AW14" s="332">
        <v>1.75</v>
      </c>
      <c r="AX14" s="332">
        <v>24.75</v>
      </c>
      <c r="AY14" s="331">
        <v>6.625</v>
      </c>
      <c r="AZ14" s="331">
        <v>31.875</v>
      </c>
      <c r="BA14" s="331">
        <v>42</v>
      </c>
      <c r="BB14" s="331">
        <v>2</v>
      </c>
      <c r="BC14" s="331">
        <v>5.5</v>
      </c>
      <c r="BD14" s="331">
        <v>933</v>
      </c>
      <c r="BE14" s="331">
        <v>0</v>
      </c>
      <c r="BF14" s="331">
        <v>7.875</v>
      </c>
      <c r="BG14" s="331">
        <v>218.25</v>
      </c>
      <c r="BH14" s="331">
        <v>56.5</v>
      </c>
      <c r="BI14" s="333">
        <v>2385.4388804696482</v>
      </c>
      <c r="BJ14" s="334">
        <v>1295.5</v>
      </c>
      <c r="BK14" s="334">
        <v>101.625</v>
      </c>
      <c r="BL14" s="334">
        <v>675.375</v>
      </c>
      <c r="BM14" s="334">
        <v>6.125</v>
      </c>
      <c r="BN14" s="334">
        <v>60.375</v>
      </c>
      <c r="BO14" s="334">
        <v>27</v>
      </c>
      <c r="BP14" s="334">
        <v>219.43888046964801</v>
      </c>
      <c r="BQ14" s="335">
        <v>554</v>
      </c>
      <c r="BR14" s="335">
        <v>53.375</v>
      </c>
      <c r="BS14" s="335">
        <v>206</v>
      </c>
      <c r="BT14" s="335">
        <v>0</v>
      </c>
      <c r="BU14" s="335">
        <v>11.5</v>
      </c>
      <c r="BV14" s="335">
        <v>283.125</v>
      </c>
      <c r="BW14" s="336">
        <v>0</v>
      </c>
      <c r="BX14" s="336">
        <v>0</v>
      </c>
      <c r="BY14" s="336">
        <v>0</v>
      </c>
      <c r="BZ14" s="336">
        <v>0</v>
      </c>
      <c r="CA14" s="336">
        <v>0</v>
      </c>
      <c r="CB14" s="336">
        <v>175.75</v>
      </c>
      <c r="CC14" s="337">
        <v>136.875</v>
      </c>
      <c r="CD14" s="338">
        <v>74134.6467799284</v>
      </c>
    </row>
    <row r="15" spans="1:82" x14ac:dyDescent="0.25">
      <c r="A15" s="179" t="s">
        <v>376</v>
      </c>
      <c r="B15" s="179" t="s">
        <v>377</v>
      </c>
      <c r="C15" s="179" t="s">
        <v>371</v>
      </c>
      <c r="D15" s="179" t="s">
        <v>125</v>
      </c>
      <c r="E15" s="331">
        <v>12308.68327779452</v>
      </c>
      <c r="F15" s="332">
        <v>12116.80827779452</v>
      </c>
      <c r="G15" s="332">
        <v>33.125</v>
      </c>
      <c r="H15" s="332">
        <v>158.75</v>
      </c>
      <c r="I15" s="332">
        <v>532</v>
      </c>
      <c r="J15" s="332">
        <v>603.75</v>
      </c>
      <c r="K15" s="332">
        <v>643.81754079254097</v>
      </c>
      <c r="L15" s="332">
        <v>1678.6495859213301</v>
      </c>
      <c r="M15" s="332">
        <v>3418.8998160535102</v>
      </c>
      <c r="N15" s="332">
        <v>3563.5837853696398</v>
      </c>
      <c r="O15" s="332">
        <v>1867.9825496575099</v>
      </c>
      <c r="P15" s="331">
        <v>830.625</v>
      </c>
      <c r="Q15" s="332">
        <v>8.25</v>
      </c>
      <c r="R15" s="332">
        <v>6.75</v>
      </c>
      <c r="S15" s="331">
        <v>1493.75</v>
      </c>
      <c r="T15" s="331">
        <v>258.375</v>
      </c>
      <c r="U15" s="331">
        <v>299.125</v>
      </c>
      <c r="V15" s="331">
        <v>3387.375</v>
      </c>
      <c r="W15" s="332">
        <v>1306.125</v>
      </c>
      <c r="X15" s="332">
        <v>453.625</v>
      </c>
      <c r="Y15" s="332">
        <v>354.875</v>
      </c>
      <c r="Z15" s="332">
        <v>551</v>
      </c>
      <c r="AA15" s="332">
        <v>0</v>
      </c>
      <c r="AB15" s="332">
        <v>348.625</v>
      </c>
      <c r="AC15" s="332">
        <v>62.875</v>
      </c>
      <c r="AD15" s="332">
        <v>218.125</v>
      </c>
      <c r="AE15" s="332">
        <v>92.125</v>
      </c>
      <c r="AF15" s="331">
        <v>3998.5582777945201</v>
      </c>
      <c r="AG15" s="332">
        <v>2541.875</v>
      </c>
      <c r="AH15" s="332">
        <v>100.625</v>
      </c>
      <c r="AI15" s="332">
        <v>576.25</v>
      </c>
      <c r="AJ15" s="332">
        <v>104.75</v>
      </c>
      <c r="AK15" s="332">
        <v>143.75</v>
      </c>
      <c r="AL15" s="332">
        <v>5.875</v>
      </c>
      <c r="AM15" s="332">
        <v>525.43327779452102</v>
      </c>
      <c r="AN15" s="331">
        <v>83.25</v>
      </c>
      <c r="AO15" s="331">
        <v>116</v>
      </c>
      <c r="AP15" s="332">
        <v>64.875</v>
      </c>
      <c r="AQ15" s="332">
        <v>3.75</v>
      </c>
      <c r="AR15" s="332">
        <v>14.875</v>
      </c>
      <c r="AS15" s="332">
        <v>32.5</v>
      </c>
      <c r="AT15" s="331">
        <v>234.25</v>
      </c>
      <c r="AU15" s="331">
        <v>21.25</v>
      </c>
      <c r="AV15" s="331">
        <v>51.125</v>
      </c>
      <c r="AW15" s="332">
        <v>15.75</v>
      </c>
      <c r="AX15" s="332">
        <v>35.375</v>
      </c>
      <c r="AY15" s="331">
        <v>92.625</v>
      </c>
      <c r="AZ15" s="331">
        <v>13.625</v>
      </c>
      <c r="BA15" s="331">
        <v>100.875</v>
      </c>
      <c r="BB15" s="331">
        <v>0</v>
      </c>
      <c r="BC15" s="331">
        <v>0</v>
      </c>
      <c r="BD15" s="331">
        <v>722.75</v>
      </c>
      <c r="BE15" s="331">
        <v>1.125</v>
      </c>
      <c r="BF15" s="331">
        <v>195.5</v>
      </c>
      <c r="BG15" s="331">
        <v>159</v>
      </c>
      <c r="BH15" s="331">
        <v>249.5</v>
      </c>
      <c r="BI15" s="333">
        <v>1826</v>
      </c>
      <c r="BJ15" s="334">
        <v>849.5</v>
      </c>
      <c r="BK15" s="334">
        <v>19.375</v>
      </c>
      <c r="BL15" s="334">
        <v>832.875</v>
      </c>
      <c r="BM15" s="334">
        <v>1</v>
      </c>
      <c r="BN15" s="334">
        <v>19.625</v>
      </c>
      <c r="BO15" s="334">
        <v>38</v>
      </c>
      <c r="BP15" s="334">
        <v>65.625</v>
      </c>
      <c r="BQ15" s="335">
        <v>1115.625</v>
      </c>
      <c r="BR15" s="335">
        <v>25.5</v>
      </c>
      <c r="BS15" s="335">
        <v>198.5</v>
      </c>
      <c r="BT15" s="335">
        <v>233.5</v>
      </c>
      <c r="BU15" s="335">
        <v>0</v>
      </c>
      <c r="BV15" s="335">
        <v>658.125</v>
      </c>
      <c r="BW15" s="336">
        <v>0</v>
      </c>
      <c r="BX15" s="336">
        <v>0</v>
      </c>
      <c r="BY15" s="336">
        <v>0</v>
      </c>
      <c r="BZ15" s="336">
        <v>93.25</v>
      </c>
      <c r="CA15" s="336">
        <v>0</v>
      </c>
      <c r="CB15" s="336">
        <v>261</v>
      </c>
      <c r="CC15" s="337">
        <v>1</v>
      </c>
      <c r="CD15" s="338">
        <v>69300.40051074751</v>
      </c>
    </row>
    <row r="16" spans="1:82" x14ac:dyDescent="0.25">
      <c r="A16" s="179" t="s">
        <v>378</v>
      </c>
      <c r="B16" s="179" t="s">
        <v>379</v>
      </c>
      <c r="C16" s="179" t="s">
        <v>127</v>
      </c>
      <c r="D16" s="179" t="s">
        <v>127</v>
      </c>
      <c r="E16" s="331">
        <v>61184.952228129099</v>
      </c>
      <c r="F16" s="332">
        <v>61010.9224946373</v>
      </c>
      <c r="G16" s="332">
        <v>174.02973349184001</v>
      </c>
      <c r="H16" s="332">
        <v>0</v>
      </c>
      <c r="I16" s="332">
        <v>3574.125</v>
      </c>
      <c r="J16" s="332">
        <v>2923.75</v>
      </c>
      <c r="K16" s="332">
        <v>3728.7411255411298</v>
      </c>
      <c r="L16" s="332">
        <v>7715.8399272223096</v>
      </c>
      <c r="M16" s="332">
        <v>14858.3614539995</v>
      </c>
      <c r="N16" s="332">
        <v>10856.3615415732</v>
      </c>
      <c r="O16" s="332">
        <v>17527.773179792901</v>
      </c>
      <c r="P16" s="331">
        <v>8130.75</v>
      </c>
      <c r="Q16" s="332">
        <v>107.125</v>
      </c>
      <c r="R16" s="332">
        <v>493.125</v>
      </c>
      <c r="S16" s="331">
        <v>4827</v>
      </c>
      <c r="T16" s="331">
        <v>2946.875</v>
      </c>
      <c r="U16" s="331">
        <v>1284.1456077814</v>
      </c>
      <c r="V16" s="331">
        <v>9129.375</v>
      </c>
      <c r="W16" s="332">
        <v>1017.75</v>
      </c>
      <c r="X16" s="332">
        <v>2128.75</v>
      </c>
      <c r="Y16" s="332">
        <v>751.375</v>
      </c>
      <c r="Z16" s="332">
        <v>1523.375</v>
      </c>
      <c r="AA16" s="332">
        <v>0</v>
      </c>
      <c r="AB16" s="332">
        <v>797.25</v>
      </c>
      <c r="AC16" s="332">
        <v>308.875</v>
      </c>
      <c r="AD16" s="332">
        <v>1347.5</v>
      </c>
      <c r="AE16" s="332">
        <v>1254.5</v>
      </c>
      <c r="AF16" s="331">
        <v>19470.056620347699</v>
      </c>
      <c r="AG16" s="332">
        <v>7043.2916666666697</v>
      </c>
      <c r="AH16" s="332">
        <v>225.125</v>
      </c>
      <c r="AI16" s="332">
        <v>3195.125</v>
      </c>
      <c r="AJ16" s="332">
        <v>2091.625</v>
      </c>
      <c r="AK16" s="332">
        <v>411.375</v>
      </c>
      <c r="AL16" s="332">
        <v>221.5</v>
      </c>
      <c r="AM16" s="332">
        <v>6282.0149536810504</v>
      </c>
      <c r="AN16" s="331">
        <v>1018.25</v>
      </c>
      <c r="AO16" s="331">
        <v>2807.75</v>
      </c>
      <c r="AP16" s="332">
        <v>1879.125</v>
      </c>
      <c r="AQ16" s="332">
        <v>77</v>
      </c>
      <c r="AR16" s="332">
        <v>479.5</v>
      </c>
      <c r="AS16" s="332">
        <v>372.125</v>
      </c>
      <c r="AT16" s="331">
        <v>381</v>
      </c>
      <c r="AU16" s="331">
        <v>70.75</v>
      </c>
      <c r="AV16" s="331">
        <v>104.375</v>
      </c>
      <c r="AW16" s="332">
        <v>23.375</v>
      </c>
      <c r="AX16" s="332">
        <v>81</v>
      </c>
      <c r="AY16" s="331">
        <v>244.75</v>
      </c>
      <c r="AZ16" s="331">
        <v>351.625</v>
      </c>
      <c r="BA16" s="331">
        <v>270.125</v>
      </c>
      <c r="BB16" s="331">
        <v>9.125</v>
      </c>
      <c r="BC16" s="331">
        <v>1</v>
      </c>
      <c r="BD16" s="331">
        <v>8072.625</v>
      </c>
      <c r="BE16" s="331">
        <v>138.875</v>
      </c>
      <c r="BF16" s="331">
        <v>69.625</v>
      </c>
      <c r="BG16" s="331">
        <v>1817.375</v>
      </c>
      <c r="BH16" s="331">
        <v>39.5</v>
      </c>
      <c r="BI16" s="333">
        <v>6754.875</v>
      </c>
      <c r="BJ16" s="334">
        <v>389.5</v>
      </c>
      <c r="BK16" s="334">
        <v>816.125</v>
      </c>
      <c r="BL16" s="334">
        <v>4965.25</v>
      </c>
      <c r="BM16" s="334">
        <v>21.625</v>
      </c>
      <c r="BN16" s="334">
        <v>44.75</v>
      </c>
      <c r="BO16" s="334">
        <v>7</v>
      </c>
      <c r="BP16" s="334">
        <v>510.625</v>
      </c>
      <c r="BQ16" s="335">
        <v>4057.125</v>
      </c>
      <c r="BR16" s="335">
        <v>1311.75</v>
      </c>
      <c r="BS16" s="335">
        <v>302</v>
      </c>
      <c r="BT16" s="335">
        <v>309.5</v>
      </c>
      <c r="BU16" s="335">
        <v>18.125</v>
      </c>
      <c r="BV16" s="335">
        <v>2115.75</v>
      </c>
      <c r="BW16" s="336">
        <v>70.25</v>
      </c>
      <c r="BX16" s="336">
        <v>8.75</v>
      </c>
      <c r="BY16" s="336">
        <v>0</v>
      </c>
      <c r="BZ16" s="336">
        <v>203.75</v>
      </c>
      <c r="CA16" s="336">
        <v>11.75</v>
      </c>
      <c r="CB16" s="336">
        <v>1076.875</v>
      </c>
      <c r="CC16" s="337">
        <v>1804</v>
      </c>
      <c r="CD16" s="338">
        <v>610237.153929241</v>
      </c>
    </row>
    <row r="17" spans="1:82" x14ac:dyDescent="0.25">
      <c r="A17" s="179" t="s">
        <v>380</v>
      </c>
      <c r="B17" s="179" t="s">
        <v>381</v>
      </c>
      <c r="C17" s="179" t="s">
        <v>382</v>
      </c>
      <c r="D17" s="179" t="s">
        <v>123</v>
      </c>
      <c r="E17" s="331">
        <v>21075.206995431901</v>
      </c>
      <c r="F17" s="332">
        <v>21017.456995431901</v>
      </c>
      <c r="G17" s="332">
        <v>0</v>
      </c>
      <c r="H17" s="332">
        <v>57.75</v>
      </c>
      <c r="I17" s="332">
        <v>1077.625</v>
      </c>
      <c r="J17" s="332">
        <v>1072.875</v>
      </c>
      <c r="K17" s="332">
        <v>1325.375</v>
      </c>
      <c r="L17" s="332">
        <v>2519.3053359683799</v>
      </c>
      <c r="M17" s="332">
        <v>5280.5581652663404</v>
      </c>
      <c r="N17" s="332">
        <v>4701.3561043638101</v>
      </c>
      <c r="O17" s="332">
        <v>5098.1123898333699</v>
      </c>
      <c r="P17" s="331">
        <v>2916.125</v>
      </c>
      <c r="Q17" s="332">
        <v>34.875</v>
      </c>
      <c r="R17" s="332">
        <v>93.875</v>
      </c>
      <c r="S17" s="331">
        <v>791.375</v>
      </c>
      <c r="T17" s="331">
        <v>1021.875</v>
      </c>
      <c r="U17" s="331">
        <v>381.75</v>
      </c>
      <c r="V17" s="331">
        <v>3077.875</v>
      </c>
      <c r="W17" s="332">
        <v>430.875</v>
      </c>
      <c r="X17" s="332">
        <v>929.875</v>
      </c>
      <c r="Y17" s="332">
        <v>379.625</v>
      </c>
      <c r="Z17" s="332">
        <v>376.125</v>
      </c>
      <c r="AA17" s="332">
        <v>14.5</v>
      </c>
      <c r="AB17" s="332">
        <v>69.375</v>
      </c>
      <c r="AC17" s="332">
        <v>49</v>
      </c>
      <c r="AD17" s="332">
        <v>452.5</v>
      </c>
      <c r="AE17" s="332">
        <v>376</v>
      </c>
      <c r="AF17" s="331">
        <v>7289.9569954318904</v>
      </c>
      <c r="AG17" s="332">
        <v>2039.25</v>
      </c>
      <c r="AH17" s="332">
        <v>183.625</v>
      </c>
      <c r="AI17" s="332">
        <v>2092.25</v>
      </c>
      <c r="AJ17" s="332">
        <v>265.375</v>
      </c>
      <c r="AK17" s="332">
        <v>408.5</v>
      </c>
      <c r="AL17" s="332">
        <v>56.625</v>
      </c>
      <c r="AM17" s="332">
        <v>2244.3319954318999</v>
      </c>
      <c r="AN17" s="331">
        <v>239.5</v>
      </c>
      <c r="AO17" s="331">
        <v>697.125</v>
      </c>
      <c r="AP17" s="332">
        <v>347</v>
      </c>
      <c r="AQ17" s="332">
        <v>9</v>
      </c>
      <c r="AR17" s="332">
        <v>247</v>
      </c>
      <c r="AS17" s="332">
        <v>94.125</v>
      </c>
      <c r="AT17" s="331">
        <v>352</v>
      </c>
      <c r="AU17" s="331">
        <v>27.375</v>
      </c>
      <c r="AV17" s="331">
        <v>109.125</v>
      </c>
      <c r="AW17" s="332">
        <v>33.375</v>
      </c>
      <c r="AX17" s="332">
        <v>75.75</v>
      </c>
      <c r="AY17" s="331">
        <v>149.875</v>
      </c>
      <c r="AZ17" s="331">
        <v>44.25</v>
      </c>
      <c r="BA17" s="331">
        <v>233.75</v>
      </c>
      <c r="BB17" s="331">
        <v>2</v>
      </c>
      <c r="BC17" s="331">
        <v>1.625</v>
      </c>
      <c r="BD17" s="331">
        <v>2065</v>
      </c>
      <c r="BE17" s="331">
        <v>66.125</v>
      </c>
      <c r="BF17" s="331">
        <v>83.5</v>
      </c>
      <c r="BG17" s="331">
        <v>764</v>
      </c>
      <c r="BH17" s="331">
        <v>761</v>
      </c>
      <c r="BI17" s="333">
        <v>4718.75</v>
      </c>
      <c r="BJ17" s="334">
        <v>1189</v>
      </c>
      <c r="BK17" s="334">
        <v>319.375</v>
      </c>
      <c r="BL17" s="334">
        <v>2172.125</v>
      </c>
      <c r="BM17" s="334">
        <v>39.625</v>
      </c>
      <c r="BN17" s="334">
        <v>15.375</v>
      </c>
      <c r="BO17" s="334">
        <v>130.5</v>
      </c>
      <c r="BP17" s="334">
        <v>852.75</v>
      </c>
      <c r="BQ17" s="335">
        <v>1641.375</v>
      </c>
      <c r="BR17" s="335">
        <v>136.625</v>
      </c>
      <c r="BS17" s="335">
        <v>237</v>
      </c>
      <c r="BT17" s="335">
        <v>0</v>
      </c>
      <c r="BU17" s="335">
        <v>0</v>
      </c>
      <c r="BV17" s="335">
        <v>1267.75</v>
      </c>
      <c r="BW17" s="336">
        <v>0</v>
      </c>
      <c r="BX17" s="336">
        <v>58.75</v>
      </c>
      <c r="BY17" s="336">
        <v>72.5</v>
      </c>
      <c r="BZ17" s="336">
        <v>337.25</v>
      </c>
      <c r="CA17" s="336">
        <v>0</v>
      </c>
      <c r="CB17" s="336">
        <v>368.625</v>
      </c>
      <c r="CC17" s="337">
        <v>995.875</v>
      </c>
      <c r="CD17" s="338">
        <v>186951.94827382601</v>
      </c>
    </row>
    <row r="18" spans="1:82" x14ac:dyDescent="0.25">
      <c r="A18" s="179" t="s">
        <v>383</v>
      </c>
      <c r="B18" s="179" t="s">
        <v>384</v>
      </c>
      <c r="C18" s="179" t="s">
        <v>359</v>
      </c>
      <c r="D18" s="179" t="s">
        <v>55</v>
      </c>
      <c r="E18" s="331">
        <v>5589.43691649009</v>
      </c>
      <c r="F18" s="332">
        <v>5492.5212172563697</v>
      </c>
      <c r="G18" s="332">
        <v>2</v>
      </c>
      <c r="H18" s="332">
        <v>94.915699233716495</v>
      </c>
      <c r="I18" s="332">
        <v>232.75</v>
      </c>
      <c r="J18" s="332">
        <v>257</v>
      </c>
      <c r="K18" s="332">
        <v>350.125</v>
      </c>
      <c r="L18" s="332">
        <v>731.5</v>
      </c>
      <c r="M18" s="332">
        <v>1930.55966540381</v>
      </c>
      <c r="N18" s="332">
        <v>1425.4278492164899</v>
      </c>
      <c r="O18" s="332">
        <v>662.07440186979602</v>
      </c>
      <c r="P18" s="331">
        <v>341.875</v>
      </c>
      <c r="Q18" s="332">
        <v>2</v>
      </c>
      <c r="R18" s="332">
        <v>58.125</v>
      </c>
      <c r="S18" s="331">
        <v>79.25</v>
      </c>
      <c r="T18" s="331">
        <v>163.5</v>
      </c>
      <c r="U18" s="331">
        <v>91.915699233716495</v>
      </c>
      <c r="V18" s="331">
        <v>1846.25</v>
      </c>
      <c r="W18" s="332">
        <v>569.625</v>
      </c>
      <c r="X18" s="332">
        <v>149.375</v>
      </c>
      <c r="Y18" s="332">
        <v>350.875</v>
      </c>
      <c r="Z18" s="332">
        <v>352.125</v>
      </c>
      <c r="AA18" s="332">
        <v>9</v>
      </c>
      <c r="AB18" s="332">
        <v>147.5</v>
      </c>
      <c r="AC18" s="332">
        <v>33.125</v>
      </c>
      <c r="AD18" s="332">
        <v>60.125</v>
      </c>
      <c r="AE18" s="332">
        <v>174.5</v>
      </c>
      <c r="AF18" s="331">
        <v>2127.3962172563702</v>
      </c>
      <c r="AG18" s="332">
        <v>555</v>
      </c>
      <c r="AH18" s="332">
        <v>21.625</v>
      </c>
      <c r="AI18" s="332">
        <v>362.375</v>
      </c>
      <c r="AJ18" s="332">
        <v>46.5</v>
      </c>
      <c r="AK18" s="332">
        <v>23.25</v>
      </c>
      <c r="AL18" s="332">
        <v>51</v>
      </c>
      <c r="AM18" s="332">
        <v>1067.6462172563699</v>
      </c>
      <c r="AN18" s="331">
        <v>42.125</v>
      </c>
      <c r="AO18" s="331">
        <v>31.875</v>
      </c>
      <c r="AP18" s="332">
        <v>26.375</v>
      </c>
      <c r="AQ18" s="332">
        <v>0</v>
      </c>
      <c r="AR18" s="332">
        <v>3.5</v>
      </c>
      <c r="AS18" s="332">
        <v>2</v>
      </c>
      <c r="AT18" s="331">
        <v>84.125</v>
      </c>
      <c r="AU18" s="331">
        <v>6.125</v>
      </c>
      <c r="AV18" s="331">
        <v>27.25</v>
      </c>
      <c r="AW18" s="332">
        <v>0</v>
      </c>
      <c r="AX18" s="332">
        <v>27.25</v>
      </c>
      <c r="AY18" s="331">
        <v>6.375</v>
      </c>
      <c r="AZ18" s="331">
        <v>64.5</v>
      </c>
      <c r="BA18" s="331">
        <v>20.875</v>
      </c>
      <c r="BB18" s="331">
        <v>1</v>
      </c>
      <c r="BC18" s="331">
        <v>0</v>
      </c>
      <c r="BD18" s="331">
        <v>321.5</v>
      </c>
      <c r="BE18" s="331">
        <v>1</v>
      </c>
      <c r="BF18" s="331">
        <v>54</v>
      </c>
      <c r="BG18" s="331">
        <v>140.5</v>
      </c>
      <c r="BH18" s="331">
        <v>138</v>
      </c>
      <c r="BI18" s="333">
        <v>943.5</v>
      </c>
      <c r="BJ18" s="334">
        <v>366.5</v>
      </c>
      <c r="BK18" s="334">
        <v>65.125</v>
      </c>
      <c r="BL18" s="334">
        <v>501.125</v>
      </c>
      <c r="BM18" s="334">
        <v>0</v>
      </c>
      <c r="BN18" s="334">
        <v>2</v>
      </c>
      <c r="BO18" s="334">
        <v>0</v>
      </c>
      <c r="BP18" s="334">
        <v>8.75</v>
      </c>
      <c r="BQ18" s="335">
        <v>375.25</v>
      </c>
      <c r="BR18" s="335">
        <v>13.625</v>
      </c>
      <c r="BS18" s="335">
        <v>164.5</v>
      </c>
      <c r="BT18" s="335">
        <v>103</v>
      </c>
      <c r="BU18" s="335">
        <v>0</v>
      </c>
      <c r="BV18" s="335">
        <v>94.125</v>
      </c>
      <c r="BW18" s="336">
        <v>0</v>
      </c>
      <c r="BX18" s="336">
        <v>0</v>
      </c>
      <c r="BY18" s="336">
        <v>0</v>
      </c>
      <c r="BZ18" s="336">
        <v>0</v>
      </c>
      <c r="CA18" s="336">
        <v>0</v>
      </c>
      <c r="CB18" s="336">
        <v>68.25</v>
      </c>
      <c r="CC18" s="337">
        <v>47.875</v>
      </c>
      <c r="CD18" s="338">
        <v>31851.459229886499</v>
      </c>
    </row>
    <row r="19" spans="1:82" x14ac:dyDescent="0.25">
      <c r="A19" s="179" t="s">
        <v>385</v>
      </c>
      <c r="B19" s="179" t="s">
        <v>386</v>
      </c>
      <c r="C19" s="179" t="s">
        <v>387</v>
      </c>
      <c r="D19" s="179" t="s">
        <v>124</v>
      </c>
      <c r="E19" s="331">
        <v>9012.4365830074294</v>
      </c>
      <c r="F19" s="332">
        <v>8908.6865830074312</v>
      </c>
      <c r="G19" s="332">
        <v>38.125</v>
      </c>
      <c r="H19" s="332">
        <v>65.625</v>
      </c>
      <c r="I19" s="332">
        <v>432.75</v>
      </c>
      <c r="J19" s="332">
        <v>483.375</v>
      </c>
      <c r="K19" s="332">
        <v>443.5</v>
      </c>
      <c r="L19" s="332">
        <v>1215.125</v>
      </c>
      <c r="M19" s="332">
        <v>3443.5616419020598</v>
      </c>
      <c r="N19" s="332">
        <v>1952.5556857566601</v>
      </c>
      <c r="O19" s="332">
        <v>1041.5692553487079</v>
      </c>
      <c r="P19" s="331">
        <v>652.5</v>
      </c>
      <c r="Q19" s="332">
        <v>12.25</v>
      </c>
      <c r="R19" s="332">
        <v>9.75</v>
      </c>
      <c r="S19" s="331">
        <v>323.625</v>
      </c>
      <c r="T19" s="331">
        <v>393.625</v>
      </c>
      <c r="U19" s="331">
        <v>395.25766258140197</v>
      </c>
      <c r="V19" s="331">
        <v>1505.875</v>
      </c>
      <c r="W19" s="332">
        <v>391</v>
      </c>
      <c r="X19" s="332">
        <v>354.75</v>
      </c>
      <c r="Y19" s="332">
        <v>21.25</v>
      </c>
      <c r="Z19" s="332">
        <v>465.75</v>
      </c>
      <c r="AA19" s="332">
        <v>0</v>
      </c>
      <c r="AB19" s="332">
        <v>67</v>
      </c>
      <c r="AC19" s="332">
        <v>0</v>
      </c>
      <c r="AD19" s="332">
        <v>133.375</v>
      </c>
      <c r="AE19" s="332">
        <v>72.75</v>
      </c>
      <c r="AF19" s="331">
        <v>3779.9289204260299</v>
      </c>
      <c r="AG19" s="332">
        <v>1579.625</v>
      </c>
      <c r="AH19" s="332">
        <v>41.5</v>
      </c>
      <c r="AI19" s="332">
        <v>868.125</v>
      </c>
      <c r="AJ19" s="332">
        <v>29.375</v>
      </c>
      <c r="AK19" s="332">
        <v>252.375</v>
      </c>
      <c r="AL19" s="332">
        <v>126.625</v>
      </c>
      <c r="AM19" s="332">
        <v>882.30392042603103</v>
      </c>
      <c r="AN19" s="331">
        <v>220.125</v>
      </c>
      <c r="AO19" s="331">
        <v>231.25</v>
      </c>
      <c r="AP19" s="332">
        <v>145.375</v>
      </c>
      <c r="AQ19" s="332">
        <v>3.125</v>
      </c>
      <c r="AR19" s="332">
        <v>62.75</v>
      </c>
      <c r="AS19" s="332">
        <v>20</v>
      </c>
      <c r="AT19" s="331">
        <v>17.875</v>
      </c>
      <c r="AU19" s="331">
        <v>17.375</v>
      </c>
      <c r="AV19" s="331">
        <v>43</v>
      </c>
      <c r="AW19" s="332">
        <v>11.25</v>
      </c>
      <c r="AX19" s="332">
        <v>31.75</v>
      </c>
      <c r="AY19" s="331">
        <v>13</v>
      </c>
      <c r="AZ19" s="331">
        <v>118</v>
      </c>
      <c r="BA19" s="331">
        <v>43</v>
      </c>
      <c r="BB19" s="331">
        <v>0</v>
      </c>
      <c r="BC19" s="331">
        <v>0</v>
      </c>
      <c r="BD19" s="331">
        <v>943.375</v>
      </c>
      <c r="BE19" s="331">
        <v>0</v>
      </c>
      <c r="BF19" s="331">
        <v>43</v>
      </c>
      <c r="BG19" s="331">
        <v>94.125</v>
      </c>
      <c r="BH19" s="331">
        <v>177.5</v>
      </c>
      <c r="BI19" s="333">
        <v>2509.875</v>
      </c>
      <c r="BJ19" s="334">
        <v>717.625</v>
      </c>
      <c r="BK19" s="334">
        <v>272</v>
      </c>
      <c r="BL19" s="334">
        <v>1133</v>
      </c>
      <c r="BM19" s="334">
        <v>245.625</v>
      </c>
      <c r="BN19" s="334">
        <v>11.25</v>
      </c>
      <c r="BO19" s="334">
        <v>8</v>
      </c>
      <c r="BP19" s="334">
        <v>122.375</v>
      </c>
      <c r="BQ19" s="335">
        <v>1180.375</v>
      </c>
      <c r="BR19" s="335">
        <v>49.75</v>
      </c>
      <c r="BS19" s="335">
        <v>162.5</v>
      </c>
      <c r="BT19" s="335">
        <v>0</v>
      </c>
      <c r="BU19" s="335">
        <v>0</v>
      </c>
      <c r="BV19" s="335">
        <v>968.125</v>
      </c>
      <c r="BW19" s="336">
        <v>58.625</v>
      </c>
      <c r="BX19" s="336">
        <v>193.25</v>
      </c>
      <c r="BY19" s="336">
        <v>0</v>
      </c>
      <c r="BZ19" s="336">
        <v>285</v>
      </c>
      <c r="CA19" s="336">
        <v>0</v>
      </c>
      <c r="CB19" s="336">
        <v>339.125</v>
      </c>
      <c r="CC19" s="337">
        <v>176.875</v>
      </c>
      <c r="CD19" s="338">
        <v>92288.644339536797</v>
      </c>
    </row>
    <row r="20" spans="1:82" x14ac:dyDescent="0.25">
      <c r="A20" s="179" t="s">
        <v>388</v>
      </c>
      <c r="B20" s="179" t="s">
        <v>389</v>
      </c>
      <c r="C20" s="179" t="s">
        <v>387</v>
      </c>
      <c r="D20" s="179" t="s">
        <v>124</v>
      </c>
      <c r="E20" s="331">
        <v>15447.836113241399</v>
      </c>
      <c r="F20" s="332">
        <v>15181.9464315594</v>
      </c>
      <c r="G20" s="332">
        <v>113.5</v>
      </c>
      <c r="H20" s="332">
        <v>152.38968168208299</v>
      </c>
      <c r="I20" s="332">
        <v>970</v>
      </c>
      <c r="J20" s="332">
        <v>864</v>
      </c>
      <c r="K20" s="332">
        <v>894.375</v>
      </c>
      <c r="L20" s="332">
        <v>2102.8931457787103</v>
      </c>
      <c r="M20" s="332">
        <v>4399.7218530418504</v>
      </c>
      <c r="N20" s="332">
        <v>3506.1494183781301</v>
      </c>
      <c r="O20" s="332">
        <v>2710.6966960427499</v>
      </c>
      <c r="P20" s="331">
        <v>1488.75</v>
      </c>
      <c r="Q20" s="332">
        <v>64.125</v>
      </c>
      <c r="R20" s="332">
        <v>138</v>
      </c>
      <c r="S20" s="331">
        <v>500.75</v>
      </c>
      <c r="T20" s="331">
        <v>716.125</v>
      </c>
      <c r="U20" s="331">
        <v>879.56154001247899</v>
      </c>
      <c r="V20" s="331">
        <v>2946</v>
      </c>
      <c r="W20" s="332">
        <v>357.875</v>
      </c>
      <c r="X20" s="332">
        <v>708.125</v>
      </c>
      <c r="Y20" s="332">
        <v>267.5</v>
      </c>
      <c r="Z20" s="332">
        <v>560.875</v>
      </c>
      <c r="AA20" s="332">
        <v>0</v>
      </c>
      <c r="AB20" s="332">
        <v>242</v>
      </c>
      <c r="AC20" s="332">
        <v>16</v>
      </c>
      <c r="AD20" s="332">
        <v>334.875</v>
      </c>
      <c r="AE20" s="332">
        <v>458.75</v>
      </c>
      <c r="AF20" s="331">
        <v>5058.5245732289604</v>
      </c>
      <c r="AG20" s="332">
        <v>1456.25</v>
      </c>
      <c r="AH20" s="332">
        <v>298.875</v>
      </c>
      <c r="AI20" s="332">
        <v>829.25</v>
      </c>
      <c r="AJ20" s="332">
        <v>390</v>
      </c>
      <c r="AK20" s="332">
        <v>67.625</v>
      </c>
      <c r="AL20" s="332">
        <v>59</v>
      </c>
      <c r="AM20" s="332">
        <v>1957.52457322896</v>
      </c>
      <c r="AN20" s="331">
        <v>308.75</v>
      </c>
      <c r="AO20" s="331">
        <v>545.375</v>
      </c>
      <c r="AP20" s="332">
        <v>353.25</v>
      </c>
      <c r="AQ20" s="332">
        <v>11.5</v>
      </c>
      <c r="AR20" s="332">
        <v>144.125</v>
      </c>
      <c r="AS20" s="332">
        <v>36.5</v>
      </c>
      <c r="AT20" s="331">
        <v>288.625</v>
      </c>
      <c r="AU20" s="331">
        <v>37.5</v>
      </c>
      <c r="AV20" s="331">
        <v>104.125</v>
      </c>
      <c r="AW20" s="332">
        <v>1.25</v>
      </c>
      <c r="AX20" s="332">
        <v>102.875</v>
      </c>
      <c r="AY20" s="331">
        <v>54.625</v>
      </c>
      <c r="AZ20" s="331">
        <v>342.375</v>
      </c>
      <c r="BA20" s="331">
        <v>54.375</v>
      </c>
      <c r="BB20" s="331">
        <v>0.375</v>
      </c>
      <c r="BC20" s="331">
        <v>0.375</v>
      </c>
      <c r="BD20" s="331">
        <v>1241.625</v>
      </c>
      <c r="BE20" s="331">
        <v>19.5</v>
      </c>
      <c r="BF20" s="331">
        <v>67.625</v>
      </c>
      <c r="BG20" s="331">
        <v>442.375</v>
      </c>
      <c r="BH20" s="331">
        <v>350.5</v>
      </c>
      <c r="BI20" s="333">
        <v>4843.5</v>
      </c>
      <c r="BJ20" s="334">
        <v>642.5</v>
      </c>
      <c r="BK20" s="334">
        <v>296</v>
      </c>
      <c r="BL20" s="334">
        <v>2105.5</v>
      </c>
      <c r="BM20" s="334">
        <v>1435.375</v>
      </c>
      <c r="BN20" s="334">
        <v>40.875</v>
      </c>
      <c r="BO20" s="334">
        <v>39</v>
      </c>
      <c r="BP20" s="334">
        <v>284.25</v>
      </c>
      <c r="BQ20" s="335">
        <v>1017.625</v>
      </c>
      <c r="BR20" s="335">
        <v>311.125</v>
      </c>
      <c r="BS20" s="335">
        <v>286</v>
      </c>
      <c r="BT20" s="335">
        <v>0.5</v>
      </c>
      <c r="BU20" s="335">
        <v>1</v>
      </c>
      <c r="BV20" s="335">
        <v>419</v>
      </c>
      <c r="BW20" s="336">
        <v>0</v>
      </c>
      <c r="BX20" s="336">
        <v>0</v>
      </c>
      <c r="BY20" s="336">
        <v>0</v>
      </c>
      <c r="BZ20" s="336">
        <v>0</v>
      </c>
      <c r="CA20" s="336">
        <v>0</v>
      </c>
      <c r="CB20" s="336">
        <v>159.875</v>
      </c>
      <c r="CC20" s="337">
        <v>392.39033187070203</v>
      </c>
      <c r="CD20" s="338">
        <v>147643.66834852</v>
      </c>
    </row>
    <row r="21" spans="1:82" x14ac:dyDescent="0.25">
      <c r="A21" s="179" t="s">
        <v>390</v>
      </c>
      <c r="B21" s="179" t="s">
        <v>391</v>
      </c>
      <c r="C21" s="179" t="s">
        <v>392</v>
      </c>
      <c r="D21" s="179" t="s">
        <v>118</v>
      </c>
      <c r="E21" s="331">
        <v>7860.3884012159397</v>
      </c>
      <c r="F21" s="332">
        <v>7462.2900815017501</v>
      </c>
      <c r="G21" s="332">
        <v>31.125</v>
      </c>
      <c r="H21" s="332">
        <v>366.97331971419339</v>
      </c>
      <c r="I21" s="332">
        <v>414</v>
      </c>
      <c r="J21" s="332">
        <v>381.5</v>
      </c>
      <c r="K21" s="332">
        <v>526.625</v>
      </c>
      <c r="L21" s="332">
        <v>984.81364035087699</v>
      </c>
      <c r="M21" s="332">
        <v>2173.14494810223</v>
      </c>
      <c r="N21" s="332">
        <v>1356.76403319119</v>
      </c>
      <c r="O21" s="332">
        <v>2023.5407795716401</v>
      </c>
      <c r="P21" s="331">
        <v>608.875</v>
      </c>
      <c r="Q21" s="332">
        <v>5.625</v>
      </c>
      <c r="R21" s="332">
        <v>88.25</v>
      </c>
      <c r="S21" s="331">
        <v>239.125</v>
      </c>
      <c r="T21" s="331">
        <v>249.25</v>
      </c>
      <c r="U21" s="331">
        <v>831.15146279702401</v>
      </c>
      <c r="V21" s="331">
        <v>1186</v>
      </c>
      <c r="W21" s="332">
        <v>252</v>
      </c>
      <c r="X21" s="332">
        <v>244</v>
      </c>
      <c r="Y21" s="332">
        <v>187.625</v>
      </c>
      <c r="Z21" s="332">
        <v>186.875</v>
      </c>
      <c r="AA21" s="332">
        <v>0</v>
      </c>
      <c r="AB21" s="332">
        <v>150.25</v>
      </c>
      <c r="AC21" s="332">
        <v>20.5</v>
      </c>
      <c r="AD21" s="332">
        <v>20.25</v>
      </c>
      <c r="AE21" s="332">
        <v>124.5</v>
      </c>
      <c r="AF21" s="331">
        <v>3200.9869384189201</v>
      </c>
      <c r="AG21" s="332">
        <v>862.25</v>
      </c>
      <c r="AH21" s="332">
        <v>186.375</v>
      </c>
      <c r="AI21" s="332">
        <v>792.875</v>
      </c>
      <c r="AJ21" s="332">
        <v>115.75</v>
      </c>
      <c r="AK21" s="332">
        <v>161.75</v>
      </c>
      <c r="AL21" s="332">
        <v>20.875</v>
      </c>
      <c r="AM21" s="332">
        <v>1061.1119384189201</v>
      </c>
      <c r="AN21" s="331">
        <v>10.875</v>
      </c>
      <c r="AO21" s="331">
        <v>97.25</v>
      </c>
      <c r="AP21" s="332">
        <v>46.25</v>
      </c>
      <c r="AQ21" s="332">
        <v>2.25</v>
      </c>
      <c r="AR21" s="332">
        <v>37.375</v>
      </c>
      <c r="AS21" s="332">
        <v>11.375</v>
      </c>
      <c r="AT21" s="331">
        <v>65.25</v>
      </c>
      <c r="AU21" s="331">
        <v>84.625</v>
      </c>
      <c r="AV21" s="331">
        <v>15</v>
      </c>
      <c r="AW21" s="332">
        <v>0.625</v>
      </c>
      <c r="AX21" s="332">
        <v>14.375</v>
      </c>
      <c r="AY21" s="331">
        <v>16.5</v>
      </c>
      <c r="AZ21" s="331">
        <v>13</v>
      </c>
      <c r="BA21" s="331">
        <v>47</v>
      </c>
      <c r="BB21" s="331">
        <v>0</v>
      </c>
      <c r="BC21" s="331">
        <v>0</v>
      </c>
      <c r="BD21" s="331">
        <v>519.125</v>
      </c>
      <c r="BE21" s="331">
        <v>5.5</v>
      </c>
      <c r="BF21" s="331">
        <v>44.625</v>
      </c>
      <c r="BG21" s="331">
        <v>405.75</v>
      </c>
      <c r="BH21" s="331">
        <v>220.5</v>
      </c>
      <c r="BI21" s="333">
        <v>1396.25</v>
      </c>
      <c r="BJ21" s="334">
        <v>362.5</v>
      </c>
      <c r="BK21" s="334">
        <v>16</v>
      </c>
      <c r="BL21" s="334">
        <v>809.75</v>
      </c>
      <c r="BM21" s="334">
        <v>119.5</v>
      </c>
      <c r="BN21" s="334">
        <v>2.125</v>
      </c>
      <c r="BO21" s="334">
        <v>0</v>
      </c>
      <c r="BP21" s="334">
        <v>86.375</v>
      </c>
      <c r="BQ21" s="335">
        <v>624.375</v>
      </c>
      <c r="BR21" s="335">
        <v>40.375</v>
      </c>
      <c r="BS21" s="335">
        <v>108</v>
      </c>
      <c r="BT21" s="335">
        <v>92.5</v>
      </c>
      <c r="BU21" s="335">
        <v>0</v>
      </c>
      <c r="BV21" s="335">
        <v>383.5</v>
      </c>
      <c r="BW21" s="336">
        <v>0</v>
      </c>
      <c r="BX21" s="336">
        <v>0</v>
      </c>
      <c r="BY21" s="336">
        <v>0</v>
      </c>
      <c r="BZ21" s="336">
        <v>99.375</v>
      </c>
      <c r="CA21" s="336">
        <v>0</v>
      </c>
      <c r="CB21" s="336">
        <v>220.625</v>
      </c>
      <c r="CC21" s="337">
        <v>186.875</v>
      </c>
      <c r="CD21" s="338">
        <v>70077.884905785293</v>
      </c>
    </row>
    <row r="22" spans="1:82" x14ac:dyDescent="0.25">
      <c r="A22" s="179" t="s">
        <v>393</v>
      </c>
      <c r="B22" s="179" t="s">
        <v>394</v>
      </c>
      <c r="C22" s="179" t="s">
        <v>395</v>
      </c>
      <c r="D22" s="179" t="s">
        <v>124</v>
      </c>
      <c r="E22" s="331">
        <v>6627.3068639819103</v>
      </c>
      <c r="F22" s="332">
        <v>6602.3068639819103</v>
      </c>
      <c r="G22" s="332">
        <v>25</v>
      </c>
      <c r="H22" s="332">
        <v>0</v>
      </c>
      <c r="I22" s="332">
        <v>408.625</v>
      </c>
      <c r="J22" s="332">
        <v>388.125</v>
      </c>
      <c r="K22" s="332">
        <v>468.25</v>
      </c>
      <c r="L22" s="332">
        <v>908.875</v>
      </c>
      <c r="M22" s="332">
        <v>1407.5931776556799</v>
      </c>
      <c r="N22" s="332">
        <v>1643.9636863262399</v>
      </c>
      <c r="O22" s="332">
        <v>1401.875</v>
      </c>
      <c r="P22" s="331">
        <v>609</v>
      </c>
      <c r="Q22" s="332">
        <v>4.125</v>
      </c>
      <c r="R22" s="332">
        <v>36.625</v>
      </c>
      <c r="S22" s="331">
        <v>703.125</v>
      </c>
      <c r="T22" s="331">
        <v>376.125</v>
      </c>
      <c r="U22" s="331">
        <v>120.375</v>
      </c>
      <c r="V22" s="331">
        <v>1418.5</v>
      </c>
      <c r="W22" s="332">
        <v>382.875</v>
      </c>
      <c r="X22" s="332">
        <v>270.75</v>
      </c>
      <c r="Y22" s="332">
        <v>62.875</v>
      </c>
      <c r="Z22" s="332">
        <v>275.375</v>
      </c>
      <c r="AA22" s="332">
        <v>0</v>
      </c>
      <c r="AB22" s="332">
        <v>65.375</v>
      </c>
      <c r="AC22" s="332">
        <v>96.125</v>
      </c>
      <c r="AD22" s="332">
        <v>224.25</v>
      </c>
      <c r="AE22" s="332">
        <v>40.875</v>
      </c>
      <c r="AF22" s="331">
        <v>2096.8068639819103</v>
      </c>
      <c r="AG22" s="332">
        <v>692.875</v>
      </c>
      <c r="AH22" s="332">
        <v>139.625</v>
      </c>
      <c r="AI22" s="332">
        <v>688.875</v>
      </c>
      <c r="AJ22" s="332">
        <v>54</v>
      </c>
      <c r="AK22" s="332">
        <v>24.625</v>
      </c>
      <c r="AL22" s="332">
        <v>103.75</v>
      </c>
      <c r="AM22" s="332">
        <v>393.05686398191301</v>
      </c>
      <c r="AN22" s="331">
        <v>44.75</v>
      </c>
      <c r="AO22" s="331">
        <v>131.25</v>
      </c>
      <c r="AP22" s="332">
        <v>83</v>
      </c>
      <c r="AQ22" s="332">
        <v>4</v>
      </c>
      <c r="AR22" s="332">
        <v>26.5</v>
      </c>
      <c r="AS22" s="332">
        <v>17.75</v>
      </c>
      <c r="AT22" s="331">
        <v>84.75</v>
      </c>
      <c r="AU22" s="331">
        <v>5.75</v>
      </c>
      <c r="AV22" s="331">
        <v>54.125</v>
      </c>
      <c r="AW22" s="332">
        <v>36.5</v>
      </c>
      <c r="AX22" s="332">
        <v>17.625</v>
      </c>
      <c r="AY22" s="331">
        <v>15.875</v>
      </c>
      <c r="AZ22" s="331">
        <v>15</v>
      </c>
      <c r="BA22" s="331">
        <v>24.875</v>
      </c>
      <c r="BB22" s="331">
        <v>1</v>
      </c>
      <c r="BC22" s="331">
        <v>1.75</v>
      </c>
      <c r="BD22" s="331">
        <v>300.125</v>
      </c>
      <c r="BE22" s="331">
        <v>0</v>
      </c>
      <c r="BF22" s="331">
        <v>46.5</v>
      </c>
      <c r="BG22" s="331">
        <v>446.125</v>
      </c>
      <c r="BH22" s="331">
        <v>131.5</v>
      </c>
      <c r="BI22" s="333">
        <v>1389.125</v>
      </c>
      <c r="BJ22" s="334">
        <v>586.5</v>
      </c>
      <c r="BK22" s="334">
        <v>55</v>
      </c>
      <c r="BL22" s="334">
        <v>615</v>
      </c>
      <c r="BM22" s="334">
        <v>55.75</v>
      </c>
      <c r="BN22" s="334">
        <v>26.25</v>
      </c>
      <c r="BO22" s="334">
        <v>0</v>
      </c>
      <c r="BP22" s="334">
        <v>50.625</v>
      </c>
      <c r="BQ22" s="335">
        <v>388.125</v>
      </c>
      <c r="BR22" s="335">
        <v>33.25</v>
      </c>
      <c r="BS22" s="335">
        <v>176</v>
      </c>
      <c r="BT22" s="335">
        <v>106.5</v>
      </c>
      <c r="BU22" s="335">
        <v>0</v>
      </c>
      <c r="BV22" s="335">
        <v>72.375</v>
      </c>
      <c r="BW22" s="336">
        <v>0</v>
      </c>
      <c r="BX22" s="336">
        <v>0</v>
      </c>
      <c r="BY22" s="336">
        <v>0</v>
      </c>
      <c r="BZ22" s="336">
        <v>0</v>
      </c>
      <c r="CA22" s="336">
        <v>0</v>
      </c>
      <c r="CB22" s="336">
        <v>72.375</v>
      </c>
      <c r="CC22" s="337">
        <v>851.60456989247302</v>
      </c>
      <c r="CD22" s="338">
        <v>58781.500482261203</v>
      </c>
    </row>
    <row r="23" spans="1:82" x14ac:dyDescent="0.25">
      <c r="A23" s="179" t="s">
        <v>396</v>
      </c>
      <c r="B23" s="179" t="s">
        <v>119</v>
      </c>
      <c r="C23" s="179" t="s">
        <v>119</v>
      </c>
      <c r="D23" s="179" t="s">
        <v>119</v>
      </c>
      <c r="E23" s="331">
        <v>7058.9917016545796</v>
      </c>
      <c r="F23" s="332">
        <v>7012.1167016545796</v>
      </c>
      <c r="G23" s="332">
        <v>46.875</v>
      </c>
      <c r="H23" s="332">
        <v>0</v>
      </c>
      <c r="I23" s="332">
        <v>555.75</v>
      </c>
      <c r="J23" s="332">
        <v>529.125</v>
      </c>
      <c r="K23" s="332">
        <v>621.25</v>
      </c>
      <c r="L23" s="332">
        <v>1431.3517489375599</v>
      </c>
      <c r="M23" s="332">
        <v>2200.7649527170197</v>
      </c>
      <c r="N23" s="332">
        <v>1223.75</v>
      </c>
      <c r="O23" s="332">
        <v>497</v>
      </c>
      <c r="P23" s="331">
        <v>340.5</v>
      </c>
      <c r="Q23" s="332">
        <v>25.875</v>
      </c>
      <c r="R23" s="332">
        <v>32.5</v>
      </c>
      <c r="S23" s="331">
        <v>179</v>
      </c>
      <c r="T23" s="331">
        <v>415</v>
      </c>
      <c r="U23" s="331">
        <v>76.125</v>
      </c>
      <c r="V23" s="331">
        <v>1187.25</v>
      </c>
      <c r="W23" s="332">
        <v>324</v>
      </c>
      <c r="X23" s="332">
        <v>242.125</v>
      </c>
      <c r="Y23" s="332">
        <v>223.875</v>
      </c>
      <c r="Z23" s="332">
        <v>64.75</v>
      </c>
      <c r="AA23" s="332">
        <v>0</v>
      </c>
      <c r="AB23" s="332">
        <v>78.625</v>
      </c>
      <c r="AC23" s="332">
        <v>14.5</v>
      </c>
      <c r="AD23" s="332">
        <v>54.375</v>
      </c>
      <c r="AE23" s="332">
        <v>185</v>
      </c>
      <c r="AF23" s="331">
        <v>3177.6167016545801</v>
      </c>
      <c r="AG23" s="332">
        <v>1981.375</v>
      </c>
      <c r="AH23" s="332">
        <v>189.625</v>
      </c>
      <c r="AI23" s="332">
        <v>257.5</v>
      </c>
      <c r="AJ23" s="332">
        <v>168.125</v>
      </c>
      <c r="AK23" s="332">
        <v>190.625</v>
      </c>
      <c r="AL23" s="332">
        <v>1</v>
      </c>
      <c r="AM23" s="332">
        <v>389.36670165458202</v>
      </c>
      <c r="AN23" s="331">
        <v>93.75</v>
      </c>
      <c r="AO23" s="331">
        <v>119.125</v>
      </c>
      <c r="AP23" s="332">
        <v>78.125</v>
      </c>
      <c r="AQ23" s="332">
        <v>0.125</v>
      </c>
      <c r="AR23" s="332">
        <v>22.375</v>
      </c>
      <c r="AS23" s="332">
        <v>18.5</v>
      </c>
      <c r="AT23" s="331">
        <v>53.5</v>
      </c>
      <c r="AU23" s="331">
        <v>20</v>
      </c>
      <c r="AV23" s="331">
        <v>21.75</v>
      </c>
      <c r="AW23" s="332">
        <v>2.5</v>
      </c>
      <c r="AX23" s="332">
        <v>19.25</v>
      </c>
      <c r="AY23" s="331">
        <v>17.625</v>
      </c>
      <c r="AZ23" s="331">
        <v>143.625</v>
      </c>
      <c r="BA23" s="331">
        <v>12</v>
      </c>
      <c r="BB23" s="331">
        <v>0</v>
      </c>
      <c r="BC23" s="331">
        <v>0</v>
      </c>
      <c r="BD23" s="331">
        <v>949.5</v>
      </c>
      <c r="BE23" s="331">
        <v>17</v>
      </c>
      <c r="BF23" s="331">
        <v>18.5</v>
      </c>
      <c r="BG23" s="331">
        <v>183.125</v>
      </c>
      <c r="BH23" s="331">
        <v>34</v>
      </c>
      <c r="BI23" s="333">
        <v>945.125</v>
      </c>
      <c r="BJ23" s="334">
        <v>183.5</v>
      </c>
      <c r="BK23" s="334">
        <v>110.125</v>
      </c>
      <c r="BL23" s="334">
        <v>612.5</v>
      </c>
      <c r="BM23" s="334">
        <v>0</v>
      </c>
      <c r="BN23" s="334">
        <v>0</v>
      </c>
      <c r="BO23" s="334">
        <v>0</v>
      </c>
      <c r="BP23" s="334">
        <v>39</v>
      </c>
      <c r="BQ23" s="335">
        <v>677.125</v>
      </c>
      <c r="BR23" s="335">
        <v>58</v>
      </c>
      <c r="BS23" s="335">
        <v>135.5</v>
      </c>
      <c r="BT23" s="335">
        <v>17.5</v>
      </c>
      <c r="BU23" s="335">
        <v>0</v>
      </c>
      <c r="BV23" s="335">
        <v>466.125</v>
      </c>
      <c r="BW23" s="336">
        <v>16.75</v>
      </c>
      <c r="BX23" s="336">
        <v>0</v>
      </c>
      <c r="BY23" s="336">
        <v>0</v>
      </c>
      <c r="BZ23" s="336">
        <v>76.625</v>
      </c>
      <c r="CA23" s="336">
        <v>0</v>
      </c>
      <c r="CB23" s="336">
        <v>148.75</v>
      </c>
      <c r="CC23" s="337">
        <v>1</v>
      </c>
      <c r="CD23" s="338">
        <v>84292.071947200195</v>
      </c>
    </row>
    <row r="24" spans="1:82" x14ac:dyDescent="0.25">
      <c r="A24" s="179" t="s">
        <v>397</v>
      </c>
      <c r="B24" s="179" t="s">
        <v>398</v>
      </c>
      <c r="C24" s="179" t="s">
        <v>399</v>
      </c>
      <c r="D24" s="179" t="s">
        <v>116</v>
      </c>
      <c r="E24" s="331">
        <v>13862.6502692989</v>
      </c>
      <c r="F24" s="332">
        <v>13650.1231434692</v>
      </c>
      <c r="G24" s="332">
        <v>7.75</v>
      </c>
      <c r="H24" s="332">
        <v>204.77712582971799</v>
      </c>
      <c r="I24" s="332">
        <v>801.625</v>
      </c>
      <c r="J24" s="332">
        <v>810.25</v>
      </c>
      <c r="K24" s="332">
        <v>947.5</v>
      </c>
      <c r="L24" s="332">
        <v>1859.62475845411</v>
      </c>
      <c r="M24" s="332">
        <v>3062.2253684819898</v>
      </c>
      <c r="N24" s="332">
        <v>3061.3001423628298</v>
      </c>
      <c r="O24" s="332">
        <v>3320.125</v>
      </c>
      <c r="P24" s="331">
        <v>1801</v>
      </c>
      <c r="Q24" s="332">
        <v>5.5</v>
      </c>
      <c r="R24" s="332">
        <v>117</v>
      </c>
      <c r="S24" s="331">
        <v>1359.75</v>
      </c>
      <c r="T24" s="331">
        <v>575.875</v>
      </c>
      <c r="U24" s="331">
        <v>478.40108004963901</v>
      </c>
      <c r="V24" s="331">
        <v>2875.25</v>
      </c>
      <c r="W24" s="332">
        <v>520.375</v>
      </c>
      <c r="X24" s="332">
        <v>376.875</v>
      </c>
      <c r="Y24" s="332">
        <v>240</v>
      </c>
      <c r="Z24" s="332">
        <v>602.625</v>
      </c>
      <c r="AA24" s="332">
        <v>54</v>
      </c>
      <c r="AB24" s="332">
        <v>160.125</v>
      </c>
      <c r="AC24" s="332">
        <v>0</v>
      </c>
      <c r="AD24" s="332">
        <v>503.75</v>
      </c>
      <c r="AE24" s="332">
        <v>417.5</v>
      </c>
      <c r="AF24" s="331">
        <v>3695.8741892492899</v>
      </c>
      <c r="AG24" s="332">
        <v>1042.1196261508801</v>
      </c>
      <c r="AH24" s="332">
        <v>100.625</v>
      </c>
      <c r="AI24" s="332">
        <v>921.375</v>
      </c>
      <c r="AJ24" s="332">
        <v>254.125</v>
      </c>
      <c r="AK24" s="332">
        <v>266.75</v>
      </c>
      <c r="AL24" s="332">
        <v>23.625</v>
      </c>
      <c r="AM24" s="332">
        <v>1087.25456309841</v>
      </c>
      <c r="AN24" s="331">
        <v>89.5</v>
      </c>
      <c r="AO24" s="331">
        <v>362.25</v>
      </c>
      <c r="AP24" s="332">
        <v>233.875</v>
      </c>
      <c r="AQ24" s="332">
        <v>3.5</v>
      </c>
      <c r="AR24" s="332">
        <v>104.25</v>
      </c>
      <c r="AS24" s="332">
        <v>20.625</v>
      </c>
      <c r="AT24" s="331">
        <v>363.75</v>
      </c>
      <c r="AU24" s="331">
        <v>20.75</v>
      </c>
      <c r="AV24" s="331">
        <v>97</v>
      </c>
      <c r="AW24" s="332">
        <v>11.75</v>
      </c>
      <c r="AX24" s="332">
        <v>85.25</v>
      </c>
      <c r="AY24" s="331">
        <v>39.25</v>
      </c>
      <c r="AZ24" s="331">
        <v>70.625</v>
      </c>
      <c r="BA24" s="331">
        <v>55</v>
      </c>
      <c r="BB24" s="331">
        <v>2.375</v>
      </c>
      <c r="BC24" s="331">
        <v>1</v>
      </c>
      <c r="BD24" s="331">
        <v>1407.625</v>
      </c>
      <c r="BE24" s="331">
        <v>43.75</v>
      </c>
      <c r="BF24" s="331">
        <v>47</v>
      </c>
      <c r="BG24" s="331">
        <v>471.625</v>
      </c>
      <c r="BH24" s="331">
        <v>5</v>
      </c>
      <c r="BI24" s="333">
        <v>3258.625</v>
      </c>
      <c r="BJ24" s="334">
        <v>535.5</v>
      </c>
      <c r="BK24" s="334">
        <v>159.125</v>
      </c>
      <c r="BL24" s="334">
        <v>2271.25</v>
      </c>
      <c r="BM24" s="334">
        <v>0</v>
      </c>
      <c r="BN24" s="334">
        <v>19.5</v>
      </c>
      <c r="BO24" s="334">
        <v>29.5</v>
      </c>
      <c r="BP24" s="334">
        <v>243.75</v>
      </c>
      <c r="BQ24" s="335">
        <v>3960.6121194932898</v>
      </c>
      <c r="BR24" s="335">
        <v>158</v>
      </c>
      <c r="BS24" s="335">
        <v>163.5</v>
      </c>
      <c r="BT24" s="335">
        <v>435.5</v>
      </c>
      <c r="BU24" s="335">
        <v>4</v>
      </c>
      <c r="BV24" s="335">
        <v>3199.6121194932898</v>
      </c>
      <c r="BW24" s="336">
        <v>0</v>
      </c>
      <c r="BX24" s="336">
        <v>704</v>
      </c>
      <c r="BY24" s="336">
        <v>533.625</v>
      </c>
      <c r="BZ24" s="336">
        <v>556</v>
      </c>
      <c r="CA24" s="336">
        <v>185.75</v>
      </c>
      <c r="CB24" s="336">
        <v>317.125</v>
      </c>
      <c r="CC24" s="337">
        <v>321.875</v>
      </c>
      <c r="CD24" s="338">
        <v>156314.609105393</v>
      </c>
    </row>
    <row r="25" spans="1:82" x14ac:dyDescent="0.25">
      <c r="A25" s="179" t="s">
        <v>400</v>
      </c>
      <c r="B25" s="179" t="s">
        <v>401</v>
      </c>
      <c r="C25" s="179" t="s">
        <v>117</v>
      </c>
      <c r="D25" s="179" t="s">
        <v>117</v>
      </c>
      <c r="E25" s="331">
        <v>17397.938061722998</v>
      </c>
      <c r="F25" s="332">
        <v>17115.019275931598</v>
      </c>
      <c r="G25" s="332">
        <v>0</v>
      </c>
      <c r="H25" s="332">
        <v>282.91878579142701</v>
      </c>
      <c r="I25" s="332">
        <v>993.375</v>
      </c>
      <c r="J25" s="332">
        <v>1090.7039473684199</v>
      </c>
      <c r="K25" s="332">
        <v>1034.25</v>
      </c>
      <c r="L25" s="332">
        <v>1713.84236909323</v>
      </c>
      <c r="M25" s="332">
        <v>4019.8247044453501</v>
      </c>
      <c r="N25" s="332">
        <v>4149.9420408160095</v>
      </c>
      <c r="O25" s="332">
        <v>4396</v>
      </c>
      <c r="P25" s="331">
        <v>2449.5</v>
      </c>
      <c r="Q25" s="332">
        <v>19.875</v>
      </c>
      <c r="R25" s="332">
        <v>127.125</v>
      </c>
      <c r="S25" s="331">
        <v>2059.625</v>
      </c>
      <c r="T25" s="331">
        <v>732.875</v>
      </c>
      <c r="U25" s="331">
        <v>733.30617471828998</v>
      </c>
      <c r="V25" s="331">
        <v>3000.875</v>
      </c>
      <c r="W25" s="332">
        <v>660.875</v>
      </c>
      <c r="X25" s="332">
        <v>457.875</v>
      </c>
      <c r="Y25" s="332">
        <v>587.875</v>
      </c>
      <c r="Z25" s="332">
        <v>537.25</v>
      </c>
      <c r="AA25" s="332">
        <v>0</v>
      </c>
      <c r="AB25" s="332">
        <v>242.25</v>
      </c>
      <c r="AC25" s="332">
        <v>103.25</v>
      </c>
      <c r="AD25" s="332">
        <v>190.625</v>
      </c>
      <c r="AE25" s="332">
        <v>220.875</v>
      </c>
      <c r="AF25" s="331">
        <v>4224.5068870047198</v>
      </c>
      <c r="AG25" s="332">
        <v>1652.25</v>
      </c>
      <c r="AH25" s="332">
        <v>161.25</v>
      </c>
      <c r="AI25" s="332">
        <v>1427.625</v>
      </c>
      <c r="AJ25" s="332">
        <v>29.125</v>
      </c>
      <c r="AK25" s="332">
        <v>63.625</v>
      </c>
      <c r="AL25" s="332">
        <v>6.75</v>
      </c>
      <c r="AM25" s="332">
        <v>883.88188700472097</v>
      </c>
      <c r="AN25" s="331">
        <v>100.875</v>
      </c>
      <c r="AO25" s="331">
        <v>347</v>
      </c>
      <c r="AP25" s="332">
        <v>158.5</v>
      </c>
      <c r="AQ25" s="332">
        <v>19.75</v>
      </c>
      <c r="AR25" s="332">
        <v>139.625</v>
      </c>
      <c r="AS25" s="332">
        <v>29.125</v>
      </c>
      <c r="AT25" s="331">
        <v>299</v>
      </c>
      <c r="AU25" s="331">
        <v>3.375</v>
      </c>
      <c r="AV25" s="331">
        <v>65.75</v>
      </c>
      <c r="AW25" s="332">
        <v>8.125</v>
      </c>
      <c r="AX25" s="332">
        <v>57.625</v>
      </c>
      <c r="AY25" s="331">
        <v>101</v>
      </c>
      <c r="AZ25" s="331">
        <v>409.5</v>
      </c>
      <c r="BA25" s="331">
        <v>130.375</v>
      </c>
      <c r="BB25" s="331">
        <v>1</v>
      </c>
      <c r="BC25" s="331">
        <v>2</v>
      </c>
      <c r="BD25" s="331">
        <v>1301.375</v>
      </c>
      <c r="BE25" s="331">
        <v>4</v>
      </c>
      <c r="BF25" s="331">
        <v>46</v>
      </c>
      <c r="BG25" s="331">
        <v>552</v>
      </c>
      <c r="BH25" s="331">
        <v>834</v>
      </c>
      <c r="BI25" s="333">
        <v>7203.625</v>
      </c>
      <c r="BJ25" s="334">
        <v>3929</v>
      </c>
      <c r="BK25" s="334">
        <v>360.75</v>
      </c>
      <c r="BL25" s="334">
        <v>2200.125</v>
      </c>
      <c r="BM25" s="334">
        <v>67.25</v>
      </c>
      <c r="BN25" s="334">
        <v>67.25</v>
      </c>
      <c r="BO25" s="334">
        <v>0</v>
      </c>
      <c r="BP25" s="334">
        <v>579.25</v>
      </c>
      <c r="BQ25" s="335">
        <v>1561.375</v>
      </c>
      <c r="BR25" s="335">
        <v>114.375</v>
      </c>
      <c r="BS25" s="335">
        <v>316</v>
      </c>
      <c r="BT25" s="335">
        <v>342.5</v>
      </c>
      <c r="BU25" s="335">
        <v>0</v>
      </c>
      <c r="BV25" s="335">
        <v>788.5</v>
      </c>
      <c r="BW25" s="336">
        <v>119.125</v>
      </c>
      <c r="BX25" s="336">
        <v>0</v>
      </c>
      <c r="BY25" s="336">
        <v>0</v>
      </c>
      <c r="BZ25" s="336">
        <v>290.875</v>
      </c>
      <c r="CA25" s="336">
        <v>0</v>
      </c>
      <c r="CB25" s="336">
        <v>278.5</v>
      </c>
      <c r="CC25" s="337">
        <v>986.5</v>
      </c>
      <c r="CD25" s="338">
        <v>142032.04891796398</v>
      </c>
    </row>
    <row r="26" spans="1:82" x14ac:dyDescent="0.25">
      <c r="A26" s="179" t="s">
        <v>402</v>
      </c>
      <c r="B26" s="179" t="s">
        <v>403</v>
      </c>
      <c r="C26" s="179" t="s">
        <v>395</v>
      </c>
      <c r="D26" s="179" t="s">
        <v>124</v>
      </c>
      <c r="E26" s="331">
        <v>3559.27471562347</v>
      </c>
      <c r="F26" s="332">
        <v>3468.77471562347</v>
      </c>
      <c r="G26" s="332">
        <v>90.5</v>
      </c>
      <c r="H26" s="332">
        <v>0</v>
      </c>
      <c r="I26" s="332">
        <v>223.875</v>
      </c>
      <c r="J26" s="332">
        <v>205.5</v>
      </c>
      <c r="K26" s="332">
        <v>221.125</v>
      </c>
      <c r="L26" s="332">
        <v>476.42244289619902</v>
      </c>
      <c r="M26" s="332">
        <v>981.85227272727298</v>
      </c>
      <c r="N26" s="332">
        <v>1018.625</v>
      </c>
      <c r="O26" s="332">
        <v>431.875</v>
      </c>
      <c r="P26" s="331">
        <v>57.25</v>
      </c>
      <c r="Q26" s="332">
        <v>1.25</v>
      </c>
      <c r="R26" s="332">
        <v>14.125</v>
      </c>
      <c r="S26" s="331">
        <v>119.625</v>
      </c>
      <c r="T26" s="331">
        <v>66.75</v>
      </c>
      <c r="U26" s="331">
        <v>68.422442896199001</v>
      </c>
      <c r="V26" s="331">
        <v>987</v>
      </c>
      <c r="W26" s="332">
        <v>155.125</v>
      </c>
      <c r="X26" s="332">
        <v>326.25</v>
      </c>
      <c r="Y26" s="332">
        <v>227.125</v>
      </c>
      <c r="Z26" s="332">
        <v>237.25</v>
      </c>
      <c r="AA26" s="332">
        <v>0</v>
      </c>
      <c r="AB26" s="332">
        <v>0</v>
      </c>
      <c r="AC26" s="332">
        <v>0</v>
      </c>
      <c r="AD26" s="332">
        <v>3</v>
      </c>
      <c r="AE26" s="332">
        <v>38.25</v>
      </c>
      <c r="AF26" s="331">
        <v>1485.35227272727</v>
      </c>
      <c r="AG26" s="332">
        <v>812.125</v>
      </c>
      <c r="AH26" s="332">
        <v>17</v>
      </c>
      <c r="AI26" s="332">
        <v>309.625</v>
      </c>
      <c r="AJ26" s="332">
        <v>32.125</v>
      </c>
      <c r="AK26" s="332">
        <v>96</v>
      </c>
      <c r="AL26" s="332">
        <v>50.375</v>
      </c>
      <c r="AM26" s="332">
        <v>168.102272727273</v>
      </c>
      <c r="AN26" s="331">
        <v>23.125</v>
      </c>
      <c r="AO26" s="331">
        <v>93.75</v>
      </c>
      <c r="AP26" s="332">
        <v>28</v>
      </c>
      <c r="AQ26" s="332">
        <v>0.25</v>
      </c>
      <c r="AR26" s="332">
        <v>39.375</v>
      </c>
      <c r="AS26" s="332">
        <v>26.125</v>
      </c>
      <c r="AT26" s="331">
        <v>69.25</v>
      </c>
      <c r="AU26" s="331">
        <v>0</v>
      </c>
      <c r="AV26" s="331">
        <v>28.75</v>
      </c>
      <c r="AW26" s="332">
        <v>6.75</v>
      </c>
      <c r="AX26" s="332">
        <v>22</v>
      </c>
      <c r="AY26" s="331">
        <v>1.75</v>
      </c>
      <c r="AZ26" s="331">
        <v>4.5</v>
      </c>
      <c r="BA26" s="331">
        <v>0</v>
      </c>
      <c r="BB26" s="331">
        <v>0.75</v>
      </c>
      <c r="BC26" s="331">
        <v>1.875</v>
      </c>
      <c r="BD26" s="331">
        <v>242.5</v>
      </c>
      <c r="BE26" s="331">
        <v>0</v>
      </c>
      <c r="BF26" s="331">
        <v>71.5</v>
      </c>
      <c r="BG26" s="331">
        <v>141.125</v>
      </c>
      <c r="BH26" s="331">
        <v>96</v>
      </c>
      <c r="BI26" s="333">
        <v>551</v>
      </c>
      <c r="BJ26" s="334">
        <v>174.5</v>
      </c>
      <c r="BK26" s="334">
        <v>36.625</v>
      </c>
      <c r="BL26" s="334">
        <v>299.5</v>
      </c>
      <c r="BM26" s="334">
        <v>0</v>
      </c>
      <c r="BN26" s="334">
        <v>0</v>
      </c>
      <c r="BO26" s="334">
        <v>0</v>
      </c>
      <c r="BP26" s="334">
        <v>40.375</v>
      </c>
      <c r="BQ26" s="335">
        <v>558.375</v>
      </c>
      <c r="BR26" s="335">
        <v>12.125</v>
      </c>
      <c r="BS26" s="335">
        <v>80.5</v>
      </c>
      <c r="BT26" s="335">
        <v>83</v>
      </c>
      <c r="BU26" s="335">
        <v>0</v>
      </c>
      <c r="BV26" s="335">
        <v>382.75</v>
      </c>
      <c r="BW26" s="336">
        <v>342.875</v>
      </c>
      <c r="BX26" s="336">
        <v>0</v>
      </c>
      <c r="BY26" s="336">
        <v>0</v>
      </c>
      <c r="BZ26" s="336">
        <v>0</v>
      </c>
      <c r="CA26" s="336">
        <v>0</v>
      </c>
      <c r="CB26" s="336">
        <v>39.875</v>
      </c>
      <c r="CC26" s="337">
        <v>454.625</v>
      </c>
      <c r="CD26" s="338">
        <v>20904.4029194713</v>
      </c>
    </row>
    <row r="27" spans="1:82" x14ac:dyDescent="0.25">
      <c r="A27" s="179" t="s">
        <v>153</v>
      </c>
      <c r="B27" s="179" t="s">
        <v>404</v>
      </c>
      <c r="C27" s="179" t="s">
        <v>405</v>
      </c>
      <c r="D27" s="179" t="s">
        <v>124</v>
      </c>
      <c r="E27" s="331">
        <v>8788.0659648729397</v>
      </c>
      <c r="F27" s="332">
        <v>8635.5418655852591</v>
      </c>
      <c r="G27" s="332">
        <v>54.011777402402402</v>
      </c>
      <c r="H27" s="332">
        <v>98.512321885275796</v>
      </c>
      <c r="I27" s="332">
        <v>587.5</v>
      </c>
      <c r="J27" s="332">
        <v>531.02272727272702</v>
      </c>
      <c r="K27" s="332">
        <v>504.386777402402</v>
      </c>
      <c r="L27" s="332">
        <v>1348.8059811671701</v>
      </c>
      <c r="M27" s="332">
        <v>2160.4247384823002</v>
      </c>
      <c r="N27" s="332">
        <v>1791.90837882246</v>
      </c>
      <c r="O27" s="332">
        <v>1864.0173617258799</v>
      </c>
      <c r="P27" s="331">
        <v>806.875</v>
      </c>
      <c r="Q27" s="332">
        <v>27.125</v>
      </c>
      <c r="R27" s="332">
        <v>46.125</v>
      </c>
      <c r="S27" s="331">
        <v>188.375</v>
      </c>
      <c r="T27" s="331">
        <v>306.625</v>
      </c>
      <c r="U27" s="331">
        <v>546.86601779011301</v>
      </c>
      <c r="V27" s="331">
        <v>2150.875</v>
      </c>
      <c r="W27" s="332">
        <v>424.375</v>
      </c>
      <c r="X27" s="332">
        <v>223.875</v>
      </c>
      <c r="Y27" s="332">
        <v>267.5</v>
      </c>
      <c r="Z27" s="332">
        <v>386.5</v>
      </c>
      <c r="AA27" s="332">
        <v>0</v>
      </c>
      <c r="AB27" s="332">
        <v>28</v>
      </c>
      <c r="AC27" s="332">
        <v>84</v>
      </c>
      <c r="AD27" s="332">
        <v>573.5</v>
      </c>
      <c r="AE27" s="332">
        <v>163.125</v>
      </c>
      <c r="AF27" s="331">
        <v>3293.57494708283</v>
      </c>
      <c r="AG27" s="332">
        <v>868.75</v>
      </c>
      <c r="AH27" s="332">
        <v>34.625</v>
      </c>
      <c r="AI27" s="332">
        <v>921.875</v>
      </c>
      <c r="AJ27" s="332">
        <v>103</v>
      </c>
      <c r="AK27" s="332">
        <v>161.25</v>
      </c>
      <c r="AL27" s="332">
        <v>18</v>
      </c>
      <c r="AM27" s="332">
        <v>1186.07494708283</v>
      </c>
      <c r="AN27" s="331">
        <v>212.5</v>
      </c>
      <c r="AO27" s="331">
        <v>224</v>
      </c>
      <c r="AP27" s="332">
        <v>139.625</v>
      </c>
      <c r="AQ27" s="332">
        <v>3.875</v>
      </c>
      <c r="AR27" s="332">
        <v>49</v>
      </c>
      <c r="AS27" s="332">
        <v>31.5</v>
      </c>
      <c r="AT27" s="331">
        <v>55.25</v>
      </c>
      <c r="AU27" s="331">
        <v>21</v>
      </c>
      <c r="AV27" s="331">
        <v>27.5</v>
      </c>
      <c r="AW27" s="332">
        <v>0.375</v>
      </c>
      <c r="AX27" s="332">
        <v>27.125</v>
      </c>
      <c r="AY27" s="331">
        <v>49</v>
      </c>
      <c r="AZ27" s="331">
        <v>44</v>
      </c>
      <c r="BA27" s="331">
        <v>38.125</v>
      </c>
      <c r="BB27" s="331">
        <v>2</v>
      </c>
      <c r="BC27" s="331">
        <v>4.125</v>
      </c>
      <c r="BD27" s="331">
        <v>378.5</v>
      </c>
      <c r="BE27" s="331">
        <v>18</v>
      </c>
      <c r="BF27" s="331">
        <v>52</v>
      </c>
      <c r="BG27" s="331">
        <v>269.875</v>
      </c>
      <c r="BH27" s="331">
        <v>99</v>
      </c>
      <c r="BI27" s="333">
        <v>2260.875</v>
      </c>
      <c r="BJ27" s="334">
        <v>820</v>
      </c>
      <c r="BK27" s="334">
        <v>71</v>
      </c>
      <c r="BL27" s="334">
        <v>1067.625</v>
      </c>
      <c r="BM27" s="334">
        <v>163.5</v>
      </c>
      <c r="BN27" s="334">
        <v>66.875</v>
      </c>
      <c r="BO27" s="334">
        <v>0</v>
      </c>
      <c r="BP27" s="334">
        <v>71.875</v>
      </c>
      <c r="BQ27" s="335">
        <v>444.5</v>
      </c>
      <c r="BR27" s="335">
        <v>37.875</v>
      </c>
      <c r="BS27" s="335">
        <v>242</v>
      </c>
      <c r="BT27" s="335">
        <v>0</v>
      </c>
      <c r="BU27" s="335">
        <v>0</v>
      </c>
      <c r="BV27" s="335">
        <v>164.625</v>
      </c>
      <c r="BW27" s="336">
        <v>0</v>
      </c>
      <c r="BX27" s="336">
        <v>0</v>
      </c>
      <c r="BY27" s="336">
        <v>0</v>
      </c>
      <c r="BZ27" s="336">
        <v>0</v>
      </c>
      <c r="CA27" s="336">
        <v>0</v>
      </c>
      <c r="CB27" s="336">
        <v>140.75</v>
      </c>
      <c r="CC27" s="337">
        <v>1481</v>
      </c>
      <c r="CD27" s="338">
        <v>87974.1774452385</v>
      </c>
    </row>
    <row r="28" spans="1:82" x14ac:dyDescent="0.25">
      <c r="A28" s="179" t="s">
        <v>406</v>
      </c>
      <c r="B28" s="179" t="s">
        <v>407</v>
      </c>
      <c r="C28" s="179" t="s">
        <v>408</v>
      </c>
      <c r="D28" s="179" t="s">
        <v>116</v>
      </c>
      <c r="E28" s="331">
        <v>16868.4746719498</v>
      </c>
      <c r="F28" s="332">
        <v>16506.7246719498</v>
      </c>
      <c r="G28" s="332">
        <v>190.25</v>
      </c>
      <c r="H28" s="332">
        <v>171.5</v>
      </c>
      <c r="I28" s="332">
        <v>826</v>
      </c>
      <c r="J28" s="332">
        <v>906.25</v>
      </c>
      <c r="K28" s="332">
        <v>1424.375</v>
      </c>
      <c r="L28" s="332">
        <v>3494.4821508312998</v>
      </c>
      <c r="M28" s="332">
        <v>4287.0838626077493</v>
      </c>
      <c r="N28" s="332">
        <v>2756.10259271217</v>
      </c>
      <c r="O28" s="332">
        <v>3174.1810657986298</v>
      </c>
      <c r="P28" s="331">
        <v>1769.625</v>
      </c>
      <c r="Q28" s="332">
        <v>23.375</v>
      </c>
      <c r="R28" s="332">
        <v>171.625</v>
      </c>
      <c r="S28" s="331">
        <v>708</v>
      </c>
      <c r="T28" s="331">
        <v>662.25</v>
      </c>
      <c r="U28" s="331">
        <v>438.30324200697402</v>
      </c>
      <c r="V28" s="331">
        <v>2787.125</v>
      </c>
      <c r="W28" s="332">
        <v>300.5</v>
      </c>
      <c r="X28" s="332">
        <v>729.25</v>
      </c>
      <c r="Y28" s="332">
        <v>382.625</v>
      </c>
      <c r="Z28" s="332">
        <v>554.125</v>
      </c>
      <c r="AA28" s="332">
        <v>43</v>
      </c>
      <c r="AB28" s="332">
        <v>131.75</v>
      </c>
      <c r="AC28" s="332">
        <v>88.125</v>
      </c>
      <c r="AD28" s="332">
        <v>302.25</v>
      </c>
      <c r="AE28" s="332">
        <v>255.5</v>
      </c>
      <c r="AF28" s="331">
        <v>5744.7964299428704</v>
      </c>
      <c r="AG28" s="332">
        <v>2070.75</v>
      </c>
      <c r="AH28" s="332">
        <v>283.75</v>
      </c>
      <c r="AI28" s="332">
        <v>1359.5</v>
      </c>
      <c r="AJ28" s="332">
        <v>215</v>
      </c>
      <c r="AK28" s="332">
        <v>438.375</v>
      </c>
      <c r="AL28" s="332">
        <v>184.75</v>
      </c>
      <c r="AM28" s="332">
        <v>1192.67142994287</v>
      </c>
      <c r="AN28" s="331">
        <v>165.25</v>
      </c>
      <c r="AO28" s="331">
        <v>844.125</v>
      </c>
      <c r="AP28" s="332">
        <v>225.625</v>
      </c>
      <c r="AQ28" s="332">
        <v>7.25</v>
      </c>
      <c r="AR28" s="332">
        <v>584.375</v>
      </c>
      <c r="AS28" s="332">
        <v>26.875</v>
      </c>
      <c r="AT28" s="331">
        <v>284.375</v>
      </c>
      <c r="AU28" s="331">
        <v>32.25</v>
      </c>
      <c r="AV28" s="331">
        <v>104.5</v>
      </c>
      <c r="AW28" s="332">
        <v>14.5</v>
      </c>
      <c r="AX28" s="332">
        <v>90</v>
      </c>
      <c r="AY28" s="331">
        <v>83.125</v>
      </c>
      <c r="AZ28" s="331">
        <v>175.875</v>
      </c>
      <c r="BA28" s="331">
        <v>97.25</v>
      </c>
      <c r="BB28" s="331">
        <v>3</v>
      </c>
      <c r="BC28" s="331">
        <v>0.625</v>
      </c>
      <c r="BD28" s="331">
        <v>1648.5</v>
      </c>
      <c r="BE28" s="331">
        <v>43.875</v>
      </c>
      <c r="BF28" s="331">
        <v>75</v>
      </c>
      <c r="BG28" s="331">
        <v>1100.125</v>
      </c>
      <c r="BH28" s="331">
        <v>100.5</v>
      </c>
      <c r="BI28" s="333">
        <v>3889</v>
      </c>
      <c r="BJ28" s="334">
        <v>944</v>
      </c>
      <c r="BK28" s="334">
        <v>92.5</v>
      </c>
      <c r="BL28" s="334">
        <v>2740.375</v>
      </c>
      <c r="BM28" s="334">
        <v>5</v>
      </c>
      <c r="BN28" s="334">
        <v>12.375</v>
      </c>
      <c r="BO28" s="334">
        <v>0</v>
      </c>
      <c r="BP28" s="334">
        <v>94.75</v>
      </c>
      <c r="BQ28" s="335">
        <v>1701.1193181818201</v>
      </c>
      <c r="BR28" s="335">
        <v>71.75</v>
      </c>
      <c r="BS28" s="335">
        <v>271.5</v>
      </c>
      <c r="BT28" s="335">
        <v>71</v>
      </c>
      <c r="BU28" s="335">
        <v>0</v>
      </c>
      <c r="BV28" s="335">
        <v>1286.8693181818201</v>
      </c>
      <c r="BW28" s="336">
        <v>389.5</v>
      </c>
      <c r="BX28" s="336">
        <v>0</v>
      </c>
      <c r="BY28" s="336">
        <v>0</v>
      </c>
      <c r="BZ28" s="336">
        <v>542.75</v>
      </c>
      <c r="CA28" s="336">
        <v>0</v>
      </c>
      <c r="CB28" s="336">
        <v>211.375</v>
      </c>
      <c r="CC28" s="337">
        <v>244.25</v>
      </c>
      <c r="CD28" s="338">
        <v>143017.36963685599</v>
      </c>
    </row>
    <row r="29" spans="1:82" x14ac:dyDescent="0.25">
      <c r="A29" s="179" t="s">
        <v>409</v>
      </c>
      <c r="B29" s="179" t="s">
        <v>410</v>
      </c>
      <c r="C29" s="179" t="s">
        <v>355</v>
      </c>
      <c r="D29" s="179" t="s">
        <v>55</v>
      </c>
      <c r="E29" s="331">
        <v>15345.882937726299</v>
      </c>
      <c r="F29" s="332">
        <v>15227.888200884199</v>
      </c>
      <c r="G29" s="332">
        <v>21.5</v>
      </c>
      <c r="H29" s="332">
        <v>96.494736842105297</v>
      </c>
      <c r="I29" s="332">
        <v>1172.25</v>
      </c>
      <c r="J29" s="332">
        <v>873.75</v>
      </c>
      <c r="K29" s="332">
        <v>938.5</v>
      </c>
      <c r="L29" s="332">
        <v>2029.99065402477</v>
      </c>
      <c r="M29" s="332">
        <v>4820.9570315701203</v>
      </c>
      <c r="N29" s="332">
        <v>2831.5204328756699</v>
      </c>
      <c r="O29" s="332">
        <v>2678.91481925576</v>
      </c>
      <c r="P29" s="331">
        <v>1584.75</v>
      </c>
      <c r="Q29" s="332">
        <v>10.25</v>
      </c>
      <c r="R29" s="332">
        <v>157.625</v>
      </c>
      <c r="S29" s="331">
        <v>1610.75</v>
      </c>
      <c r="T29" s="331">
        <v>613.125</v>
      </c>
      <c r="U29" s="331">
        <v>479.09229439904499</v>
      </c>
      <c r="V29" s="331">
        <v>3192</v>
      </c>
      <c r="W29" s="332">
        <v>528.125</v>
      </c>
      <c r="X29" s="332">
        <v>403.375</v>
      </c>
      <c r="Y29" s="332">
        <v>219.625</v>
      </c>
      <c r="Z29" s="332">
        <v>868.125</v>
      </c>
      <c r="AA29" s="332">
        <v>46.625</v>
      </c>
      <c r="AB29" s="332">
        <v>371.75</v>
      </c>
      <c r="AC29" s="332">
        <v>274.5</v>
      </c>
      <c r="AD29" s="332">
        <v>330.125</v>
      </c>
      <c r="AE29" s="332">
        <v>149.75</v>
      </c>
      <c r="AF29" s="331">
        <v>4226.5406433272701</v>
      </c>
      <c r="AG29" s="332">
        <v>1435.875</v>
      </c>
      <c r="AH29" s="332">
        <v>53.25</v>
      </c>
      <c r="AI29" s="332">
        <v>1048.625</v>
      </c>
      <c r="AJ29" s="332">
        <v>238.25</v>
      </c>
      <c r="AK29" s="332">
        <v>230.125</v>
      </c>
      <c r="AL29" s="332">
        <v>201.625</v>
      </c>
      <c r="AM29" s="332">
        <v>1018.79064332727</v>
      </c>
      <c r="AN29" s="331">
        <v>69</v>
      </c>
      <c r="AO29" s="331">
        <v>397.5</v>
      </c>
      <c r="AP29" s="332">
        <v>283.25</v>
      </c>
      <c r="AQ29" s="332">
        <v>7</v>
      </c>
      <c r="AR29" s="332">
        <v>64.75</v>
      </c>
      <c r="AS29" s="332">
        <v>42.5</v>
      </c>
      <c r="AT29" s="331">
        <v>187.5</v>
      </c>
      <c r="AU29" s="331">
        <v>97.625</v>
      </c>
      <c r="AV29" s="331">
        <v>64.25</v>
      </c>
      <c r="AW29" s="332">
        <v>11.375</v>
      </c>
      <c r="AX29" s="332">
        <v>52.875</v>
      </c>
      <c r="AY29" s="331">
        <v>35.25</v>
      </c>
      <c r="AZ29" s="331">
        <v>51.875</v>
      </c>
      <c r="BA29" s="331">
        <v>124.375</v>
      </c>
      <c r="BB29" s="331">
        <v>3.875</v>
      </c>
      <c r="BC29" s="331">
        <v>2</v>
      </c>
      <c r="BD29" s="331">
        <v>1810.625</v>
      </c>
      <c r="BE29" s="331">
        <v>47.75</v>
      </c>
      <c r="BF29" s="331">
        <v>137.5</v>
      </c>
      <c r="BG29" s="331">
        <v>463.5</v>
      </c>
      <c r="BH29" s="331">
        <v>147</v>
      </c>
      <c r="BI29" s="333">
        <v>2380.5</v>
      </c>
      <c r="BJ29" s="334">
        <v>1012.5</v>
      </c>
      <c r="BK29" s="334">
        <v>354.125</v>
      </c>
      <c r="BL29" s="334">
        <v>541.75</v>
      </c>
      <c r="BM29" s="334">
        <v>6.125</v>
      </c>
      <c r="BN29" s="334">
        <v>3.125</v>
      </c>
      <c r="BO29" s="334">
        <v>0</v>
      </c>
      <c r="BP29" s="334">
        <v>462.875</v>
      </c>
      <c r="BQ29" s="335">
        <v>3118.25</v>
      </c>
      <c r="BR29" s="335">
        <v>228.5</v>
      </c>
      <c r="BS29" s="335">
        <v>204</v>
      </c>
      <c r="BT29" s="335">
        <v>234</v>
      </c>
      <c r="BU29" s="335">
        <v>0</v>
      </c>
      <c r="BV29" s="335">
        <v>2451.75</v>
      </c>
      <c r="BW29" s="336">
        <v>0</v>
      </c>
      <c r="BX29" s="336">
        <v>660</v>
      </c>
      <c r="BY29" s="336">
        <v>283.125</v>
      </c>
      <c r="BZ29" s="336">
        <v>462.125</v>
      </c>
      <c r="CA29" s="336">
        <v>0</v>
      </c>
      <c r="CB29" s="336">
        <v>395.75</v>
      </c>
      <c r="CC29" s="337">
        <v>440.06125053625101</v>
      </c>
      <c r="CD29" s="338">
        <v>158852.775958627</v>
      </c>
    </row>
    <row r="30" spans="1:82" x14ac:dyDescent="0.25">
      <c r="A30" s="179" t="s">
        <v>151</v>
      </c>
      <c r="B30" s="179" t="s">
        <v>411</v>
      </c>
      <c r="C30" s="179" t="s">
        <v>412</v>
      </c>
      <c r="D30" s="179" t="s">
        <v>123</v>
      </c>
      <c r="E30" s="331">
        <v>11259.7360254627</v>
      </c>
      <c r="F30" s="332">
        <v>10947.1110254627</v>
      </c>
      <c r="G30" s="332">
        <v>17.75</v>
      </c>
      <c r="H30" s="332">
        <v>294.875</v>
      </c>
      <c r="I30" s="332">
        <v>627</v>
      </c>
      <c r="J30" s="332">
        <v>593.25</v>
      </c>
      <c r="K30" s="332">
        <v>683.25</v>
      </c>
      <c r="L30" s="332">
        <v>1610.4825976147099</v>
      </c>
      <c r="M30" s="332">
        <v>3082.2601396414598</v>
      </c>
      <c r="N30" s="332">
        <v>2817.7967121588099</v>
      </c>
      <c r="O30" s="332">
        <v>1845.6965760477001</v>
      </c>
      <c r="P30" s="331">
        <v>987.75</v>
      </c>
      <c r="Q30" s="332">
        <v>15.25</v>
      </c>
      <c r="R30" s="332">
        <v>97.5</v>
      </c>
      <c r="S30" s="331">
        <v>310.875</v>
      </c>
      <c r="T30" s="331">
        <v>529.375</v>
      </c>
      <c r="U30" s="331">
        <v>787.82157604770396</v>
      </c>
      <c r="V30" s="331">
        <v>2929.625</v>
      </c>
      <c r="W30" s="332">
        <v>115.625</v>
      </c>
      <c r="X30" s="332">
        <v>664.125</v>
      </c>
      <c r="Y30" s="332">
        <v>510.5</v>
      </c>
      <c r="Z30" s="332">
        <v>1003.875</v>
      </c>
      <c r="AA30" s="332">
        <v>37.125</v>
      </c>
      <c r="AB30" s="332">
        <v>7.75</v>
      </c>
      <c r="AC30" s="332">
        <v>26.25</v>
      </c>
      <c r="AD30" s="332">
        <v>320.625</v>
      </c>
      <c r="AE30" s="332">
        <v>243.75</v>
      </c>
      <c r="AF30" s="331">
        <v>3410.41444941498</v>
      </c>
      <c r="AG30" s="332">
        <v>832.625</v>
      </c>
      <c r="AH30" s="332">
        <v>30.625</v>
      </c>
      <c r="AI30" s="332">
        <v>1720.75</v>
      </c>
      <c r="AJ30" s="332">
        <v>93.25</v>
      </c>
      <c r="AK30" s="332">
        <v>295.5</v>
      </c>
      <c r="AL30" s="332">
        <v>33.125</v>
      </c>
      <c r="AM30" s="332">
        <v>404.53944941498298</v>
      </c>
      <c r="AN30" s="331">
        <v>140.75</v>
      </c>
      <c r="AO30" s="331">
        <v>178.125</v>
      </c>
      <c r="AP30" s="332">
        <v>121.75</v>
      </c>
      <c r="AQ30" s="332">
        <v>1.875</v>
      </c>
      <c r="AR30" s="332">
        <v>34.875</v>
      </c>
      <c r="AS30" s="332">
        <v>19.625</v>
      </c>
      <c r="AT30" s="331">
        <v>35.875</v>
      </c>
      <c r="AU30" s="331">
        <v>6.25</v>
      </c>
      <c r="AV30" s="331">
        <v>15</v>
      </c>
      <c r="AW30" s="332">
        <v>0</v>
      </c>
      <c r="AX30" s="332">
        <v>15</v>
      </c>
      <c r="AY30" s="331">
        <v>25.5</v>
      </c>
      <c r="AZ30" s="331">
        <v>51.125</v>
      </c>
      <c r="BA30" s="331">
        <v>49.75</v>
      </c>
      <c r="BB30" s="331">
        <v>1</v>
      </c>
      <c r="BC30" s="331">
        <v>0</v>
      </c>
      <c r="BD30" s="331">
        <v>1070.25</v>
      </c>
      <c r="BE30" s="331">
        <v>0</v>
      </c>
      <c r="BF30" s="331">
        <v>74</v>
      </c>
      <c r="BG30" s="331">
        <v>389.75</v>
      </c>
      <c r="BH30" s="331">
        <v>266.5</v>
      </c>
      <c r="BI30" s="333">
        <v>848.25</v>
      </c>
      <c r="BJ30" s="334">
        <v>408.5</v>
      </c>
      <c r="BK30" s="334">
        <v>12.75</v>
      </c>
      <c r="BL30" s="334">
        <v>320.875</v>
      </c>
      <c r="BM30" s="334">
        <v>24.125</v>
      </c>
      <c r="BN30" s="334">
        <v>13.625</v>
      </c>
      <c r="BO30" s="334">
        <v>0</v>
      </c>
      <c r="BP30" s="334">
        <v>68.375</v>
      </c>
      <c r="BQ30" s="335">
        <v>385.625</v>
      </c>
      <c r="BR30" s="335">
        <v>79.875</v>
      </c>
      <c r="BS30" s="335">
        <v>116</v>
      </c>
      <c r="BT30" s="335">
        <v>0</v>
      </c>
      <c r="BU30" s="335">
        <v>1</v>
      </c>
      <c r="BV30" s="335">
        <v>188.75</v>
      </c>
      <c r="BW30" s="336">
        <v>0</v>
      </c>
      <c r="BX30" s="336">
        <v>0</v>
      </c>
      <c r="BY30" s="336">
        <v>0</v>
      </c>
      <c r="BZ30" s="336">
        <v>0</v>
      </c>
      <c r="CA30" s="336">
        <v>0</v>
      </c>
      <c r="CB30" s="336">
        <v>97.25</v>
      </c>
      <c r="CC30" s="337">
        <v>856.75</v>
      </c>
      <c r="CD30" s="338">
        <v>127333.404458288</v>
      </c>
    </row>
    <row r="31" spans="1:82" x14ac:dyDescent="0.25">
      <c r="A31" s="179" t="s">
        <v>158</v>
      </c>
      <c r="B31" s="179" t="s">
        <v>413</v>
      </c>
      <c r="C31" s="179" t="s">
        <v>392</v>
      </c>
      <c r="D31" s="179" t="s">
        <v>118</v>
      </c>
      <c r="E31" s="331">
        <v>7908.4214649593596</v>
      </c>
      <c r="F31" s="332">
        <v>7705.2669430699598</v>
      </c>
      <c r="G31" s="332">
        <v>62.529521889400897</v>
      </c>
      <c r="H31" s="332">
        <v>140.625</v>
      </c>
      <c r="I31" s="332">
        <v>554.75</v>
      </c>
      <c r="J31" s="332">
        <v>444.125</v>
      </c>
      <c r="K31" s="332">
        <v>476.625</v>
      </c>
      <c r="L31" s="332">
        <v>955.58928571428601</v>
      </c>
      <c r="M31" s="332">
        <v>2131.6959041270602</v>
      </c>
      <c r="N31" s="332">
        <v>1635.2256897219099</v>
      </c>
      <c r="O31" s="332">
        <v>1710.4105853961</v>
      </c>
      <c r="P31" s="331">
        <v>771.33928571428601</v>
      </c>
      <c r="Q31" s="332">
        <v>23.25</v>
      </c>
      <c r="R31" s="332">
        <v>11</v>
      </c>
      <c r="S31" s="331">
        <v>228.125</v>
      </c>
      <c r="T31" s="331">
        <v>528.75</v>
      </c>
      <c r="U31" s="331">
        <v>342.875</v>
      </c>
      <c r="V31" s="331">
        <v>1316.25</v>
      </c>
      <c r="W31" s="332">
        <v>212.75</v>
      </c>
      <c r="X31" s="332">
        <v>241.25</v>
      </c>
      <c r="Y31" s="332">
        <v>226.75</v>
      </c>
      <c r="Z31" s="332">
        <v>371</v>
      </c>
      <c r="AA31" s="332">
        <v>0</v>
      </c>
      <c r="AB31" s="332">
        <v>2</v>
      </c>
      <c r="AC31" s="332">
        <v>0</v>
      </c>
      <c r="AD31" s="332">
        <v>116.25</v>
      </c>
      <c r="AE31" s="332">
        <v>146.25</v>
      </c>
      <c r="AF31" s="331">
        <v>3410.9571792450702</v>
      </c>
      <c r="AG31" s="332">
        <v>1034.625</v>
      </c>
      <c r="AH31" s="332">
        <v>4.75</v>
      </c>
      <c r="AI31" s="332">
        <v>636.75</v>
      </c>
      <c r="AJ31" s="332">
        <v>5.625</v>
      </c>
      <c r="AK31" s="332">
        <v>146.875</v>
      </c>
      <c r="AL31" s="332">
        <v>130.25</v>
      </c>
      <c r="AM31" s="332">
        <v>1452.0821792450699</v>
      </c>
      <c r="AN31" s="331">
        <v>45.375</v>
      </c>
      <c r="AO31" s="331">
        <v>170.5</v>
      </c>
      <c r="AP31" s="332">
        <v>99.75</v>
      </c>
      <c r="AQ31" s="332">
        <v>5.25</v>
      </c>
      <c r="AR31" s="332">
        <v>49.125</v>
      </c>
      <c r="AS31" s="332">
        <v>16.375</v>
      </c>
      <c r="AT31" s="331">
        <v>35.5</v>
      </c>
      <c r="AU31" s="331">
        <v>9.375</v>
      </c>
      <c r="AV31" s="331">
        <v>11.625</v>
      </c>
      <c r="AW31" s="332">
        <v>4.375</v>
      </c>
      <c r="AX31" s="332">
        <v>7.25</v>
      </c>
      <c r="AY31" s="331">
        <v>1</v>
      </c>
      <c r="AZ31" s="331">
        <v>14.25</v>
      </c>
      <c r="BA31" s="331">
        <v>61.375</v>
      </c>
      <c r="BB31" s="331">
        <v>1</v>
      </c>
      <c r="BC31" s="331">
        <v>0</v>
      </c>
      <c r="BD31" s="331">
        <v>518.375</v>
      </c>
      <c r="BE31" s="331">
        <v>0</v>
      </c>
      <c r="BF31" s="331">
        <v>41.5</v>
      </c>
      <c r="BG31" s="331">
        <v>194.75</v>
      </c>
      <c r="BH31" s="331">
        <v>205.5</v>
      </c>
      <c r="BI31" s="333">
        <v>2313.0734157754009</v>
      </c>
      <c r="BJ31" s="334">
        <v>896.5</v>
      </c>
      <c r="BK31" s="334">
        <v>165.698415775401</v>
      </c>
      <c r="BL31" s="334">
        <v>1190.75</v>
      </c>
      <c r="BM31" s="334">
        <v>0</v>
      </c>
      <c r="BN31" s="334">
        <v>17.375</v>
      </c>
      <c r="BO31" s="334">
        <v>0</v>
      </c>
      <c r="BP31" s="334">
        <v>42.75</v>
      </c>
      <c r="BQ31" s="335">
        <v>1656.375</v>
      </c>
      <c r="BR31" s="335">
        <v>57</v>
      </c>
      <c r="BS31" s="335">
        <v>90</v>
      </c>
      <c r="BT31" s="335">
        <v>1376.5</v>
      </c>
      <c r="BU31" s="335">
        <v>0</v>
      </c>
      <c r="BV31" s="335">
        <v>132.875</v>
      </c>
      <c r="BW31" s="336">
        <v>0</v>
      </c>
      <c r="BX31" s="336">
        <v>0</v>
      </c>
      <c r="BY31" s="336">
        <v>0</v>
      </c>
      <c r="BZ31" s="336">
        <v>0</v>
      </c>
      <c r="CA31" s="336">
        <v>0</v>
      </c>
      <c r="CB31" s="336">
        <v>107.875</v>
      </c>
      <c r="CC31" s="337">
        <v>1537.625</v>
      </c>
      <c r="CD31" s="338">
        <v>99571.448831483707</v>
      </c>
    </row>
    <row r="32" spans="1:82" x14ac:dyDescent="0.25">
      <c r="A32" s="179" t="s">
        <v>414</v>
      </c>
      <c r="B32" s="179" t="s">
        <v>415</v>
      </c>
      <c r="C32" s="179" t="s">
        <v>117</v>
      </c>
      <c r="D32" s="179" t="s">
        <v>117</v>
      </c>
      <c r="E32" s="331">
        <v>25850.0774530702</v>
      </c>
      <c r="F32" s="332">
        <v>25810.5774530702</v>
      </c>
      <c r="G32" s="332">
        <v>0</v>
      </c>
      <c r="H32" s="332">
        <v>39.5</v>
      </c>
      <c r="I32" s="332">
        <v>1222.125</v>
      </c>
      <c r="J32" s="332">
        <v>1577</v>
      </c>
      <c r="K32" s="332">
        <v>1827.42439814815</v>
      </c>
      <c r="L32" s="332">
        <v>3384.6863620448198</v>
      </c>
      <c r="M32" s="332">
        <v>7060.8799295278104</v>
      </c>
      <c r="N32" s="332">
        <v>6027.0867633494699</v>
      </c>
      <c r="O32" s="332">
        <v>4750.875</v>
      </c>
      <c r="P32" s="331">
        <v>4358.125</v>
      </c>
      <c r="Q32" s="332">
        <v>43.375</v>
      </c>
      <c r="R32" s="332">
        <v>226.375</v>
      </c>
      <c r="S32" s="331">
        <v>721.875</v>
      </c>
      <c r="T32" s="331">
        <v>1049.75</v>
      </c>
      <c r="U32" s="331">
        <v>656.02738927738903</v>
      </c>
      <c r="V32" s="331">
        <v>4669.75</v>
      </c>
      <c r="W32" s="332">
        <v>1267.625</v>
      </c>
      <c r="X32" s="332">
        <v>761.625</v>
      </c>
      <c r="Y32" s="332">
        <v>642.75</v>
      </c>
      <c r="Z32" s="332">
        <v>1336.125</v>
      </c>
      <c r="AA32" s="332">
        <v>0</v>
      </c>
      <c r="AB32" s="332">
        <v>264.375</v>
      </c>
      <c r="AC32" s="332">
        <v>36.125</v>
      </c>
      <c r="AD32" s="332">
        <v>221.5</v>
      </c>
      <c r="AE32" s="332">
        <v>139.625</v>
      </c>
      <c r="AF32" s="331">
        <v>8144.4250637928599</v>
      </c>
      <c r="AG32" s="332">
        <v>3409.875</v>
      </c>
      <c r="AH32" s="332">
        <v>148.125</v>
      </c>
      <c r="AI32" s="332">
        <v>2378.75</v>
      </c>
      <c r="AJ32" s="332">
        <v>583.75</v>
      </c>
      <c r="AK32" s="332">
        <v>148.125</v>
      </c>
      <c r="AL32" s="332">
        <v>251.625</v>
      </c>
      <c r="AM32" s="332">
        <v>1224.1750637928601</v>
      </c>
      <c r="AN32" s="331">
        <v>587.875</v>
      </c>
      <c r="AO32" s="331">
        <v>701.25</v>
      </c>
      <c r="AP32" s="332">
        <v>367.25</v>
      </c>
      <c r="AQ32" s="332">
        <v>6.125</v>
      </c>
      <c r="AR32" s="332">
        <v>223.125</v>
      </c>
      <c r="AS32" s="332">
        <v>104.75</v>
      </c>
      <c r="AT32" s="331">
        <v>433.75</v>
      </c>
      <c r="AU32" s="331">
        <v>56.375</v>
      </c>
      <c r="AV32" s="331">
        <v>83.375</v>
      </c>
      <c r="AW32" s="332">
        <v>14.375</v>
      </c>
      <c r="AX32" s="332">
        <v>69</v>
      </c>
      <c r="AY32" s="331">
        <v>54.125</v>
      </c>
      <c r="AZ32" s="331">
        <v>61.5</v>
      </c>
      <c r="BA32" s="331">
        <v>123.625</v>
      </c>
      <c r="BB32" s="331">
        <v>2</v>
      </c>
      <c r="BC32" s="331">
        <v>4</v>
      </c>
      <c r="BD32" s="331">
        <v>1997.375</v>
      </c>
      <c r="BE32" s="331">
        <v>179.25</v>
      </c>
      <c r="BF32" s="331">
        <v>36</v>
      </c>
      <c r="BG32" s="331">
        <v>1207.625</v>
      </c>
      <c r="BH32" s="331">
        <v>722</v>
      </c>
      <c r="BI32" s="333">
        <v>8334.7191073438098</v>
      </c>
      <c r="BJ32" s="334">
        <v>1687</v>
      </c>
      <c r="BK32" s="334">
        <v>803.875</v>
      </c>
      <c r="BL32" s="334">
        <v>4891.375</v>
      </c>
      <c r="BM32" s="334">
        <v>122.5</v>
      </c>
      <c r="BN32" s="334">
        <v>112.375</v>
      </c>
      <c r="BO32" s="334">
        <v>0</v>
      </c>
      <c r="BP32" s="334">
        <v>717.59410734381197</v>
      </c>
      <c r="BQ32" s="335">
        <v>2639.875</v>
      </c>
      <c r="BR32" s="335">
        <v>184</v>
      </c>
      <c r="BS32" s="335">
        <v>339</v>
      </c>
      <c r="BT32" s="335">
        <v>596</v>
      </c>
      <c r="BU32" s="335">
        <v>0.125</v>
      </c>
      <c r="BV32" s="335">
        <v>1520.75</v>
      </c>
      <c r="BW32" s="336">
        <v>0</v>
      </c>
      <c r="BX32" s="336">
        <v>266.5</v>
      </c>
      <c r="BY32" s="336">
        <v>70.75</v>
      </c>
      <c r="BZ32" s="336">
        <v>81</v>
      </c>
      <c r="CA32" s="336">
        <v>62.625</v>
      </c>
      <c r="CB32" s="336">
        <v>444.125</v>
      </c>
      <c r="CC32" s="337">
        <v>2514.5</v>
      </c>
      <c r="CD32" s="338">
        <v>230138.68065352901</v>
      </c>
    </row>
    <row r="33" spans="1:82" x14ac:dyDescent="0.25">
      <c r="A33" s="179" t="s">
        <v>416</v>
      </c>
      <c r="B33" s="179" t="s">
        <v>417</v>
      </c>
      <c r="C33" s="179" t="s">
        <v>375</v>
      </c>
      <c r="D33" s="179" t="s">
        <v>125</v>
      </c>
      <c r="E33" s="331">
        <v>18093.905323298401</v>
      </c>
      <c r="F33" s="332">
        <v>18039.530323298401</v>
      </c>
      <c r="G33" s="332">
        <v>33.875</v>
      </c>
      <c r="H33" s="332">
        <v>20.5</v>
      </c>
      <c r="I33" s="332">
        <v>1253.625</v>
      </c>
      <c r="J33" s="332">
        <v>931.625</v>
      </c>
      <c r="K33" s="332">
        <v>1160.875</v>
      </c>
      <c r="L33" s="332">
        <v>2411.65834559224</v>
      </c>
      <c r="M33" s="332">
        <v>4284.5763683156501</v>
      </c>
      <c r="N33" s="332">
        <v>4257.4889854589201</v>
      </c>
      <c r="O33" s="332">
        <v>3794.0566239316199</v>
      </c>
      <c r="P33" s="331">
        <v>1791.5</v>
      </c>
      <c r="Q33" s="332">
        <v>31</v>
      </c>
      <c r="R33" s="332">
        <v>115</v>
      </c>
      <c r="S33" s="331">
        <v>643.375</v>
      </c>
      <c r="T33" s="331">
        <v>677.25</v>
      </c>
      <c r="U33" s="331">
        <v>299.93369893753402</v>
      </c>
      <c r="V33" s="331">
        <v>4177.25</v>
      </c>
      <c r="W33" s="332">
        <v>1066.875</v>
      </c>
      <c r="X33" s="332">
        <v>720.125</v>
      </c>
      <c r="Y33" s="332">
        <v>398.5</v>
      </c>
      <c r="Z33" s="332">
        <v>724.125</v>
      </c>
      <c r="AA33" s="332">
        <v>3</v>
      </c>
      <c r="AB33" s="332">
        <v>115.625</v>
      </c>
      <c r="AC33" s="332">
        <v>12.375</v>
      </c>
      <c r="AD33" s="332">
        <v>786.75</v>
      </c>
      <c r="AE33" s="332">
        <v>349.875</v>
      </c>
      <c r="AF33" s="331">
        <v>6413.97162436091</v>
      </c>
      <c r="AG33" s="332">
        <v>2979.5</v>
      </c>
      <c r="AH33" s="332">
        <v>447.125</v>
      </c>
      <c r="AI33" s="332">
        <v>1148.75</v>
      </c>
      <c r="AJ33" s="332">
        <v>545.875</v>
      </c>
      <c r="AK33" s="332">
        <v>234.5</v>
      </c>
      <c r="AL33" s="332">
        <v>37.375</v>
      </c>
      <c r="AM33" s="332">
        <v>1020.84662436091</v>
      </c>
      <c r="AN33" s="331">
        <v>248</v>
      </c>
      <c r="AO33" s="331">
        <v>663.875</v>
      </c>
      <c r="AP33" s="332">
        <v>517.375</v>
      </c>
      <c r="AQ33" s="332">
        <v>16.5</v>
      </c>
      <c r="AR33" s="332">
        <v>87.125</v>
      </c>
      <c r="AS33" s="332">
        <v>42.875</v>
      </c>
      <c r="AT33" s="331">
        <v>170.625</v>
      </c>
      <c r="AU33" s="331">
        <v>34.125</v>
      </c>
      <c r="AV33" s="331">
        <v>60.375</v>
      </c>
      <c r="AW33" s="332">
        <v>5.375</v>
      </c>
      <c r="AX33" s="332">
        <v>55</v>
      </c>
      <c r="AY33" s="331">
        <v>65.5</v>
      </c>
      <c r="AZ33" s="331">
        <v>184</v>
      </c>
      <c r="BA33" s="331">
        <v>95.375</v>
      </c>
      <c r="BB33" s="331">
        <v>4.125</v>
      </c>
      <c r="BC33" s="331">
        <v>2</v>
      </c>
      <c r="BD33" s="331">
        <v>1911</v>
      </c>
      <c r="BE33" s="331">
        <v>47.625</v>
      </c>
      <c r="BF33" s="331">
        <v>59.375</v>
      </c>
      <c r="BG33" s="331">
        <v>364.625</v>
      </c>
      <c r="BH33" s="331">
        <v>180</v>
      </c>
      <c r="BI33" s="333">
        <v>2845.25</v>
      </c>
      <c r="BJ33" s="334">
        <v>860.5</v>
      </c>
      <c r="BK33" s="334">
        <v>151.5</v>
      </c>
      <c r="BL33" s="334">
        <v>1695.375</v>
      </c>
      <c r="BM33" s="334">
        <v>32.75</v>
      </c>
      <c r="BN33" s="334">
        <v>1</v>
      </c>
      <c r="BO33" s="334">
        <v>0</v>
      </c>
      <c r="BP33" s="334">
        <v>104.125</v>
      </c>
      <c r="BQ33" s="335">
        <v>1090.625</v>
      </c>
      <c r="BR33" s="335">
        <v>96.625</v>
      </c>
      <c r="BS33" s="335">
        <v>266</v>
      </c>
      <c r="BT33" s="335">
        <v>0</v>
      </c>
      <c r="BU33" s="335">
        <v>13</v>
      </c>
      <c r="BV33" s="335">
        <v>715</v>
      </c>
      <c r="BW33" s="336">
        <v>0</v>
      </c>
      <c r="BX33" s="336">
        <v>0</v>
      </c>
      <c r="BY33" s="336">
        <v>0</v>
      </c>
      <c r="BZ33" s="336">
        <v>118.625</v>
      </c>
      <c r="CA33" s="336">
        <v>0</v>
      </c>
      <c r="CB33" s="336">
        <v>307.75</v>
      </c>
      <c r="CC33" s="337">
        <v>653.25</v>
      </c>
      <c r="CD33" s="338">
        <v>157422.41894471101</v>
      </c>
    </row>
    <row r="34" spans="1:82" x14ac:dyDescent="0.25">
      <c r="A34" s="179" t="s">
        <v>418</v>
      </c>
      <c r="B34" s="179" t="s">
        <v>419</v>
      </c>
      <c r="C34" s="179" t="s">
        <v>371</v>
      </c>
      <c r="D34" s="179" t="s">
        <v>125</v>
      </c>
      <c r="E34" s="331">
        <v>36810.891898020498</v>
      </c>
      <c r="F34" s="332">
        <v>36362.555620671701</v>
      </c>
      <c r="G34" s="332">
        <v>13.125</v>
      </c>
      <c r="H34" s="332">
        <v>435.211277348777</v>
      </c>
      <c r="I34" s="332">
        <v>2294.625</v>
      </c>
      <c r="J34" s="332">
        <v>2153.4662487335399</v>
      </c>
      <c r="K34" s="332">
        <v>2085.125</v>
      </c>
      <c r="L34" s="332">
        <v>4386.8737499999997</v>
      </c>
      <c r="M34" s="332">
        <v>7842.1099582632996</v>
      </c>
      <c r="N34" s="332">
        <v>7880.5001040574198</v>
      </c>
      <c r="O34" s="332">
        <v>10168.191836966251</v>
      </c>
      <c r="P34" s="331">
        <v>4263.125</v>
      </c>
      <c r="Q34" s="332">
        <v>62.625</v>
      </c>
      <c r="R34" s="332">
        <v>303.375</v>
      </c>
      <c r="S34" s="331">
        <v>2073.25</v>
      </c>
      <c r="T34" s="331">
        <v>1781.625</v>
      </c>
      <c r="U34" s="331">
        <v>1038.4934035204701</v>
      </c>
      <c r="V34" s="331">
        <v>7886.5</v>
      </c>
      <c r="W34" s="332">
        <v>1571.125</v>
      </c>
      <c r="X34" s="332">
        <v>2525.25</v>
      </c>
      <c r="Y34" s="332">
        <v>759.75</v>
      </c>
      <c r="Z34" s="332">
        <v>1283.375</v>
      </c>
      <c r="AA34" s="332">
        <v>64</v>
      </c>
      <c r="AB34" s="332">
        <v>344</v>
      </c>
      <c r="AC34" s="332">
        <v>183.5</v>
      </c>
      <c r="AD34" s="332">
        <v>633.375</v>
      </c>
      <c r="AE34" s="332">
        <v>522.125</v>
      </c>
      <c r="AF34" s="331">
        <v>9244.0234945000302</v>
      </c>
      <c r="AG34" s="332">
        <v>2946.75</v>
      </c>
      <c r="AH34" s="332">
        <v>109</v>
      </c>
      <c r="AI34" s="332">
        <v>2262.875</v>
      </c>
      <c r="AJ34" s="332">
        <v>1579.125</v>
      </c>
      <c r="AK34" s="332">
        <v>95.125</v>
      </c>
      <c r="AL34" s="332">
        <v>105.375</v>
      </c>
      <c r="AM34" s="332">
        <v>2145.7734945000302</v>
      </c>
      <c r="AN34" s="331">
        <v>1635.5</v>
      </c>
      <c r="AO34" s="331">
        <v>1388.375</v>
      </c>
      <c r="AP34" s="332">
        <v>967.25</v>
      </c>
      <c r="AQ34" s="332">
        <v>28.125</v>
      </c>
      <c r="AR34" s="332">
        <v>292.625</v>
      </c>
      <c r="AS34" s="332">
        <v>100.375</v>
      </c>
      <c r="AT34" s="331">
        <v>165.5</v>
      </c>
      <c r="AU34" s="331">
        <v>76.125</v>
      </c>
      <c r="AV34" s="331">
        <v>44</v>
      </c>
      <c r="AW34" s="332">
        <v>8.25</v>
      </c>
      <c r="AX34" s="332">
        <v>35.75</v>
      </c>
      <c r="AY34" s="331">
        <v>86</v>
      </c>
      <c r="AZ34" s="331">
        <v>308.625</v>
      </c>
      <c r="BA34" s="331">
        <v>159.125</v>
      </c>
      <c r="BB34" s="331">
        <v>7.5</v>
      </c>
      <c r="BC34" s="331">
        <v>0</v>
      </c>
      <c r="BD34" s="331">
        <v>5109.25</v>
      </c>
      <c r="BE34" s="331">
        <v>98.125</v>
      </c>
      <c r="BF34" s="331">
        <v>43.5</v>
      </c>
      <c r="BG34" s="331">
        <v>1209.25</v>
      </c>
      <c r="BH34" s="331">
        <v>193</v>
      </c>
      <c r="BI34" s="333">
        <v>4790.5428218984998</v>
      </c>
      <c r="BJ34" s="334">
        <v>405.75</v>
      </c>
      <c r="BK34" s="334">
        <v>470.375</v>
      </c>
      <c r="BL34" s="334">
        <v>2973.875</v>
      </c>
      <c r="BM34" s="334">
        <v>28.625</v>
      </c>
      <c r="BN34" s="334">
        <v>16.75</v>
      </c>
      <c r="BO34" s="334">
        <v>4.125</v>
      </c>
      <c r="BP34" s="334">
        <v>891.04282189849596</v>
      </c>
      <c r="BQ34" s="335">
        <v>2789.875</v>
      </c>
      <c r="BR34" s="335">
        <v>583.75</v>
      </c>
      <c r="BS34" s="335">
        <v>201</v>
      </c>
      <c r="BT34" s="335">
        <v>376</v>
      </c>
      <c r="BU34" s="335">
        <v>2.875</v>
      </c>
      <c r="BV34" s="335">
        <v>1626.25</v>
      </c>
      <c r="BW34" s="336">
        <v>31.625</v>
      </c>
      <c r="BX34" s="336">
        <v>0</v>
      </c>
      <c r="BY34" s="336">
        <v>0</v>
      </c>
      <c r="BZ34" s="336">
        <v>52.375</v>
      </c>
      <c r="CA34" s="336">
        <v>0</v>
      </c>
      <c r="CB34" s="336">
        <v>979</v>
      </c>
      <c r="CC34" s="337">
        <v>908.625</v>
      </c>
      <c r="CD34" s="338">
        <v>451851.62852449302</v>
      </c>
    </row>
    <row r="35" spans="1:82" x14ac:dyDescent="0.25">
      <c r="A35" s="179" t="s">
        <v>156</v>
      </c>
      <c r="B35" s="179" t="s">
        <v>420</v>
      </c>
      <c r="C35" s="179" t="s">
        <v>371</v>
      </c>
      <c r="D35" s="179" t="s">
        <v>125</v>
      </c>
      <c r="E35" s="331">
        <v>5053.8506936526201</v>
      </c>
      <c r="F35" s="332">
        <v>4923.2767806091497</v>
      </c>
      <c r="G35" s="332">
        <v>0</v>
      </c>
      <c r="H35" s="332">
        <v>130.573913043478</v>
      </c>
      <c r="I35" s="332">
        <v>314</v>
      </c>
      <c r="J35" s="332">
        <v>338.75</v>
      </c>
      <c r="K35" s="332">
        <v>290.125</v>
      </c>
      <c r="L35" s="332">
        <v>843.5</v>
      </c>
      <c r="M35" s="332">
        <v>1515.17678060914</v>
      </c>
      <c r="N35" s="332">
        <v>1309.2989130434801</v>
      </c>
      <c r="O35" s="332">
        <v>443</v>
      </c>
      <c r="P35" s="331">
        <v>447.25</v>
      </c>
      <c r="Q35" s="332">
        <v>5.625</v>
      </c>
      <c r="R35" s="332">
        <v>79.875</v>
      </c>
      <c r="S35" s="331">
        <v>128.75</v>
      </c>
      <c r="T35" s="331">
        <v>117.25</v>
      </c>
      <c r="U35" s="331">
        <v>177.448913043478</v>
      </c>
      <c r="V35" s="331">
        <v>1436.25</v>
      </c>
      <c r="W35" s="332">
        <v>258.375</v>
      </c>
      <c r="X35" s="332">
        <v>353.75</v>
      </c>
      <c r="Y35" s="332">
        <v>113.25</v>
      </c>
      <c r="Z35" s="332">
        <v>430.5</v>
      </c>
      <c r="AA35" s="332">
        <v>6</v>
      </c>
      <c r="AB35" s="332">
        <v>62.75</v>
      </c>
      <c r="AC35" s="332">
        <v>62.5</v>
      </c>
      <c r="AD35" s="332">
        <v>113</v>
      </c>
      <c r="AE35" s="332">
        <v>36.125</v>
      </c>
      <c r="AF35" s="331">
        <v>1517.0267806091399</v>
      </c>
      <c r="AG35" s="332">
        <v>547.5</v>
      </c>
      <c r="AH35" s="332">
        <v>0</v>
      </c>
      <c r="AI35" s="332">
        <v>312.625</v>
      </c>
      <c r="AJ35" s="332">
        <v>67.5</v>
      </c>
      <c r="AK35" s="332">
        <v>24</v>
      </c>
      <c r="AL35" s="332">
        <v>9.125</v>
      </c>
      <c r="AM35" s="332">
        <v>556.27678060914502</v>
      </c>
      <c r="AN35" s="331">
        <v>19.25</v>
      </c>
      <c r="AO35" s="331">
        <v>193.375</v>
      </c>
      <c r="AP35" s="332">
        <v>132.125</v>
      </c>
      <c r="AQ35" s="332">
        <v>4.125</v>
      </c>
      <c r="AR35" s="332">
        <v>4.125</v>
      </c>
      <c r="AS35" s="332">
        <v>53</v>
      </c>
      <c r="AT35" s="331">
        <v>18.75</v>
      </c>
      <c r="AU35" s="331">
        <v>3</v>
      </c>
      <c r="AV35" s="331">
        <v>27.875</v>
      </c>
      <c r="AW35" s="332">
        <v>3.875</v>
      </c>
      <c r="AX35" s="332">
        <v>24</v>
      </c>
      <c r="AY35" s="331">
        <v>0</v>
      </c>
      <c r="AZ35" s="331">
        <v>43</v>
      </c>
      <c r="BA35" s="331">
        <v>27</v>
      </c>
      <c r="BB35" s="331">
        <v>0</v>
      </c>
      <c r="BC35" s="331">
        <v>0</v>
      </c>
      <c r="BD35" s="331">
        <v>509.25</v>
      </c>
      <c r="BE35" s="331">
        <v>5</v>
      </c>
      <c r="BF35" s="331">
        <v>72.5</v>
      </c>
      <c r="BG35" s="331">
        <v>97.375</v>
      </c>
      <c r="BH35" s="331">
        <v>213.5</v>
      </c>
      <c r="BI35" s="333">
        <v>1814.375</v>
      </c>
      <c r="BJ35" s="334">
        <v>1033.5</v>
      </c>
      <c r="BK35" s="334">
        <v>197.375</v>
      </c>
      <c r="BL35" s="334">
        <v>516.875</v>
      </c>
      <c r="BM35" s="334">
        <v>0</v>
      </c>
      <c r="BN35" s="334">
        <v>0.125</v>
      </c>
      <c r="BO35" s="334">
        <v>0</v>
      </c>
      <c r="BP35" s="334">
        <v>66.5</v>
      </c>
      <c r="BQ35" s="335">
        <v>396.125</v>
      </c>
      <c r="BR35" s="335">
        <v>15.875</v>
      </c>
      <c r="BS35" s="335">
        <v>159.5</v>
      </c>
      <c r="BT35" s="335">
        <v>153.5</v>
      </c>
      <c r="BU35" s="335">
        <v>0</v>
      </c>
      <c r="BV35" s="335">
        <v>67.25</v>
      </c>
      <c r="BW35" s="336">
        <v>0</v>
      </c>
      <c r="BX35" s="336">
        <v>0</v>
      </c>
      <c r="BY35" s="336">
        <v>0</v>
      </c>
      <c r="BZ35" s="336">
        <v>0</v>
      </c>
      <c r="CA35" s="336">
        <v>0</v>
      </c>
      <c r="CB35" s="336">
        <v>65.25</v>
      </c>
      <c r="CC35" s="337">
        <v>46.375</v>
      </c>
      <c r="CD35" s="338">
        <v>42156.804786741704</v>
      </c>
    </row>
    <row r="36" spans="1:82" x14ac:dyDescent="0.25">
      <c r="A36" s="179" t="s">
        <v>421</v>
      </c>
      <c r="B36" s="179" t="s">
        <v>422</v>
      </c>
      <c r="C36" s="179" t="s">
        <v>405</v>
      </c>
      <c r="D36" s="179" t="s">
        <v>124</v>
      </c>
      <c r="E36" s="331">
        <v>42516.833654506998</v>
      </c>
      <c r="F36" s="332">
        <v>42047.183654506996</v>
      </c>
      <c r="G36" s="332">
        <v>261.25</v>
      </c>
      <c r="H36" s="332">
        <v>208.4</v>
      </c>
      <c r="I36" s="332">
        <v>2659.5</v>
      </c>
      <c r="J36" s="332">
        <v>2063.875</v>
      </c>
      <c r="K36" s="332">
        <v>2424.2337934243201</v>
      </c>
      <c r="L36" s="332">
        <v>5127.6064633403003</v>
      </c>
      <c r="M36" s="332">
        <v>9266.4436438534995</v>
      </c>
      <c r="N36" s="332">
        <v>10604.506903371001</v>
      </c>
      <c r="O36" s="332">
        <v>10370.667850517901</v>
      </c>
      <c r="P36" s="331">
        <v>4414.875</v>
      </c>
      <c r="Q36" s="332">
        <v>106.25</v>
      </c>
      <c r="R36" s="332">
        <v>480.25</v>
      </c>
      <c r="S36" s="331">
        <v>3230.75</v>
      </c>
      <c r="T36" s="331">
        <v>2859.5</v>
      </c>
      <c r="U36" s="331">
        <v>1441.63750178074</v>
      </c>
      <c r="V36" s="331">
        <v>7875.625</v>
      </c>
      <c r="W36" s="332">
        <v>1533.5</v>
      </c>
      <c r="X36" s="332">
        <v>1844.375</v>
      </c>
      <c r="Y36" s="332">
        <v>608.25</v>
      </c>
      <c r="Z36" s="332">
        <v>918.625</v>
      </c>
      <c r="AA36" s="332">
        <v>0</v>
      </c>
      <c r="AB36" s="332">
        <v>565.5</v>
      </c>
      <c r="AC36" s="332">
        <v>83.25</v>
      </c>
      <c r="AD36" s="332">
        <v>1811.875</v>
      </c>
      <c r="AE36" s="332">
        <v>510.25</v>
      </c>
      <c r="AF36" s="331">
        <v>13495.571152726299</v>
      </c>
      <c r="AG36" s="332">
        <v>3170.125</v>
      </c>
      <c r="AH36" s="332">
        <v>477.75</v>
      </c>
      <c r="AI36" s="332">
        <v>2958.625</v>
      </c>
      <c r="AJ36" s="332">
        <v>1270</v>
      </c>
      <c r="AK36" s="332">
        <v>480</v>
      </c>
      <c r="AL36" s="332">
        <v>219.75</v>
      </c>
      <c r="AM36" s="332">
        <v>4919.3211527262902</v>
      </c>
      <c r="AN36" s="331">
        <v>769.75</v>
      </c>
      <c r="AO36" s="331">
        <v>1244.75</v>
      </c>
      <c r="AP36" s="332">
        <v>921.875</v>
      </c>
      <c r="AQ36" s="332">
        <v>32</v>
      </c>
      <c r="AR36" s="332">
        <v>187.625</v>
      </c>
      <c r="AS36" s="332">
        <v>103.25</v>
      </c>
      <c r="AT36" s="331">
        <v>355</v>
      </c>
      <c r="AU36" s="331">
        <v>208.375</v>
      </c>
      <c r="AV36" s="331">
        <v>175.875</v>
      </c>
      <c r="AW36" s="332">
        <v>16.125</v>
      </c>
      <c r="AX36" s="332">
        <v>159.75</v>
      </c>
      <c r="AY36" s="331">
        <v>95</v>
      </c>
      <c r="AZ36" s="331">
        <v>385.625</v>
      </c>
      <c r="BA36" s="331">
        <v>155.25</v>
      </c>
      <c r="BB36" s="331">
        <v>8.125</v>
      </c>
      <c r="BC36" s="331">
        <v>6.625</v>
      </c>
      <c r="BD36" s="331">
        <v>3845.25</v>
      </c>
      <c r="BE36" s="331">
        <v>294.875</v>
      </c>
      <c r="BF36" s="331">
        <v>60.75</v>
      </c>
      <c r="BG36" s="331">
        <v>1187.625</v>
      </c>
      <c r="BH36" s="331">
        <v>406</v>
      </c>
      <c r="BI36" s="333">
        <v>6942.7916666666697</v>
      </c>
      <c r="BJ36" s="334">
        <v>1016.125</v>
      </c>
      <c r="BK36" s="334">
        <v>310.41666666666697</v>
      </c>
      <c r="BL36" s="334">
        <v>4549</v>
      </c>
      <c r="BM36" s="334">
        <v>0</v>
      </c>
      <c r="BN36" s="334">
        <v>31.625</v>
      </c>
      <c r="BO36" s="334">
        <v>118.25</v>
      </c>
      <c r="BP36" s="334">
        <v>917.375</v>
      </c>
      <c r="BQ36" s="335">
        <v>4293.5</v>
      </c>
      <c r="BR36" s="335">
        <v>573</v>
      </c>
      <c r="BS36" s="335">
        <v>494</v>
      </c>
      <c r="BT36" s="335">
        <v>0</v>
      </c>
      <c r="BU36" s="335">
        <v>654</v>
      </c>
      <c r="BV36" s="335">
        <v>2572.5</v>
      </c>
      <c r="BW36" s="336">
        <v>747.5</v>
      </c>
      <c r="BX36" s="336">
        <v>89.875</v>
      </c>
      <c r="BY36" s="336">
        <v>0</v>
      </c>
      <c r="BZ36" s="336">
        <v>82.5</v>
      </c>
      <c r="CA36" s="336">
        <v>0</v>
      </c>
      <c r="CB36" s="336">
        <v>1326.75</v>
      </c>
      <c r="CC36" s="337">
        <v>2359.375</v>
      </c>
      <c r="CD36" s="338">
        <v>477098.12559338199</v>
      </c>
    </row>
    <row r="37" spans="1:82" x14ac:dyDescent="0.25">
      <c r="A37" s="179" t="s">
        <v>423</v>
      </c>
      <c r="B37" s="179" t="s">
        <v>424</v>
      </c>
      <c r="C37" s="179" t="s">
        <v>375</v>
      </c>
      <c r="D37" s="179" t="s">
        <v>125</v>
      </c>
      <c r="E37" s="331">
        <v>29128.521773234399</v>
      </c>
      <c r="F37" s="332">
        <v>28745.114308469299</v>
      </c>
      <c r="G37" s="332">
        <v>312.40746476507002</v>
      </c>
      <c r="H37" s="332">
        <v>71</v>
      </c>
      <c r="I37" s="332">
        <v>2225.75</v>
      </c>
      <c r="J37" s="332">
        <v>1754</v>
      </c>
      <c r="K37" s="332">
        <v>1691.625</v>
      </c>
      <c r="L37" s="332">
        <v>3490.7533644936102</v>
      </c>
      <c r="M37" s="332">
        <v>6673.5564338332597</v>
      </c>
      <c r="N37" s="332">
        <v>6663.8914151685703</v>
      </c>
      <c r="O37" s="332">
        <v>6628.9455597389497</v>
      </c>
      <c r="P37" s="331">
        <v>3204.75</v>
      </c>
      <c r="Q37" s="332">
        <v>73.125</v>
      </c>
      <c r="R37" s="332">
        <v>250.125</v>
      </c>
      <c r="S37" s="331">
        <v>1355.25</v>
      </c>
      <c r="T37" s="331">
        <v>1561.75</v>
      </c>
      <c r="U37" s="331">
        <v>468.70537994891401</v>
      </c>
      <c r="V37" s="331">
        <v>5855.875</v>
      </c>
      <c r="W37" s="332">
        <v>918.125</v>
      </c>
      <c r="X37" s="332">
        <v>889.125</v>
      </c>
      <c r="Y37" s="332">
        <v>965.875</v>
      </c>
      <c r="Z37" s="332">
        <v>1152.125</v>
      </c>
      <c r="AA37" s="332">
        <v>51.25</v>
      </c>
      <c r="AB37" s="332">
        <v>267.125</v>
      </c>
      <c r="AC37" s="332">
        <v>143.125</v>
      </c>
      <c r="AD37" s="332">
        <v>802.375</v>
      </c>
      <c r="AE37" s="332">
        <v>666.75</v>
      </c>
      <c r="AF37" s="331">
        <v>10302.69139328548</v>
      </c>
      <c r="AG37" s="332">
        <v>5337</v>
      </c>
      <c r="AH37" s="332">
        <v>196.125</v>
      </c>
      <c r="AI37" s="332">
        <v>1765.125</v>
      </c>
      <c r="AJ37" s="332">
        <v>716.5</v>
      </c>
      <c r="AK37" s="332">
        <v>212.125</v>
      </c>
      <c r="AL37" s="332">
        <v>200.75</v>
      </c>
      <c r="AM37" s="332">
        <v>1875.06639328548</v>
      </c>
      <c r="AN37" s="331">
        <v>258.625</v>
      </c>
      <c r="AO37" s="331">
        <v>1338.375</v>
      </c>
      <c r="AP37" s="332">
        <v>993</v>
      </c>
      <c r="AQ37" s="332">
        <v>29.5</v>
      </c>
      <c r="AR37" s="332">
        <v>235.375</v>
      </c>
      <c r="AS37" s="332">
        <v>80.5</v>
      </c>
      <c r="AT37" s="331">
        <v>315.625</v>
      </c>
      <c r="AU37" s="331">
        <v>26.25</v>
      </c>
      <c r="AV37" s="331">
        <v>71.25</v>
      </c>
      <c r="AW37" s="332">
        <v>6.25</v>
      </c>
      <c r="AX37" s="332">
        <v>65</v>
      </c>
      <c r="AY37" s="331">
        <v>40.875</v>
      </c>
      <c r="AZ37" s="331">
        <v>284.625</v>
      </c>
      <c r="BA37" s="331">
        <v>176.375</v>
      </c>
      <c r="BB37" s="331">
        <v>2</v>
      </c>
      <c r="BC37" s="331">
        <v>1.375</v>
      </c>
      <c r="BD37" s="331">
        <v>2953.5</v>
      </c>
      <c r="BE37" s="331">
        <v>39.875</v>
      </c>
      <c r="BF37" s="331">
        <v>24.5</v>
      </c>
      <c r="BG37" s="331">
        <v>785.75</v>
      </c>
      <c r="BH37" s="331">
        <v>60.5</v>
      </c>
      <c r="BI37" s="333">
        <v>4992.5</v>
      </c>
      <c r="BJ37" s="334">
        <v>1061</v>
      </c>
      <c r="BK37" s="334">
        <v>200.75</v>
      </c>
      <c r="BL37" s="334">
        <v>2692.375</v>
      </c>
      <c r="BM37" s="334">
        <v>59.625</v>
      </c>
      <c r="BN37" s="334">
        <v>17.875</v>
      </c>
      <c r="BO37" s="334">
        <v>2.75</v>
      </c>
      <c r="BP37" s="334">
        <v>958.125</v>
      </c>
      <c r="BQ37" s="335">
        <v>5024.875</v>
      </c>
      <c r="BR37" s="335">
        <v>628.125</v>
      </c>
      <c r="BS37" s="335">
        <v>305</v>
      </c>
      <c r="BT37" s="335">
        <v>569.5</v>
      </c>
      <c r="BU37" s="335">
        <v>712</v>
      </c>
      <c r="BV37" s="335">
        <v>2810.25</v>
      </c>
      <c r="BW37" s="336">
        <v>701.125</v>
      </c>
      <c r="BX37" s="336">
        <v>0</v>
      </c>
      <c r="BY37" s="336">
        <v>0</v>
      </c>
      <c r="BZ37" s="336">
        <v>599.5</v>
      </c>
      <c r="CA37" s="336">
        <v>212.5</v>
      </c>
      <c r="CB37" s="336">
        <v>783.5</v>
      </c>
      <c r="CC37" s="337">
        <v>243.125</v>
      </c>
      <c r="CD37" s="338">
        <v>281513.38834206201</v>
      </c>
    </row>
    <row r="38" spans="1:82" x14ac:dyDescent="0.25">
      <c r="A38" s="179" t="s">
        <v>425</v>
      </c>
      <c r="B38" s="179" t="s">
        <v>426</v>
      </c>
      <c r="C38" s="179" t="s">
        <v>117</v>
      </c>
      <c r="D38" s="179" t="s">
        <v>117</v>
      </c>
      <c r="E38" s="331">
        <v>34698.138015333796</v>
      </c>
      <c r="F38" s="332">
        <v>34225.427708502801</v>
      </c>
      <c r="G38" s="332">
        <v>36.5</v>
      </c>
      <c r="H38" s="332">
        <v>436.210306830984</v>
      </c>
      <c r="I38" s="332">
        <v>1816.375</v>
      </c>
      <c r="J38" s="332">
        <v>2112.625</v>
      </c>
      <c r="K38" s="332">
        <v>2233.875</v>
      </c>
      <c r="L38" s="332">
        <v>3970.875</v>
      </c>
      <c r="M38" s="332">
        <v>9796.1128715611903</v>
      </c>
      <c r="N38" s="332">
        <v>7974.2751437726101</v>
      </c>
      <c r="O38" s="332">
        <v>6794</v>
      </c>
      <c r="P38" s="331">
        <v>5504.875</v>
      </c>
      <c r="Q38" s="332">
        <v>63.875</v>
      </c>
      <c r="R38" s="332">
        <v>352.625</v>
      </c>
      <c r="S38" s="331">
        <v>1565.125</v>
      </c>
      <c r="T38" s="331">
        <v>1899.125</v>
      </c>
      <c r="U38" s="331">
        <v>1112.69572288377</v>
      </c>
      <c r="V38" s="331">
        <v>6351.5</v>
      </c>
      <c r="W38" s="332">
        <v>1909.875</v>
      </c>
      <c r="X38" s="332">
        <v>993.875</v>
      </c>
      <c r="Y38" s="332">
        <v>695.375</v>
      </c>
      <c r="Z38" s="332">
        <v>695.5</v>
      </c>
      <c r="AA38" s="332">
        <v>0</v>
      </c>
      <c r="AB38" s="332">
        <v>812.625</v>
      </c>
      <c r="AC38" s="332">
        <v>347.5</v>
      </c>
      <c r="AD38" s="332">
        <v>385.125</v>
      </c>
      <c r="AE38" s="332">
        <v>511.625</v>
      </c>
      <c r="AF38" s="331">
        <v>9466.0672924500304</v>
      </c>
      <c r="AG38" s="332">
        <v>3006</v>
      </c>
      <c r="AH38" s="332">
        <v>120.125</v>
      </c>
      <c r="AI38" s="332">
        <v>2807.125</v>
      </c>
      <c r="AJ38" s="332">
        <v>521.875</v>
      </c>
      <c r="AK38" s="332">
        <v>462.125</v>
      </c>
      <c r="AL38" s="332">
        <v>318.125</v>
      </c>
      <c r="AM38" s="332">
        <v>2230.69229245003</v>
      </c>
      <c r="AN38" s="331">
        <v>325.375</v>
      </c>
      <c r="AO38" s="331">
        <v>1018.375</v>
      </c>
      <c r="AP38" s="332">
        <v>659.625</v>
      </c>
      <c r="AQ38" s="332">
        <v>24.375</v>
      </c>
      <c r="AR38" s="332">
        <v>206.625</v>
      </c>
      <c r="AS38" s="332">
        <v>127.75</v>
      </c>
      <c r="AT38" s="331">
        <v>308.25</v>
      </c>
      <c r="AU38" s="331">
        <v>44.5</v>
      </c>
      <c r="AV38" s="331">
        <v>57.875</v>
      </c>
      <c r="AW38" s="332">
        <v>7.875</v>
      </c>
      <c r="AX38" s="332">
        <v>50</v>
      </c>
      <c r="AY38" s="331">
        <v>402.125</v>
      </c>
      <c r="AZ38" s="331">
        <v>270.375</v>
      </c>
      <c r="BA38" s="331">
        <v>293.875</v>
      </c>
      <c r="BB38" s="331">
        <v>3</v>
      </c>
      <c r="BC38" s="331">
        <v>2.5</v>
      </c>
      <c r="BD38" s="331">
        <v>3673</v>
      </c>
      <c r="BE38" s="331">
        <v>95.875</v>
      </c>
      <c r="BF38" s="331">
        <v>41.375</v>
      </c>
      <c r="BG38" s="331">
        <v>1480.75</v>
      </c>
      <c r="BH38" s="331">
        <v>781.5</v>
      </c>
      <c r="BI38" s="333">
        <v>8164.75</v>
      </c>
      <c r="BJ38" s="334">
        <v>2617.625</v>
      </c>
      <c r="BK38" s="334">
        <v>395.75</v>
      </c>
      <c r="BL38" s="334">
        <v>4181.625</v>
      </c>
      <c r="BM38" s="334">
        <v>228.5</v>
      </c>
      <c r="BN38" s="334">
        <v>128.375</v>
      </c>
      <c r="BO38" s="334">
        <v>0</v>
      </c>
      <c r="BP38" s="334">
        <v>612.875</v>
      </c>
      <c r="BQ38" s="335">
        <v>2876.25</v>
      </c>
      <c r="BR38" s="335">
        <v>400</v>
      </c>
      <c r="BS38" s="335">
        <v>306.5</v>
      </c>
      <c r="BT38" s="335">
        <v>469.5</v>
      </c>
      <c r="BU38" s="335">
        <v>1</v>
      </c>
      <c r="BV38" s="335">
        <v>1699.25</v>
      </c>
      <c r="BW38" s="336">
        <v>533</v>
      </c>
      <c r="BX38" s="336">
        <v>0</v>
      </c>
      <c r="BY38" s="336">
        <v>0</v>
      </c>
      <c r="BZ38" s="336">
        <v>56.75</v>
      </c>
      <c r="CA38" s="336">
        <v>0</v>
      </c>
      <c r="CB38" s="336">
        <v>774.25</v>
      </c>
      <c r="CC38" s="337">
        <v>1460.125</v>
      </c>
      <c r="CD38" s="338">
        <v>324168.89108922001</v>
      </c>
    </row>
    <row r="39" spans="1:82" x14ac:dyDescent="0.25">
      <c r="A39" s="179" t="s">
        <v>427</v>
      </c>
      <c r="B39" s="179" t="s">
        <v>428</v>
      </c>
      <c r="C39" s="179" t="s">
        <v>392</v>
      </c>
      <c r="D39" s="179" t="s">
        <v>118</v>
      </c>
      <c r="E39" s="331">
        <v>6284.3629240512901</v>
      </c>
      <c r="F39" s="332">
        <v>5967.2910901205896</v>
      </c>
      <c r="G39" s="332">
        <v>171.75</v>
      </c>
      <c r="H39" s="332">
        <v>145.321833930705</v>
      </c>
      <c r="I39" s="332">
        <v>430.125</v>
      </c>
      <c r="J39" s="332">
        <v>478.375</v>
      </c>
      <c r="K39" s="332">
        <v>598.25</v>
      </c>
      <c r="L39" s="332">
        <v>967.86913054695594</v>
      </c>
      <c r="M39" s="332">
        <v>1933.4319996885699</v>
      </c>
      <c r="N39" s="332">
        <v>1084.06179381577</v>
      </c>
      <c r="O39" s="332">
        <v>792.25</v>
      </c>
      <c r="P39" s="331">
        <v>390.625</v>
      </c>
      <c r="Q39" s="332">
        <v>5.375</v>
      </c>
      <c r="R39" s="332">
        <v>31.875</v>
      </c>
      <c r="S39" s="331">
        <v>130.625</v>
      </c>
      <c r="T39" s="331">
        <v>180.25</v>
      </c>
      <c r="U39" s="331">
        <v>311.35268027734099</v>
      </c>
      <c r="V39" s="331">
        <v>1674.875</v>
      </c>
      <c r="W39" s="332">
        <v>407</v>
      </c>
      <c r="X39" s="332">
        <v>269.5</v>
      </c>
      <c r="Y39" s="332">
        <v>309.375</v>
      </c>
      <c r="Z39" s="332">
        <v>214.625</v>
      </c>
      <c r="AA39" s="332">
        <v>0</v>
      </c>
      <c r="AB39" s="332">
        <v>143.25</v>
      </c>
      <c r="AC39" s="332">
        <v>52.5</v>
      </c>
      <c r="AD39" s="332">
        <v>112.625</v>
      </c>
      <c r="AE39" s="332">
        <v>166</v>
      </c>
      <c r="AF39" s="331">
        <v>1954.8852437739499</v>
      </c>
      <c r="AG39" s="332">
        <v>1047.5</v>
      </c>
      <c r="AH39" s="332">
        <v>0</v>
      </c>
      <c r="AI39" s="332">
        <v>424.875</v>
      </c>
      <c r="AJ39" s="332">
        <v>23.625</v>
      </c>
      <c r="AK39" s="332">
        <v>173.5</v>
      </c>
      <c r="AL39" s="332">
        <v>28.125</v>
      </c>
      <c r="AM39" s="332">
        <v>257.26024377395004</v>
      </c>
      <c r="AN39" s="331">
        <v>99.375</v>
      </c>
      <c r="AO39" s="331">
        <v>159.375</v>
      </c>
      <c r="AP39" s="332">
        <v>147.25</v>
      </c>
      <c r="AQ39" s="332">
        <v>0.375</v>
      </c>
      <c r="AR39" s="332">
        <v>6.625</v>
      </c>
      <c r="AS39" s="332">
        <v>5.125</v>
      </c>
      <c r="AT39" s="331">
        <v>17.125</v>
      </c>
      <c r="AU39" s="331">
        <v>60.25</v>
      </c>
      <c r="AV39" s="331">
        <v>26.875</v>
      </c>
      <c r="AW39" s="332">
        <v>3.75</v>
      </c>
      <c r="AX39" s="332">
        <v>23.125</v>
      </c>
      <c r="AY39" s="331">
        <v>3.75</v>
      </c>
      <c r="AZ39" s="331">
        <v>21</v>
      </c>
      <c r="BA39" s="331">
        <v>10.625</v>
      </c>
      <c r="BB39" s="331">
        <v>1.75</v>
      </c>
      <c r="BC39" s="331">
        <v>0.25</v>
      </c>
      <c r="BD39" s="331">
        <v>826.625</v>
      </c>
      <c r="BE39" s="331">
        <v>0</v>
      </c>
      <c r="BF39" s="331">
        <v>35.5</v>
      </c>
      <c r="BG39" s="331">
        <v>213.25</v>
      </c>
      <c r="BH39" s="331">
        <v>166</v>
      </c>
      <c r="BI39" s="333">
        <v>1050.875</v>
      </c>
      <c r="BJ39" s="334">
        <v>212</v>
      </c>
      <c r="BK39" s="334">
        <v>123.625</v>
      </c>
      <c r="BL39" s="334">
        <v>600.375</v>
      </c>
      <c r="BM39" s="334">
        <v>38.25</v>
      </c>
      <c r="BN39" s="334">
        <v>25.25</v>
      </c>
      <c r="BO39" s="334">
        <v>0</v>
      </c>
      <c r="BP39" s="334">
        <v>51.375</v>
      </c>
      <c r="BQ39" s="335">
        <v>256.5</v>
      </c>
      <c r="BR39" s="335">
        <v>58.625</v>
      </c>
      <c r="BS39" s="335">
        <v>89</v>
      </c>
      <c r="BT39" s="335">
        <v>0</v>
      </c>
      <c r="BU39" s="335">
        <v>0</v>
      </c>
      <c r="BV39" s="335">
        <v>108.875</v>
      </c>
      <c r="BW39" s="336">
        <v>0</v>
      </c>
      <c r="BX39" s="336">
        <v>0</v>
      </c>
      <c r="BY39" s="336">
        <v>0</v>
      </c>
      <c r="BZ39" s="336">
        <v>0</v>
      </c>
      <c r="CA39" s="336">
        <v>0</v>
      </c>
      <c r="CB39" s="336">
        <v>40.75</v>
      </c>
      <c r="CC39" s="337">
        <v>0</v>
      </c>
      <c r="CD39" s="338">
        <v>51533.339837696403</v>
      </c>
    </row>
    <row r="40" spans="1:82" x14ac:dyDescent="0.25">
      <c r="A40" s="179" t="s">
        <v>429</v>
      </c>
      <c r="B40" s="179" t="s">
        <v>430</v>
      </c>
      <c r="C40" s="179" t="s">
        <v>392</v>
      </c>
      <c r="D40" s="179" t="s">
        <v>118</v>
      </c>
      <c r="E40" s="331">
        <v>16203.0330404378</v>
      </c>
      <c r="F40" s="332">
        <v>15639.061135305999</v>
      </c>
      <c r="G40" s="332">
        <v>104.460367633644</v>
      </c>
      <c r="H40" s="332">
        <v>459.51153749812698</v>
      </c>
      <c r="I40" s="332">
        <v>1014.625</v>
      </c>
      <c r="J40" s="332">
        <v>872.625</v>
      </c>
      <c r="K40" s="332">
        <v>1060.875</v>
      </c>
      <c r="L40" s="332">
        <v>2322.7182971014499</v>
      </c>
      <c r="M40" s="332">
        <v>4880.6495908735997</v>
      </c>
      <c r="N40" s="332">
        <v>2684.1472287224501</v>
      </c>
      <c r="O40" s="332">
        <v>3367.3929237402999</v>
      </c>
      <c r="P40" s="331">
        <v>2076</v>
      </c>
      <c r="Q40" s="332">
        <v>31.375</v>
      </c>
      <c r="R40" s="332">
        <v>296.125</v>
      </c>
      <c r="S40" s="331">
        <v>690.25</v>
      </c>
      <c r="T40" s="331">
        <v>728.5</v>
      </c>
      <c r="U40" s="331">
        <v>667.98609764605305</v>
      </c>
      <c r="V40" s="331">
        <v>3078.5</v>
      </c>
      <c r="W40" s="332">
        <v>206</v>
      </c>
      <c r="X40" s="332">
        <v>755.75</v>
      </c>
      <c r="Y40" s="332">
        <v>480.875</v>
      </c>
      <c r="Z40" s="332">
        <v>513.125</v>
      </c>
      <c r="AA40" s="332">
        <v>0</v>
      </c>
      <c r="AB40" s="332">
        <v>282.375</v>
      </c>
      <c r="AC40" s="332">
        <v>83.625</v>
      </c>
      <c r="AD40" s="332">
        <v>324.125</v>
      </c>
      <c r="AE40" s="332">
        <v>432.625</v>
      </c>
      <c r="AF40" s="331">
        <v>5462.0469427917396</v>
      </c>
      <c r="AG40" s="332">
        <v>2157.375</v>
      </c>
      <c r="AH40" s="332">
        <v>177.25</v>
      </c>
      <c r="AI40" s="332">
        <v>1329.375</v>
      </c>
      <c r="AJ40" s="332">
        <v>275</v>
      </c>
      <c r="AK40" s="332">
        <v>316.125</v>
      </c>
      <c r="AL40" s="332">
        <v>173.125</v>
      </c>
      <c r="AM40" s="332">
        <v>1033.7969427917401</v>
      </c>
      <c r="AN40" s="331">
        <v>227.5</v>
      </c>
      <c r="AO40" s="331">
        <v>417.75</v>
      </c>
      <c r="AP40" s="332">
        <v>314.375</v>
      </c>
      <c r="AQ40" s="332">
        <v>4.25</v>
      </c>
      <c r="AR40" s="332">
        <v>43.625</v>
      </c>
      <c r="AS40" s="332">
        <v>55.5</v>
      </c>
      <c r="AT40" s="331">
        <v>116.625</v>
      </c>
      <c r="AU40" s="331">
        <v>104.75</v>
      </c>
      <c r="AV40" s="331">
        <v>30.5</v>
      </c>
      <c r="AW40" s="332">
        <v>0</v>
      </c>
      <c r="AX40" s="332">
        <v>30.5</v>
      </c>
      <c r="AY40" s="331">
        <v>19.75</v>
      </c>
      <c r="AZ40" s="331">
        <v>237.25</v>
      </c>
      <c r="BA40" s="331">
        <v>57.125</v>
      </c>
      <c r="BB40" s="331">
        <v>0</v>
      </c>
      <c r="BC40" s="331">
        <v>0</v>
      </c>
      <c r="BD40" s="331">
        <v>1571.375</v>
      </c>
      <c r="BE40" s="331">
        <v>26.75</v>
      </c>
      <c r="BF40" s="331">
        <v>218.5</v>
      </c>
      <c r="BG40" s="331">
        <v>465.875</v>
      </c>
      <c r="BH40" s="331">
        <v>6</v>
      </c>
      <c r="BI40" s="333">
        <v>3463</v>
      </c>
      <c r="BJ40" s="334">
        <v>540.5</v>
      </c>
      <c r="BK40" s="334">
        <v>126.625</v>
      </c>
      <c r="BL40" s="334">
        <v>2099.125</v>
      </c>
      <c r="BM40" s="334">
        <v>100.25</v>
      </c>
      <c r="BN40" s="334">
        <v>74.625</v>
      </c>
      <c r="BO40" s="334">
        <v>0</v>
      </c>
      <c r="BP40" s="334">
        <v>521.875</v>
      </c>
      <c r="BQ40" s="335">
        <v>2264.75</v>
      </c>
      <c r="BR40" s="335">
        <v>506.625</v>
      </c>
      <c r="BS40" s="335">
        <v>160.5</v>
      </c>
      <c r="BT40" s="335">
        <v>77.5</v>
      </c>
      <c r="BU40" s="335">
        <v>0</v>
      </c>
      <c r="BV40" s="335">
        <v>1520.125</v>
      </c>
      <c r="BW40" s="336">
        <v>152.875</v>
      </c>
      <c r="BX40" s="336">
        <v>0</v>
      </c>
      <c r="BY40" s="336">
        <v>0</v>
      </c>
      <c r="BZ40" s="336">
        <v>169.625</v>
      </c>
      <c r="CA40" s="336">
        <v>100.625</v>
      </c>
      <c r="CB40" s="336">
        <v>540.375</v>
      </c>
      <c r="CC40" s="337">
        <v>1118.625</v>
      </c>
      <c r="CD40" s="338">
        <v>164469.44517948999</v>
      </c>
    </row>
    <row r="41" spans="1:82" x14ac:dyDescent="0.25">
      <c r="A41" s="179" t="s">
        <v>431</v>
      </c>
      <c r="B41" s="179" t="s">
        <v>432</v>
      </c>
      <c r="C41" s="179" t="s">
        <v>355</v>
      </c>
      <c r="D41" s="179" t="s">
        <v>55</v>
      </c>
      <c r="E41" s="331">
        <v>30007.956244698798</v>
      </c>
      <c r="F41" s="332">
        <v>29680.5969021739</v>
      </c>
      <c r="G41" s="332">
        <v>219.75</v>
      </c>
      <c r="H41" s="332">
        <v>107.609342524841</v>
      </c>
      <c r="I41" s="332">
        <v>1918.125</v>
      </c>
      <c r="J41" s="332">
        <v>1922.5</v>
      </c>
      <c r="K41" s="332">
        <v>2116.5</v>
      </c>
      <c r="L41" s="332">
        <v>4559.7380536077899</v>
      </c>
      <c r="M41" s="332">
        <v>7776.7011232365003</v>
      </c>
      <c r="N41" s="332">
        <v>5777.3097805297502</v>
      </c>
      <c r="O41" s="332">
        <v>5937.0822873247398</v>
      </c>
      <c r="P41" s="331">
        <v>3449.5</v>
      </c>
      <c r="Q41" s="332">
        <v>46.25</v>
      </c>
      <c r="R41" s="332">
        <v>394</v>
      </c>
      <c r="S41" s="331">
        <v>1872</v>
      </c>
      <c r="T41" s="331">
        <v>1574.25</v>
      </c>
      <c r="U41" s="331">
        <v>1440.52150272273</v>
      </c>
      <c r="V41" s="331">
        <v>4766.875</v>
      </c>
      <c r="W41" s="332">
        <v>1028.375</v>
      </c>
      <c r="X41" s="332">
        <v>1022.25</v>
      </c>
      <c r="Y41" s="332">
        <v>329.25</v>
      </c>
      <c r="Z41" s="332">
        <v>1025.125</v>
      </c>
      <c r="AA41" s="332">
        <v>14.25</v>
      </c>
      <c r="AB41" s="332">
        <v>215.375</v>
      </c>
      <c r="AC41" s="332">
        <v>153.5</v>
      </c>
      <c r="AD41" s="332">
        <v>506.25</v>
      </c>
      <c r="AE41" s="332">
        <v>472.5</v>
      </c>
      <c r="AF41" s="331">
        <v>9851.4347419760597</v>
      </c>
      <c r="AG41" s="332">
        <v>3707.625</v>
      </c>
      <c r="AH41" s="332">
        <v>156.375</v>
      </c>
      <c r="AI41" s="332">
        <v>2841.625</v>
      </c>
      <c r="AJ41" s="332">
        <v>543.125</v>
      </c>
      <c r="AK41" s="332">
        <v>418</v>
      </c>
      <c r="AL41" s="332">
        <v>332.375</v>
      </c>
      <c r="AM41" s="332">
        <v>1852.30974197606</v>
      </c>
      <c r="AN41" s="331">
        <v>497</v>
      </c>
      <c r="AO41" s="331">
        <v>927</v>
      </c>
      <c r="AP41" s="332">
        <v>733.375</v>
      </c>
      <c r="AQ41" s="332">
        <v>14.75</v>
      </c>
      <c r="AR41" s="332">
        <v>96.125</v>
      </c>
      <c r="AS41" s="332">
        <v>82.75</v>
      </c>
      <c r="AT41" s="331">
        <v>336.125</v>
      </c>
      <c r="AU41" s="331">
        <v>45.375</v>
      </c>
      <c r="AV41" s="331">
        <v>46.25</v>
      </c>
      <c r="AW41" s="332">
        <v>14.5</v>
      </c>
      <c r="AX41" s="332">
        <v>31.75</v>
      </c>
      <c r="AY41" s="331">
        <v>47</v>
      </c>
      <c r="AZ41" s="331">
        <v>151</v>
      </c>
      <c r="BA41" s="331">
        <v>183.75</v>
      </c>
      <c r="BB41" s="331">
        <v>6.75</v>
      </c>
      <c r="BC41" s="331">
        <v>4.25</v>
      </c>
      <c r="BD41" s="331">
        <v>3716.125</v>
      </c>
      <c r="BE41" s="331">
        <v>75.25</v>
      </c>
      <c r="BF41" s="331">
        <v>65.125</v>
      </c>
      <c r="BG41" s="331">
        <v>797.875</v>
      </c>
      <c r="BH41" s="331">
        <v>154.5</v>
      </c>
      <c r="BI41" s="333">
        <v>5605.625</v>
      </c>
      <c r="BJ41" s="334">
        <v>485.375</v>
      </c>
      <c r="BK41" s="334">
        <v>488.875</v>
      </c>
      <c r="BL41" s="334">
        <v>3526.125</v>
      </c>
      <c r="BM41" s="334">
        <v>25.75</v>
      </c>
      <c r="BN41" s="334">
        <v>16.625</v>
      </c>
      <c r="BO41" s="334">
        <v>23.75</v>
      </c>
      <c r="BP41" s="334">
        <v>1039.125</v>
      </c>
      <c r="BQ41" s="335">
        <v>4225.1045584045605</v>
      </c>
      <c r="BR41" s="335">
        <v>441.625</v>
      </c>
      <c r="BS41" s="335">
        <v>138.5</v>
      </c>
      <c r="BT41" s="335">
        <v>126</v>
      </c>
      <c r="BU41" s="335">
        <v>1.125</v>
      </c>
      <c r="BV41" s="335">
        <v>3517.8545584045601</v>
      </c>
      <c r="BW41" s="336">
        <v>1220.875</v>
      </c>
      <c r="BX41" s="336">
        <v>0</v>
      </c>
      <c r="BY41" s="336">
        <v>0</v>
      </c>
      <c r="BZ41" s="336">
        <v>546</v>
      </c>
      <c r="CA41" s="336">
        <v>0</v>
      </c>
      <c r="CB41" s="336">
        <v>624.375</v>
      </c>
      <c r="CC41" s="337">
        <v>2118.875</v>
      </c>
      <c r="CD41" s="338">
        <v>343768.96021014103</v>
      </c>
    </row>
    <row r="42" spans="1:82" x14ac:dyDescent="0.25">
      <c r="A42" s="179" t="s">
        <v>433</v>
      </c>
      <c r="B42" s="179" t="s">
        <v>434</v>
      </c>
      <c r="C42" s="179" t="s">
        <v>408</v>
      </c>
      <c r="D42" s="179" t="s">
        <v>116</v>
      </c>
      <c r="E42" s="331">
        <v>7045.6399777892602</v>
      </c>
      <c r="F42" s="332">
        <v>6900.7856670185101</v>
      </c>
      <c r="G42" s="332">
        <v>100.354310770751</v>
      </c>
      <c r="H42" s="332">
        <v>44.5</v>
      </c>
      <c r="I42" s="332">
        <v>398.125</v>
      </c>
      <c r="J42" s="332">
        <v>406.375</v>
      </c>
      <c r="K42" s="332">
        <v>288.625</v>
      </c>
      <c r="L42" s="332">
        <v>1206.64337978447</v>
      </c>
      <c r="M42" s="332">
        <v>2240.74659800479</v>
      </c>
      <c r="N42" s="332">
        <v>1301.75</v>
      </c>
      <c r="O42" s="332">
        <v>1203.375</v>
      </c>
      <c r="P42" s="331">
        <v>662.75</v>
      </c>
      <c r="Q42" s="332">
        <v>6.625</v>
      </c>
      <c r="R42" s="332">
        <v>21.625</v>
      </c>
      <c r="S42" s="331">
        <v>213.25</v>
      </c>
      <c r="T42" s="331">
        <v>191.375</v>
      </c>
      <c r="U42" s="331">
        <v>189.875</v>
      </c>
      <c r="V42" s="331">
        <v>1505.375</v>
      </c>
      <c r="W42" s="332">
        <v>293.625</v>
      </c>
      <c r="X42" s="332">
        <v>173.625</v>
      </c>
      <c r="Y42" s="332">
        <v>195.125</v>
      </c>
      <c r="Z42" s="332">
        <v>353.875</v>
      </c>
      <c r="AA42" s="332">
        <v>105.375</v>
      </c>
      <c r="AB42" s="332">
        <v>47.75</v>
      </c>
      <c r="AC42" s="332">
        <v>29.375</v>
      </c>
      <c r="AD42" s="332">
        <v>248.5</v>
      </c>
      <c r="AE42" s="332">
        <v>58.125</v>
      </c>
      <c r="AF42" s="331">
        <v>2312.5149777892598</v>
      </c>
      <c r="AG42" s="332">
        <v>1169.5</v>
      </c>
      <c r="AH42" s="332">
        <v>40.625</v>
      </c>
      <c r="AI42" s="332">
        <v>665.75</v>
      </c>
      <c r="AJ42" s="332">
        <v>28.25</v>
      </c>
      <c r="AK42" s="332">
        <v>33.75</v>
      </c>
      <c r="AL42" s="332">
        <v>140.125</v>
      </c>
      <c r="AM42" s="332">
        <v>234.51497778926</v>
      </c>
      <c r="AN42" s="331">
        <v>16.625</v>
      </c>
      <c r="AO42" s="331">
        <v>173.375</v>
      </c>
      <c r="AP42" s="332">
        <v>120.625</v>
      </c>
      <c r="AQ42" s="332">
        <v>0.625</v>
      </c>
      <c r="AR42" s="332">
        <v>46.75</v>
      </c>
      <c r="AS42" s="332">
        <v>5.375</v>
      </c>
      <c r="AT42" s="331">
        <v>233.375</v>
      </c>
      <c r="AU42" s="331">
        <v>1</v>
      </c>
      <c r="AV42" s="331">
        <v>21.5</v>
      </c>
      <c r="AW42" s="332">
        <v>0.625</v>
      </c>
      <c r="AX42" s="332">
        <v>20.875</v>
      </c>
      <c r="AY42" s="331">
        <v>37.625</v>
      </c>
      <c r="AZ42" s="331">
        <v>20.75</v>
      </c>
      <c r="BA42" s="331">
        <v>37.875</v>
      </c>
      <c r="BB42" s="331">
        <v>1</v>
      </c>
      <c r="BC42" s="331">
        <v>2.5</v>
      </c>
      <c r="BD42" s="331">
        <v>645.875</v>
      </c>
      <c r="BE42" s="331">
        <v>65.625</v>
      </c>
      <c r="BF42" s="331">
        <v>58.875</v>
      </c>
      <c r="BG42" s="331">
        <v>324.5</v>
      </c>
      <c r="BH42" s="331">
        <v>330</v>
      </c>
      <c r="BI42" s="333">
        <v>1076.25</v>
      </c>
      <c r="BJ42" s="334">
        <v>445</v>
      </c>
      <c r="BK42" s="334">
        <v>164.25</v>
      </c>
      <c r="BL42" s="334">
        <v>373.5</v>
      </c>
      <c r="BM42" s="334">
        <v>0</v>
      </c>
      <c r="BN42" s="334">
        <v>60.625</v>
      </c>
      <c r="BO42" s="334">
        <v>0</v>
      </c>
      <c r="BP42" s="334">
        <v>32.875</v>
      </c>
      <c r="BQ42" s="335">
        <v>555.25</v>
      </c>
      <c r="BR42" s="335">
        <v>31.375</v>
      </c>
      <c r="BS42" s="335">
        <v>0</v>
      </c>
      <c r="BT42" s="335">
        <v>47</v>
      </c>
      <c r="BU42" s="335">
        <v>0</v>
      </c>
      <c r="BV42" s="335">
        <v>476.875</v>
      </c>
      <c r="BW42" s="336">
        <v>107.25</v>
      </c>
      <c r="BX42" s="336">
        <v>0</v>
      </c>
      <c r="BY42" s="336">
        <v>0</v>
      </c>
      <c r="BZ42" s="336">
        <v>34.75</v>
      </c>
      <c r="CA42" s="336">
        <v>51.375</v>
      </c>
      <c r="CB42" s="336">
        <v>108.25</v>
      </c>
      <c r="CC42" s="337">
        <v>225.125</v>
      </c>
      <c r="CD42" s="338">
        <v>61679.515509650097</v>
      </c>
    </row>
    <row r="43" spans="1:82" x14ac:dyDescent="0.25">
      <c r="A43" s="179" t="s">
        <v>435</v>
      </c>
      <c r="B43" s="179" t="s">
        <v>436</v>
      </c>
      <c r="C43" s="179" t="s">
        <v>405</v>
      </c>
      <c r="D43" s="179" t="s">
        <v>124</v>
      </c>
      <c r="E43" s="331">
        <v>7755.5039073435</v>
      </c>
      <c r="F43" s="332">
        <v>7613.4182698627001</v>
      </c>
      <c r="G43" s="332">
        <v>93.395161290322605</v>
      </c>
      <c r="H43" s="332">
        <v>48.690476190476197</v>
      </c>
      <c r="I43" s="332">
        <v>644.52380952380997</v>
      </c>
      <c r="J43" s="332">
        <v>516</v>
      </c>
      <c r="K43" s="332">
        <v>580.5</v>
      </c>
      <c r="L43" s="332">
        <v>977.07509881422902</v>
      </c>
      <c r="M43" s="332">
        <v>2363.4999496205701</v>
      </c>
      <c r="N43" s="332">
        <v>1222.7674720506</v>
      </c>
      <c r="O43" s="332">
        <v>1451.13757733429</v>
      </c>
      <c r="P43" s="331">
        <v>719.375</v>
      </c>
      <c r="Q43" s="332">
        <v>20.25</v>
      </c>
      <c r="R43" s="332">
        <v>95.375</v>
      </c>
      <c r="S43" s="331">
        <v>773.75</v>
      </c>
      <c r="T43" s="331">
        <v>556.5</v>
      </c>
      <c r="U43" s="331">
        <v>718.42176390139798</v>
      </c>
      <c r="V43" s="331">
        <v>1380.75</v>
      </c>
      <c r="W43" s="332">
        <v>233</v>
      </c>
      <c r="X43" s="332">
        <v>122.375</v>
      </c>
      <c r="Y43" s="332">
        <v>89.75</v>
      </c>
      <c r="Z43" s="332">
        <v>443.75</v>
      </c>
      <c r="AA43" s="332">
        <v>51.75</v>
      </c>
      <c r="AB43" s="332">
        <v>0</v>
      </c>
      <c r="AC43" s="332">
        <v>214</v>
      </c>
      <c r="AD43" s="332">
        <v>117.125</v>
      </c>
      <c r="AE43" s="332">
        <v>109</v>
      </c>
      <c r="AF43" s="331">
        <v>2187.0821434421</v>
      </c>
      <c r="AG43" s="332">
        <v>469.75</v>
      </c>
      <c r="AH43" s="332">
        <v>27.75</v>
      </c>
      <c r="AI43" s="332">
        <v>787.375</v>
      </c>
      <c r="AJ43" s="332">
        <v>32.25</v>
      </c>
      <c r="AK43" s="332">
        <v>81.625</v>
      </c>
      <c r="AL43" s="332">
        <v>286.125</v>
      </c>
      <c r="AM43" s="332">
        <v>502.20714344210199</v>
      </c>
      <c r="AN43" s="331">
        <v>107.25</v>
      </c>
      <c r="AO43" s="331">
        <v>182.375</v>
      </c>
      <c r="AP43" s="332">
        <v>141.375</v>
      </c>
      <c r="AQ43" s="332">
        <v>3.625</v>
      </c>
      <c r="AR43" s="332">
        <v>20.25</v>
      </c>
      <c r="AS43" s="332">
        <v>17.125</v>
      </c>
      <c r="AT43" s="331">
        <v>120.125</v>
      </c>
      <c r="AU43" s="331">
        <v>5.75</v>
      </c>
      <c r="AV43" s="331">
        <v>60.625</v>
      </c>
      <c r="AW43" s="332">
        <v>2.375</v>
      </c>
      <c r="AX43" s="332">
        <v>58.25</v>
      </c>
      <c r="AY43" s="331">
        <v>20.625</v>
      </c>
      <c r="AZ43" s="331">
        <v>150.5</v>
      </c>
      <c r="BA43" s="331">
        <v>44.375</v>
      </c>
      <c r="BB43" s="331">
        <v>3</v>
      </c>
      <c r="BC43" s="331">
        <v>1.875</v>
      </c>
      <c r="BD43" s="331">
        <v>450.25</v>
      </c>
      <c r="BE43" s="331">
        <v>8.875</v>
      </c>
      <c r="BF43" s="331">
        <v>14</v>
      </c>
      <c r="BG43" s="331">
        <v>167</v>
      </c>
      <c r="BH43" s="331">
        <v>83</v>
      </c>
      <c r="BI43" s="333">
        <v>3148.625</v>
      </c>
      <c r="BJ43" s="334">
        <v>999.5</v>
      </c>
      <c r="BK43" s="334">
        <v>288.125</v>
      </c>
      <c r="BL43" s="334">
        <v>1093.125</v>
      </c>
      <c r="BM43" s="334">
        <v>0</v>
      </c>
      <c r="BN43" s="334">
        <v>29.625</v>
      </c>
      <c r="BO43" s="334">
        <v>360.625</v>
      </c>
      <c r="BP43" s="334">
        <v>377.625</v>
      </c>
      <c r="BQ43" s="335">
        <v>459.25</v>
      </c>
      <c r="BR43" s="335">
        <v>39.25</v>
      </c>
      <c r="BS43" s="335">
        <v>197</v>
      </c>
      <c r="BT43" s="335">
        <v>0</v>
      </c>
      <c r="BU43" s="335">
        <v>0</v>
      </c>
      <c r="BV43" s="335">
        <v>223</v>
      </c>
      <c r="BW43" s="336">
        <v>0</v>
      </c>
      <c r="BX43" s="336">
        <v>0</v>
      </c>
      <c r="BY43" s="336">
        <v>0</v>
      </c>
      <c r="BZ43" s="336">
        <v>0</v>
      </c>
      <c r="CA43" s="336">
        <v>0</v>
      </c>
      <c r="CB43" s="336">
        <v>126.25</v>
      </c>
      <c r="CC43" s="337">
        <v>117.625</v>
      </c>
      <c r="CD43" s="338">
        <v>92376.486738593798</v>
      </c>
    </row>
    <row r="44" spans="1:82" x14ac:dyDescent="0.25">
      <c r="A44" s="179" t="s">
        <v>437</v>
      </c>
      <c r="B44" s="179" t="s">
        <v>438</v>
      </c>
      <c r="C44" s="179" t="s">
        <v>392</v>
      </c>
      <c r="D44" s="179" t="s">
        <v>118</v>
      </c>
      <c r="E44" s="331">
        <v>7806.2308519696098</v>
      </c>
      <c r="F44" s="332">
        <v>7546.6058519696098</v>
      </c>
      <c r="G44" s="332">
        <v>89.5</v>
      </c>
      <c r="H44" s="332">
        <v>170.125</v>
      </c>
      <c r="I44" s="332">
        <v>543.125</v>
      </c>
      <c r="J44" s="332">
        <v>487</v>
      </c>
      <c r="K44" s="332">
        <v>603.75</v>
      </c>
      <c r="L44" s="332">
        <v>1094.6618421052599</v>
      </c>
      <c r="M44" s="332">
        <v>2279.7523729782902</v>
      </c>
      <c r="N44" s="332">
        <v>1818.19163688605</v>
      </c>
      <c r="O44" s="332">
        <v>979.75</v>
      </c>
      <c r="P44" s="331">
        <v>774.375</v>
      </c>
      <c r="Q44" s="332">
        <v>43.625</v>
      </c>
      <c r="R44" s="332">
        <v>58.125</v>
      </c>
      <c r="S44" s="331">
        <v>91.125</v>
      </c>
      <c r="T44" s="331">
        <v>572.125</v>
      </c>
      <c r="U44" s="331">
        <v>259.625</v>
      </c>
      <c r="V44" s="331">
        <v>1225.5</v>
      </c>
      <c r="W44" s="332">
        <v>185.125</v>
      </c>
      <c r="X44" s="332">
        <v>134</v>
      </c>
      <c r="Y44" s="332">
        <v>304.25</v>
      </c>
      <c r="Z44" s="332">
        <v>204.625</v>
      </c>
      <c r="AA44" s="332">
        <v>14.25</v>
      </c>
      <c r="AB44" s="332">
        <v>47.625</v>
      </c>
      <c r="AC44" s="332">
        <v>77.25</v>
      </c>
      <c r="AD44" s="332">
        <v>171.375</v>
      </c>
      <c r="AE44" s="332">
        <v>87</v>
      </c>
      <c r="AF44" s="331">
        <v>2984.6058519696098</v>
      </c>
      <c r="AG44" s="332">
        <v>1193.875</v>
      </c>
      <c r="AH44" s="332">
        <v>78.375</v>
      </c>
      <c r="AI44" s="332">
        <v>1029.125</v>
      </c>
      <c r="AJ44" s="332">
        <v>77.25</v>
      </c>
      <c r="AK44" s="332">
        <v>56.25</v>
      </c>
      <c r="AL44" s="332">
        <v>37</v>
      </c>
      <c r="AM44" s="332">
        <v>512.73085196960596</v>
      </c>
      <c r="AN44" s="331">
        <v>63.5</v>
      </c>
      <c r="AO44" s="331">
        <v>184.5</v>
      </c>
      <c r="AP44" s="332">
        <v>132</v>
      </c>
      <c r="AQ44" s="332">
        <v>3.75</v>
      </c>
      <c r="AR44" s="332">
        <v>33.125</v>
      </c>
      <c r="AS44" s="332">
        <v>15.625</v>
      </c>
      <c r="AT44" s="331">
        <v>119.125</v>
      </c>
      <c r="AU44" s="331">
        <v>46</v>
      </c>
      <c r="AV44" s="331">
        <v>56.25</v>
      </c>
      <c r="AW44" s="332">
        <v>4.75</v>
      </c>
      <c r="AX44" s="332">
        <v>51.5</v>
      </c>
      <c r="AY44" s="331">
        <v>9.625</v>
      </c>
      <c r="AZ44" s="331">
        <v>67</v>
      </c>
      <c r="BA44" s="331">
        <v>16.625</v>
      </c>
      <c r="BB44" s="331">
        <v>0</v>
      </c>
      <c r="BC44" s="331">
        <v>0</v>
      </c>
      <c r="BD44" s="331">
        <v>674.5</v>
      </c>
      <c r="BE44" s="331">
        <v>28</v>
      </c>
      <c r="BF44" s="331">
        <v>86.75</v>
      </c>
      <c r="BG44" s="331">
        <v>238</v>
      </c>
      <c r="BH44" s="331">
        <v>309</v>
      </c>
      <c r="BI44" s="333">
        <v>1540.75</v>
      </c>
      <c r="BJ44" s="334">
        <v>282</v>
      </c>
      <c r="BK44" s="334">
        <v>67.875</v>
      </c>
      <c r="BL44" s="334">
        <v>988.25</v>
      </c>
      <c r="BM44" s="334">
        <v>43.25</v>
      </c>
      <c r="BN44" s="334">
        <v>0</v>
      </c>
      <c r="BO44" s="334">
        <v>28.625</v>
      </c>
      <c r="BP44" s="334">
        <v>130.75</v>
      </c>
      <c r="BQ44" s="335">
        <v>747.625</v>
      </c>
      <c r="BR44" s="335">
        <v>30.875</v>
      </c>
      <c r="BS44" s="335">
        <v>141.5</v>
      </c>
      <c r="BT44" s="335">
        <v>121.5</v>
      </c>
      <c r="BU44" s="335">
        <v>0</v>
      </c>
      <c r="BV44" s="335">
        <v>453.75</v>
      </c>
      <c r="BW44" s="336">
        <v>149.75</v>
      </c>
      <c r="BX44" s="336">
        <v>0</v>
      </c>
      <c r="BY44" s="336">
        <v>0</v>
      </c>
      <c r="BZ44" s="336">
        <v>60.875</v>
      </c>
      <c r="CA44" s="336">
        <v>0</v>
      </c>
      <c r="CB44" s="336">
        <v>114.625</v>
      </c>
      <c r="CC44" s="337">
        <v>261.25</v>
      </c>
      <c r="CD44" s="338">
        <v>85815.766887395599</v>
      </c>
    </row>
    <row r="45" spans="1:82" x14ac:dyDescent="0.25">
      <c r="A45" s="179" t="s">
        <v>439</v>
      </c>
      <c r="B45" s="179" t="s">
        <v>440</v>
      </c>
      <c r="C45" s="179" t="s">
        <v>355</v>
      </c>
      <c r="D45" s="179" t="s">
        <v>55</v>
      </c>
      <c r="E45" s="331">
        <v>22773.574667652301</v>
      </c>
      <c r="F45" s="332">
        <v>22627.074667652301</v>
      </c>
      <c r="G45" s="332">
        <v>54.875</v>
      </c>
      <c r="H45" s="332">
        <v>91.625</v>
      </c>
      <c r="I45" s="332">
        <v>1136.75</v>
      </c>
      <c r="J45" s="332">
        <v>1378.125</v>
      </c>
      <c r="K45" s="332">
        <v>1475.6492145479399</v>
      </c>
      <c r="L45" s="332">
        <v>3142.71629436597</v>
      </c>
      <c r="M45" s="332">
        <v>7127.9126300380703</v>
      </c>
      <c r="N45" s="332">
        <v>4881.9215287003299</v>
      </c>
      <c r="O45" s="332">
        <v>3630.5</v>
      </c>
      <c r="P45" s="331">
        <v>3179.125</v>
      </c>
      <c r="Q45" s="332">
        <v>17.875</v>
      </c>
      <c r="R45" s="332">
        <v>269.25</v>
      </c>
      <c r="S45" s="331">
        <v>1119</v>
      </c>
      <c r="T45" s="331">
        <v>882</v>
      </c>
      <c r="U45" s="331">
        <v>788.13582864139403</v>
      </c>
      <c r="V45" s="331">
        <v>4206.375</v>
      </c>
      <c r="W45" s="332">
        <v>1264.875</v>
      </c>
      <c r="X45" s="332">
        <v>441.625</v>
      </c>
      <c r="Y45" s="332">
        <v>539.875</v>
      </c>
      <c r="Z45" s="332">
        <v>613.875</v>
      </c>
      <c r="AA45" s="332">
        <v>44.5</v>
      </c>
      <c r="AB45" s="332">
        <v>195.375</v>
      </c>
      <c r="AC45" s="332">
        <v>47.375</v>
      </c>
      <c r="AD45" s="332">
        <v>714.5</v>
      </c>
      <c r="AE45" s="332">
        <v>344.375</v>
      </c>
      <c r="AF45" s="331">
        <v>8519.1888390108998</v>
      </c>
      <c r="AG45" s="332">
        <v>2821.125</v>
      </c>
      <c r="AH45" s="332">
        <v>534.875</v>
      </c>
      <c r="AI45" s="332">
        <v>1687.5</v>
      </c>
      <c r="AJ45" s="332">
        <v>941.375</v>
      </c>
      <c r="AK45" s="332">
        <v>521.875</v>
      </c>
      <c r="AL45" s="332">
        <v>1.125</v>
      </c>
      <c r="AM45" s="332">
        <v>2011.3138390109</v>
      </c>
      <c r="AN45" s="331">
        <v>336.875</v>
      </c>
      <c r="AO45" s="331">
        <v>435.875</v>
      </c>
      <c r="AP45" s="332">
        <v>279.75</v>
      </c>
      <c r="AQ45" s="332">
        <v>7.625</v>
      </c>
      <c r="AR45" s="332">
        <v>100.875</v>
      </c>
      <c r="AS45" s="332">
        <v>47.625</v>
      </c>
      <c r="AT45" s="331">
        <v>201.375</v>
      </c>
      <c r="AU45" s="331">
        <v>87.375</v>
      </c>
      <c r="AV45" s="331">
        <v>31.625</v>
      </c>
      <c r="AW45" s="332">
        <v>7.25</v>
      </c>
      <c r="AX45" s="332">
        <v>24.375</v>
      </c>
      <c r="AY45" s="331">
        <v>12.625</v>
      </c>
      <c r="AZ45" s="331">
        <v>22.125</v>
      </c>
      <c r="BA45" s="331">
        <v>107.125</v>
      </c>
      <c r="BB45" s="331">
        <v>0</v>
      </c>
      <c r="BC45" s="331">
        <v>0.875</v>
      </c>
      <c r="BD45" s="331">
        <v>1968.875</v>
      </c>
      <c r="BE45" s="331">
        <v>79.625</v>
      </c>
      <c r="BF45" s="331">
        <v>66</v>
      </c>
      <c r="BG45" s="331">
        <v>586.375</v>
      </c>
      <c r="BH45" s="331">
        <v>143</v>
      </c>
      <c r="BI45" s="333">
        <v>3119.0478819888999</v>
      </c>
      <c r="BJ45" s="334">
        <v>851</v>
      </c>
      <c r="BK45" s="334">
        <v>180.25</v>
      </c>
      <c r="BL45" s="334">
        <v>1629</v>
      </c>
      <c r="BM45" s="334">
        <v>13.5</v>
      </c>
      <c r="BN45" s="334">
        <v>15.75</v>
      </c>
      <c r="BO45" s="334">
        <v>0.25</v>
      </c>
      <c r="BP45" s="334">
        <v>429.29788198890299</v>
      </c>
      <c r="BQ45" s="335">
        <v>3180.25</v>
      </c>
      <c r="BR45" s="335">
        <v>311.625</v>
      </c>
      <c r="BS45" s="335">
        <v>135</v>
      </c>
      <c r="BT45" s="335">
        <v>155</v>
      </c>
      <c r="BU45" s="335">
        <v>0</v>
      </c>
      <c r="BV45" s="335">
        <v>2578.625</v>
      </c>
      <c r="BW45" s="336">
        <v>584.125</v>
      </c>
      <c r="BX45" s="336">
        <v>6</v>
      </c>
      <c r="BY45" s="336">
        <v>0</v>
      </c>
      <c r="BZ45" s="336">
        <v>288.625</v>
      </c>
      <c r="CA45" s="336">
        <v>208</v>
      </c>
      <c r="CB45" s="336">
        <v>419</v>
      </c>
      <c r="CC45" s="337">
        <v>437.70558660089898</v>
      </c>
      <c r="CD45" s="338">
        <v>193243.49817459099</v>
      </c>
    </row>
    <row r="46" spans="1:82" x14ac:dyDescent="0.25">
      <c r="A46" s="179" t="s">
        <v>441</v>
      </c>
      <c r="B46" s="179" t="s">
        <v>442</v>
      </c>
      <c r="C46" s="179" t="s">
        <v>359</v>
      </c>
      <c r="D46" s="179" t="s">
        <v>55</v>
      </c>
      <c r="E46" s="331">
        <v>9433.4194297936992</v>
      </c>
      <c r="F46" s="332">
        <v>9367.2944297936992</v>
      </c>
      <c r="G46" s="332">
        <v>66.125</v>
      </c>
      <c r="H46" s="332">
        <v>0</v>
      </c>
      <c r="I46" s="332">
        <v>452.5</v>
      </c>
      <c r="J46" s="332">
        <v>495.375</v>
      </c>
      <c r="K46" s="332">
        <v>718.19078947368405</v>
      </c>
      <c r="L46" s="332">
        <v>1396.9897660818699</v>
      </c>
      <c r="M46" s="332">
        <v>2257.7409210893902</v>
      </c>
      <c r="N46" s="332">
        <v>2562.9799800994901</v>
      </c>
      <c r="O46" s="332">
        <v>1549.64297304926</v>
      </c>
      <c r="P46" s="331">
        <v>903.5</v>
      </c>
      <c r="Q46" s="332">
        <v>3</v>
      </c>
      <c r="R46" s="332">
        <v>75.375</v>
      </c>
      <c r="S46" s="331">
        <v>1378.375</v>
      </c>
      <c r="T46" s="331">
        <v>291.125</v>
      </c>
      <c r="U46" s="331">
        <v>218.344354930436</v>
      </c>
      <c r="V46" s="331">
        <v>2499.125</v>
      </c>
      <c r="W46" s="332">
        <v>809.75</v>
      </c>
      <c r="X46" s="332">
        <v>338.625</v>
      </c>
      <c r="Y46" s="332">
        <v>363.25</v>
      </c>
      <c r="Z46" s="332">
        <v>375.125</v>
      </c>
      <c r="AA46" s="332">
        <v>0</v>
      </c>
      <c r="AB46" s="332">
        <v>204.875</v>
      </c>
      <c r="AC46" s="332">
        <v>0</v>
      </c>
      <c r="AD46" s="332">
        <v>267.125</v>
      </c>
      <c r="AE46" s="332">
        <v>140.375</v>
      </c>
      <c r="AF46" s="331">
        <v>2771.9500748632599</v>
      </c>
      <c r="AG46" s="332">
        <v>1107.375</v>
      </c>
      <c r="AH46" s="332">
        <v>21.875</v>
      </c>
      <c r="AI46" s="332">
        <v>532.25</v>
      </c>
      <c r="AJ46" s="332">
        <v>227.375</v>
      </c>
      <c r="AK46" s="332">
        <v>97.5</v>
      </c>
      <c r="AL46" s="332">
        <v>16.375</v>
      </c>
      <c r="AM46" s="332">
        <v>769.20007486326006</v>
      </c>
      <c r="AN46" s="331">
        <v>133.125</v>
      </c>
      <c r="AO46" s="331">
        <v>68</v>
      </c>
      <c r="AP46" s="332">
        <v>37.125</v>
      </c>
      <c r="AQ46" s="332">
        <v>1.25</v>
      </c>
      <c r="AR46" s="332">
        <v>15.875</v>
      </c>
      <c r="AS46" s="332">
        <v>13.75</v>
      </c>
      <c r="AT46" s="331">
        <v>182.25</v>
      </c>
      <c r="AU46" s="331">
        <v>52.5</v>
      </c>
      <c r="AV46" s="331">
        <v>47.125</v>
      </c>
      <c r="AW46" s="332">
        <v>1.125</v>
      </c>
      <c r="AX46" s="332">
        <v>46</v>
      </c>
      <c r="AY46" s="331">
        <v>5</v>
      </c>
      <c r="AZ46" s="331">
        <v>59.625</v>
      </c>
      <c r="BA46" s="331">
        <v>45.75</v>
      </c>
      <c r="BB46" s="331">
        <v>0</v>
      </c>
      <c r="BC46" s="331">
        <v>0</v>
      </c>
      <c r="BD46" s="331">
        <v>499</v>
      </c>
      <c r="BE46" s="331">
        <v>1</v>
      </c>
      <c r="BF46" s="331">
        <v>38</v>
      </c>
      <c r="BG46" s="331">
        <v>105.125</v>
      </c>
      <c r="BH46" s="331">
        <v>134.5</v>
      </c>
      <c r="BI46" s="333">
        <v>1114.5</v>
      </c>
      <c r="BJ46" s="334">
        <v>209</v>
      </c>
      <c r="BK46" s="334">
        <v>57.375</v>
      </c>
      <c r="BL46" s="334">
        <v>655.875</v>
      </c>
      <c r="BM46" s="334">
        <v>0</v>
      </c>
      <c r="BN46" s="334">
        <v>19.875</v>
      </c>
      <c r="BO46" s="334">
        <v>0</v>
      </c>
      <c r="BP46" s="334">
        <v>172.375</v>
      </c>
      <c r="BQ46" s="335">
        <v>344.125</v>
      </c>
      <c r="BR46" s="335">
        <v>21.875</v>
      </c>
      <c r="BS46" s="335">
        <v>99.5</v>
      </c>
      <c r="BT46" s="335">
        <v>55</v>
      </c>
      <c r="BU46" s="335">
        <v>0</v>
      </c>
      <c r="BV46" s="335">
        <v>167.75</v>
      </c>
      <c r="BW46" s="336">
        <v>0</v>
      </c>
      <c r="BX46" s="336">
        <v>31</v>
      </c>
      <c r="BY46" s="336">
        <v>0</v>
      </c>
      <c r="BZ46" s="336">
        <v>52.75</v>
      </c>
      <c r="CA46" s="336">
        <v>0</v>
      </c>
      <c r="CB46" s="336">
        <v>67.125</v>
      </c>
      <c r="CC46" s="337">
        <v>62.918478260869598</v>
      </c>
      <c r="CD46" s="338">
        <v>51256.110013254001</v>
      </c>
    </row>
    <row r="47" spans="1:82" x14ac:dyDescent="0.25">
      <c r="A47" s="179" t="s">
        <v>155</v>
      </c>
      <c r="B47" s="179" t="s">
        <v>443</v>
      </c>
      <c r="C47" s="179" t="s">
        <v>126</v>
      </c>
      <c r="D47" s="179" t="s">
        <v>126</v>
      </c>
      <c r="E47" s="331">
        <v>44174.320867873001</v>
      </c>
      <c r="F47" s="332">
        <v>43282.3704832199</v>
      </c>
      <c r="G47" s="332">
        <v>129.034903606965</v>
      </c>
      <c r="H47" s="332">
        <v>762.91548104606204</v>
      </c>
      <c r="I47" s="332">
        <v>2785.375</v>
      </c>
      <c r="J47" s="332">
        <v>2560.625</v>
      </c>
      <c r="K47" s="332">
        <v>2577.75</v>
      </c>
      <c r="L47" s="332">
        <v>6168.0036630924396</v>
      </c>
      <c r="M47" s="332">
        <v>9744.3756026245992</v>
      </c>
      <c r="N47" s="332">
        <v>10557.9924667755</v>
      </c>
      <c r="O47" s="332">
        <v>9780.1991353804406</v>
      </c>
      <c r="P47" s="331">
        <v>6877</v>
      </c>
      <c r="Q47" s="332">
        <v>58.625</v>
      </c>
      <c r="R47" s="332">
        <v>436.25</v>
      </c>
      <c r="S47" s="331">
        <v>2060.25</v>
      </c>
      <c r="T47" s="331">
        <v>2294.375</v>
      </c>
      <c r="U47" s="331">
        <v>1408.4760873105699</v>
      </c>
      <c r="V47" s="331">
        <v>10973.125</v>
      </c>
      <c r="W47" s="332">
        <v>4954.5</v>
      </c>
      <c r="X47" s="332">
        <v>1388.375</v>
      </c>
      <c r="Y47" s="332">
        <v>213.625</v>
      </c>
      <c r="Z47" s="332">
        <v>1665.625</v>
      </c>
      <c r="AA47" s="332">
        <v>60.625</v>
      </c>
      <c r="AB47" s="332">
        <v>539.75</v>
      </c>
      <c r="AC47" s="332">
        <v>140.5</v>
      </c>
      <c r="AD47" s="332">
        <v>1139.25</v>
      </c>
      <c r="AE47" s="332">
        <v>870.875</v>
      </c>
      <c r="AF47" s="331">
        <v>10568.0697805624</v>
      </c>
      <c r="AG47" s="332">
        <v>3073.75</v>
      </c>
      <c r="AH47" s="332">
        <v>219.5</v>
      </c>
      <c r="AI47" s="332">
        <v>2723.625</v>
      </c>
      <c r="AJ47" s="332">
        <v>1282.375</v>
      </c>
      <c r="AK47" s="332">
        <v>389</v>
      </c>
      <c r="AL47" s="332">
        <v>110.5</v>
      </c>
      <c r="AM47" s="332">
        <v>2769.3197805623799</v>
      </c>
      <c r="AN47" s="331">
        <v>1802.25</v>
      </c>
      <c r="AO47" s="331">
        <v>1058.625</v>
      </c>
      <c r="AP47" s="332">
        <v>785.125</v>
      </c>
      <c r="AQ47" s="332">
        <v>48.5</v>
      </c>
      <c r="AR47" s="332">
        <v>160.25</v>
      </c>
      <c r="AS47" s="332">
        <v>64.75</v>
      </c>
      <c r="AT47" s="331">
        <v>538.125</v>
      </c>
      <c r="AU47" s="331">
        <v>470.25</v>
      </c>
      <c r="AV47" s="331">
        <v>24.875</v>
      </c>
      <c r="AW47" s="332">
        <v>0</v>
      </c>
      <c r="AX47" s="332">
        <v>24.875</v>
      </c>
      <c r="AY47" s="331">
        <v>101</v>
      </c>
      <c r="AZ47" s="331">
        <v>427.75</v>
      </c>
      <c r="BA47" s="331">
        <v>208</v>
      </c>
      <c r="BB47" s="331">
        <v>9.625</v>
      </c>
      <c r="BC47" s="331">
        <v>13.25</v>
      </c>
      <c r="BD47" s="331">
        <v>3602.7750000000001</v>
      </c>
      <c r="BE47" s="331">
        <v>92.375</v>
      </c>
      <c r="BF47" s="331">
        <v>75.5</v>
      </c>
      <c r="BG47" s="331">
        <v>1250.125</v>
      </c>
      <c r="BH47" s="331">
        <v>318.5</v>
      </c>
      <c r="BI47" s="333">
        <v>11043.97826086957</v>
      </c>
      <c r="BJ47" s="334">
        <v>1524</v>
      </c>
      <c r="BK47" s="334">
        <v>924.375</v>
      </c>
      <c r="BL47" s="334">
        <v>5780.7282608695696</v>
      </c>
      <c r="BM47" s="334">
        <v>29.75</v>
      </c>
      <c r="BN47" s="334">
        <v>261.25</v>
      </c>
      <c r="BO47" s="334">
        <v>724.375</v>
      </c>
      <c r="BP47" s="334">
        <v>1799.5</v>
      </c>
      <c r="BQ47" s="335">
        <v>4086.5</v>
      </c>
      <c r="BR47" s="335">
        <v>483.25</v>
      </c>
      <c r="BS47" s="335">
        <v>261</v>
      </c>
      <c r="BT47" s="335">
        <v>342.5</v>
      </c>
      <c r="BU47" s="335">
        <v>63.5</v>
      </c>
      <c r="BV47" s="335">
        <v>2936.25</v>
      </c>
      <c r="BW47" s="336">
        <v>491.875</v>
      </c>
      <c r="BX47" s="336">
        <v>69</v>
      </c>
      <c r="BY47" s="336">
        <v>0</v>
      </c>
      <c r="BZ47" s="336">
        <v>700</v>
      </c>
      <c r="CA47" s="336">
        <v>517.375</v>
      </c>
      <c r="CB47" s="336">
        <v>834.875</v>
      </c>
      <c r="CC47" s="337">
        <v>909.26619790522204</v>
      </c>
      <c r="CD47" s="338">
        <v>451654.12362747098</v>
      </c>
    </row>
    <row r="48" spans="1:82" x14ac:dyDescent="0.25">
      <c r="A48" s="179" t="s">
        <v>444</v>
      </c>
      <c r="B48" s="179" t="s">
        <v>445</v>
      </c>
      <c r="C48" s="179" t="s">
        <v>392</v>
      </c>
      <c r="D48" s="179" t="s">
        <v>118</v>
      </c>
      <c r="E48" s="331">
        <v>15342.272237946599</v>
      </c>
      <c r="F48" s="332">
        <v>15208.897237946599</v>
      </c>
      <c r="G48" s="332">
        <v>83.375</v>
      </c>
      <c r="H48" s="332">
        <v>50</v>
      </c>
      <c r="I48" s="332">
        <v>1006.625</v>
      </c>
      <c r="J48" s="332">
        <v>1046.875</v>
      </c>
      <c r="K48" s="332">
        <v>1097.625</v>
      </c>
      <c r="L48" s="332">
        <v>1829.3155259595501</v>
      </c>
      <c r="M48" s="332">
        <v>3605.1875636257801</v>
      </c>
      <c r="N48" s="332">
        <v>4219.1249031789703</v>
      </c>
      <c r="O48" s="332">
        <v>2537.51924518227</v>
      </c>
      <c r="P48" s="331">
        <v>1670.25</v>
      </c>
      <c r="Q48" s="332">
        <v>21.5</v>
      </c>
      <c r="R48" s="332">
        <v>142.75</v>
      </c>
      <c r="S48" s="331">
        <v>793.25</v>
      </c>
      <c r="T48" s="331">
        <v>1051.75</v>
      </c>
      <c r="U48" s="331">
        <v>502.15724597394097</v>
      </c>
      <c r="V48" s="331">
        <v>2962.625</v>
      </c>
      <c r="W48" s="332">
        <v>393.375</v>
      </c>
      <c r="X48" s="332">
        <v>853.125</v>
      </c>
      <c r="Y48" s="332">
        <v>311.125</v>
      </c>
      <c r="Z48" s="332">
        <v>936.375</v>
      </c>
      <c r="AA48" s="332">
        <v>29.875</v>
      </c>
      <c r="AB48" s="332">
        <v>188.375</v>
      </c>
      <c r="AC48" s="332">
        <v>74.625</v>
      </c>
      <c r="AD48" s="332">
        <v>119.875</v>
      </c>
      <c r="AE48" s="332">
        <v>55.875</v>
      </c>
      <c r="AF48" s="331">
        <v>4737.6149919726304</v>
      </c>
      <c r="AG48" s="332">
        <v>1187.375</v>
      </c>
      <c r="AH48" s="332">
        <v>45.375</v>
      </c>
      <c r="AI48" s="332">
        <v>1336.5</v>
      </c>
      <c r="AJ48" s="332">
        <v>62.875</v>
      </c>
      <c r="AK48" s="332">
        <v>202.75</v>
      </c>
      <c r="AL48" s="332">
        <v>58.125</v>
      </c>
      <c r="AM48" s="332">
        <v>1844.6149919726299</v>
      </c>
      <c r="AN48" s="331">
        <v>41.75</v>
      </c>
      <c r="AO48" s="331">
        <v>429.25</v>
      </c>
      <c r="AP48" s="332">
        <v>301.5</v>
      </c>
      <c r="AQ48" s="332">
        <v>2.5</v>
      </c>
      <c r="AR48" s="332">
        <v>103.375</v>
      </c>
      <c r="AS48" s="332">
        <v>21.875</v>
      </c>
      <c r="AT48" s="331">
        <v>122.375</v>
      </c>
      <c r="AU48" s="331">
        <v>10.5</v>
      </c>
      <c r="AV48" s="331">
        <v>23</v>
      </c>
      <c r="AW48" s="332">
        <v>3</v>
      </c>
      <c r="AX48" s="332">
        <v>20</v>
      </c>
      <c r="AY48" s="331">
        <v>17.5</v>
      </c>
      <c r="AZ48" s="331">
        <v>71.375</v>
      </c>
      <c r="BA48" s="331">
        <v>63.25</v>
      </c>
      <c r="BB48" s="331">
        <v>1.125</v>
      </c>
      <c r="BC48" s="331">
        <v>1.75</v>
      </c>
      <c r="BD48" s="331">
        <v>1349.625</v>
      </c>
      <c r="BE48" s="331">
        <v>47.375</v>
      </c>
      <c r="BF48" s="331">
        <v>104.5</v>
      </c>
      <c r="BG48" s="331">
        <v>1065.75</v>
      </c>
      <c r="BH48" s="331">
        <v>275.5</v>
      </c>
      <c r="BI48" s="333">
        <v>3898.875</v>
      </c>
      <c r="BJ48" s="334">
        <v>1138.5</v>
      </c>
      <c r="BK48" s="334">
        <v>385.5</v>
      </c>
      <c r="BL48" s="334">
        <v>2003</v>
      </c>
      <c r="BM48" s="334">
        <v>5.125</v>
      </c>
      <c r="BN48" s="334">
        <v>11</v>
      </c>
      <c r="BO48" s="334">
        <v>0</v>
      </c>
      <c r="BP48" s="334">
        <v>355.75</v>
      </c>
      <c r="BQ48" s="335">
        <v>2448.5</v>
      </c>
      <c r="BR48" s="335">
        <v>559.125</v>
      </c>
      <c r="BS48" s="335">
        <v>166</v>
      </c>
      <c r="BT48" s="335">
        <v>572.5</v>
      </c>
      <c r="BU48" s="335">
        <v>21.25</v>
      </c>
      <c r="BV48" s="335">
        <v>1129.625</v>
      </c>
      <c r="BW48" s="336">
        <v>0</v>
      </c>
      <c r="BX48" s="336">
        <v>0</v>
      </c>
      <c r="BY48" s="336">
        <v>0</v>
      </c>
      <c r="BZ48" s="336">
        <v>134.375</v>
      </c>
      <c r="CA48" s="336">
        <v>0</v>
      </c>
      <c r="CB48" s="336">
        <v>847.375</v>
      </c>
      <c r="CC48" s="337">
        <v>451.125</v>
      </c>
      <c r="CD48" s="338">
        <v>193373.28925628599</v>
      </c>
    </row>
    <row r="49" spans="1:82" x14ac:dyDescent="0.25">
      <c r="A49" s="179" t="s">
        <v>446</v>
      </c>
      <c r="B49" s="179" t="s">
        <v>447</v>
      </c>
      <c r="C49" s="179" t="s">
        <v>371</v>
      </c>
      <c r="D49" s="179" t="s">
        <v>125</v>
      </c>
      <c r="E49" s="331">
        <v>5273.3751677723903</v>
      </c>
      <c r="F49" s="332">
        <v>4993.8066120574204</v>
      </c>
      <c r="G49" s="332">
        <v>0</v>
      </c>
      <c r="H49" s="332">
        <v>279.56855571496902</v>
      </c>
      <c r="I49" s="332">
        <v>308.375</v>
      </c>
      <c r="J49" s="332">
        <v>267.5</v>
      </c>
      <c r="K49" s="332">
        <v>375.24274193548399</v>
      </c>
      <c r="L49" s="332">
        <v>802.25</v>
      </c>
      <c r="M49" s="332">
        <v>1499.6766926094199</v>
      </c>
      <c r="N49" s="332">
        <v>1057.4557332274801</v>
      </c>
      <c r="O49" s="332">
        <v>962.875</v>
      </c>
      <c r="P49" s="331">
        <v>288.375</v>
      </c>
      <c r="Q49" s="332">
        <v>10.375</v>
      </c>
      <c r="R49" s="332">
        <v>43.75</v>
      </c>
      <c r="S49" s="331">
        <v>913.875</v>
      </c>
      <c r="T49" s="331">
        <v>126.625</v>
      </c>
      <c r="U49" s="331">
        <v>315.51387719485399</v>
      </c>
      <c r="V49" s="331">
        <v>1303.625</v>
      </c>
      <c r="W49" s="332">
        <v>265.5</v>
      </c>
      <c r="X49" s="332">
        <v>220.25</v>
      </c>
      <c r="Y49" s="332">
        <v>185.5</v>
      </c>
      <c r="Z49" s="332">
        <v>470.125</v>
      </c>
      <c r="AA49" s="332">
        <v>6</v>
      </c>
      <c r="AB49" s="332">
        <v>43.25</v>
      </c>
      <c r="AC49" s="332">
        <v>0</v>
      </c>
      <c r="AD49" s="332">
        <v>84.5</v>
      </c>
      <c r="AE49" s="332">
        <v>28.5</v>
      </c>
      <c r="AF49" s="331">
        <v>1309.3612905775301</v>
      </c>
      <c r="AG49" s="332">
        <v>563.5</v>
      </c>
      <c r="AH49" s="332">
        <v>0</v>
      </c>
      <c r="AI49" s="332">
        <v>50.5</v>
      </c>
      <c r="AJ49" s="332">
        <v>247.25</v>
      </c>
      <c r="AK49" s="332">
        <v>63</v>
      </c>
      <c r="AL49" s="332">
        <v>27.75</v>
      </c>
      <c r="AM49" s="332">
        <v>357.36129057753101</v>
      </c>
      <c r="AN49" s="331">
        <v>27.125</v>
      </c>
      <c r="AO49" s="331">
        <v>115.75</v>
      </c>
      <c r="AP49" s="332">
        <v>91.75</v>
      </c>
      <c r="AQ49" s="332">
        <v>0</v>
      </c>
      <c r="AR49" s="332">
        <v>9.625</v>
      </c>
      <c r="AS49" s="332">
        <v>14.375</v>
      </c>
      <c r="AT49" s="331">
        <v>72.125</v>
      </c>
      <c r="AU49" s="331">
        <v>8</v>
      </c>
      <c r="AV49" s="331">
        <v>25.75</v>
      </c>
      <c r="AW49" s="332">
        <v>2.25</v>
      </c>
      <c r="AX49" s="332">
        <v>23.5</v>
      </c>
      <c r="AY49" s="331">
        <v>7</v>
      </c>
      <c r="AZ49" s="331">
        <v>89.875</v>
      </c>
      <c r="BA49" s="331">
        <v>13.625</v>
      </c>
      <c r="BB49" s="331">
        <v>1</v>
      </c>
      <c r="BC49" s="331">
        <v>0</v>
      </c>
      <c r="BD49" s="331">
        <v>417.75</v>
      </c>
      <c r="BE49" s="331">
        <v>1.875</v>
      </c>
      <c r="BF49" s="331">
        <v>39</v>
      </c>
      <c r="BG49" s="331">
        <v>93.125</v>
      </c>
      <c r="BH49" s="331">
        <v>104</v>
      </c>
      <c r="BI49" s="333">
        <v>1391.125</v>
      </c>
      <c r="BJ49" s="334">
        <v>686</v>
      </c>
      <c r="BK49" s="334">
        <v>0</v>
      </c>
      <c r="BL49" s="334">
        <v>679.375</v>
      </c>
      <c r="BM49" s="334">
        <v>0</v>
      </c>
      <c r="BN49" s="334">
        <v>0</v>
      </c>
      <c r="BO49" s="334">
        <v>0</v>
      </c>
      <c r="BP49" s="334">
        <v>25.75</v>
      </c>
      <c r="BQ49" s="335">
        <v>534.625</v>
      </c>
      <c r="BR49" s="335">
        <v>20.875</v>
      </c>
      <c r="BS49" s="335">
        <v>102</v>
      </c>
      <c r="BT49" s="335">
        <v>90.5</v>
      </c>
      <c r="BU49" s="335">
        <v>0</v>
      </c>
      <c r="BV49" s="335">
        <v>321.25</v>
      </c>
      <c r="BW49" s="336">
        <v>240.625</v>
      </c>
      <c r="BX49" s="336">
        <v>0</v>
      </c>
      <c r="BY49" s="336">
        <v>0</v>
      </c>
      <c r="BZ49" s="336">
        <v>0</v>
      </c>
      <c r="CA49" s="336">
        <v>0</v>
      </c>
      <c r="CB49" s="336">
        <v>47</v>
      </c>
      <c r="CC49" s="337">
        <v>88.375</v>
      </c>
      <c r="CD49" s="338">
        <v>40427.560524851098</v>
      </c>
    </row>
    <row r="50" spans="1:82" x14ac:dyDescent="0.25">
      <c r="A50" s="179" t="s">
        <v>448</v>
      </c>
      <c r="B50" s="179" t="s">
        <v>449</v>
      </c>
      <c r="C50" s="179" t="s">
        <v>405</v>
      </c>
      <c r="D50" s="179" t="s">
        <v>124</v>
      </c>
      <c r="E50" s="331">
        <v>9927.4525896599298</v>
      </c>
      <c r="F50" s="332">
        <v>9866.3038817902307</v>
      </c>
      <c r="G50" s="332">
        <v>3.625</v>
      </c>
      <c r="H50" s="332">
        <v>57.523707869698399</v>
      </c>
      <c r="I50" s="332">
        <v>556.125</v>
      </c>
      <c r="J50" s="332">
        <v>521.375</v>
      </c>
      <c r="K50" s="332">
        <v>567.75</v>
      </c>
      <c r="L50" s="332">
        <v>1630.3456521739099</v>
      </c>
      <c r="M50" s="332">
        <v>3571.2195981320301</v>
      </c>
      <c r="N50" s="332">
        <v>1927.51233935398</v>
      </c>
      <c r="O50" s="332">
        <v>1153.125</v>
      </c>
      <c r="P50" s="331">
        <v>852.125</v>
      </c>
      <c r="Q50" s="332">
        <v>25.25</v>
      </c>
      <c r="R50" s="332">
        <v>80</v>
      </c>
      <c r="S50" s="331">
        <v>491.875</v>
      </c>
      <c r="T50" s="331">
        <v>345</v>
      </c>
      <c r="U50" s="331">
        <v>506.09288776387802</v>
      </c>
      <c r="V50" s="331">
        <v>2187.5</v>
      </c>
      <c r="W50" s="332">
        <v>33.375</v>
      </c>
      <c r="X50" s="332">
        <v>371.5</v>
      </c>
      <c r="Y50" s="332">
        <v>118.125</v>
      </c>
      <c r="Z50" s="332">
        <v>652.375</v>
      </c>
      <c r="AA50" s="332">
        <v>0</v>
      </c>
      <c r="AB50" s="332">
        <v>66</v>
      </c>
      <c r="AC50" s="332">
        <v>16.5</v>
      </c>
      <c r="AD50" s="332">
        <v>779.625</v>
      </c>
      <c r="AE50" s="332">
        <v>150</v>
      </c>
      <c r="AF50" s="331">
        <v>3770.10970189605</v>
      </c>
      <c r="AG50" s="332">
        <v>2142.75</v>
      </c>
      <c r="AH50" s="332">
        <v>26.625</v>
      </c>
      <c r="AI50" s="332">
        <v>549.625</v>
      </c>
      <c r="AJ50" s="332">
        <v>206.125</v>
      </c>
      <c r="AK50" s="332">
        <v>178.25</v>
      </c>
      <c r="AL50" s="332">
        <v>22.875</v>
      </c>
      <c r="AM50" s="332">
        <v>643.85970189605098</v>
      </c>
      <c r="AN50" s="331">
        <v>185.125</v>
      </c>
      <c r="AO50" s="331">
        <v>178.875</v>
      </c>
      <c r="AP50" s="332">
        <v>112.625</v>
      </c>
      <c r="AQ50" s="332">
        <v>1.625</v>
      </c>
      <c r="AR50" s="332">
        <v>15.125</v>
      </c>
      <c r="AS50" s="332">
        <v>49.5</v>
      </c>
      <c r="AT50" s="331">
        <v>60.875</v>
      </c>
      <c r="AU50" s="331">
        <v>14</v>
      </c>
      <c r="AV50" s="331">
        <v>11.25</v>
      </c>
      <c r="AW50" s="332">
        <v>5</v>
      </c>
      <c r="AX50" s="332">
        <v>6.25</v>
      </c>
      <c r="AY50" s="331">
        <v>29.375</v>
      </c>
      <c r="AZ50" s="331">
        <v>66.625</v>
      </c>
      <c r="BA50" s="331">
        <v>35.625</v>
      </c>
      <c r="BB50" s="331">
        <v>1</v>
      </c>
      <c r="BC50" s="331">
        <v>2.875</v>
      </c>
      <c r="BD50" s="331">
        <v>399.625</v>
      </c>
      <c r="BE50" s="331">
        <v>27</v>
      </c>
      <c r="BF50" s="331">
        <v>33.5</v>
      </c>
      <c r="BG50" s="331">
        <v>376</v>
      </c>
      <c r="BH50" s="331">
        <v>353</v>
      </c>
      <c r="BI50" s="333">
        <v>2230.0805555555562</v>
      </c>
      <c r="BJ50" s="334">
        <v>1177.125</v>
      </c>
      <c r="BK50" s="334">
        <v>55.875</v>
      </c>
      <c r="BL50" s="334">
        <v>927.5</v>
      </c>
      <c r="BM50" s="334">
        <v>1.5</v>
      </c>
      <c r="BN50" s="334">
        <v>10</v>
      </c>
      <c r="BO50" s="334">
        <v>0</v>
      </c>
      <c r="BP50" s="334">
        <v>58.080555555555598</v>
      </c>
      <c r="BQ50" s="335">
        <v>746.875</v>
      </c>
      <c r="BR50" s="335">
        <v>292.25</v>
      </c>
      <c r="BS50" s="335">
        <v>217</v>
      </c>
      <c r="BT50" s="335">
        <v>0</v>
      </c>
      <c r="BU50" s="335">
        <v>1</v>
      </c>
      <c r="BV50" s="335">
        <v>236.625</v>
      </c>
      <c r="BW50" s="336">
        <v>0</v>
      </c>
      <c r="BX50" s="336">
        <v>0</v>
      </c>
      <c r="BY50" s="336">
        <v>0</v>
      </c>
      <c r="BZ50" s="336">
        <v>0</v>
      </c>
      <c r="CA50" s="336">
        <v>9.875</v>
      </c>
      <c r="CB50" s="336">
        <v>132.625</v>
      </c>
      <c r="CC50" s="337">
        <v>88.125</v>
      </c>
      <c r="CD50" s="338">
        <v>84440.988048363506</v>
      </c>
    </row>
    <row r="51" spans="1:82" x14ac:dyDescent="0.25">
      <c r="A51" s="179" t="s">
        <v>450</v>
      </c>
      <c r="B51" s="179" t="s">
        <v>451</v>
      </c>
      <c r="C51" s="179" t="s">
        <v>375</v>
      </c>
      <c r="D51" s="179" t="s">
        <v>125</v>
      </c>
      <c r="E51" s="331">
        <v>6086.9705882352901</v>
      </c>
      <c r="F51" s="332">
        <v>6067.0955882352901</v>
      </c>
      <c r="G51" s="332">
        <v>19.875</v>
      </c>
      <c r="H51" s="332">
        <v>0</v>
      </c>
      <c r="I51" s="332">
        <v>240.375</v>
      </c>
      <c r="J51" s="332">
        <v>231.75</v>
      </c>
      <c r="K51" s="332">
        <v>312</v>
      </c>
      <c r="L51" s="332">
        <v>667.625</v>
      </c>
      <c r="M51" s="332">
        <v>1348.5955882352901</v>
      </c>
      <c r="N51" s="332">
        <v>1917.875</v>
      </c>
      <c r="O51" s="332">
        <v>1368.75</v>
      </c>
      <c r="P51" s="331">
        <v>328.875</v>
      </c>
      <c r="Q51" s="332">
        <v>2.875</v>
      </c>
      <c r="R51" s="332">
        <v>5</v>
      </c>
      <c r="S51" s="331">
        <v>590.5</v>
      </c>
      <c r="T51" s="331">
        <v>131.75</v>
      </c>
      <c r="U51" s="331">
        <v>34.875</v>
      </c>
      <c r="V51" s="331">
        <v>2802.375</v>
      </c>
      <c r="W51" s="332">
        <v>325.375</v>
      </c>
      <c r="X51" s="332">
        <v>533</v>
      </c>
      <c r="Y51" s="332">
        <v>575.875</v>
      </c>
      <c r="Z51" s="332">
        <v>844.75</v>
      </c>
      <c r="AA51" s="332">
        <v>38.75</v>
      </c>
      <c r="AB51" s="332">
        <v>157</v>
      </c>
      <c r="AC51" s="332">
        <v>0</v>
      </c>
      <c r="AD51" s="332">
        <v>108.875</v>
      </c>
      <c r="AE51" s="332">
        <v>218.75</v>
      </c>
      <c r="AF51" s="331">
        <v>764.84558823529403</v>
      </c>
      <c r="AG51" s="332">
        <v>315.375</v>
      </c>
      <c r="AH51" s="332">
        <v>2.375</v>
      </c>
      <c r="AI51" s="332">
        <v>293.625</v>
      </c>
      <c r="AJ51" s="332">
        <v>67.875</v>
      </c>
      <c r="AK51" s="332">
        <v>0</v>
      </c>
      <c r="AL51" s="332">
        <v>0</v>
      </c>
      <c r="AM51" s="332">
        <v>85.595588235294102</v>
      </c>
      <c r="AN51" s="331">
        <v>4.5</v>
      </c>
      <c r="AO51" s="331">
        <v>55.125</v>
      </c>
      <c r="AP51" s="332">
        <v>26.75</v>
      </c>
      <c r="AQ51" s="332">
        <v>1.625</v>
      </c>
      <c r="AR51" s="332">
        <v>5.125</v>
      </c>
      <c r="AS51" s="332">
        <v>21.625</v>
      </c>
      <c r="AT51" s="331">
        <v>43</v>
      </c>
      <c r="AU51" s="331">
        <v>2</v>
      </c>
      <c r="AV51" s="331">
        <v>65.375</v>
      </c>
      <c r="AW51" s="332">
        <v>4.75</v>
      </c>
      <c r="AX51" s="332">
        <v>60.625</v>
      </c>
      <c r="AY51" s="331">
        <v>5.25</v>
      </c>
      <c r="AZ51" s="331">
        <v>10.625</v>
      </c>
      <c r="BA51" s="331">
        <v>16.375</v>
      </c>
      <c r="BB51" s="331">
        <v>0</v>
      </c>
      <c r="BC51" s="331">
        <v>1.75</v>
      </c>
      <c r="BD51" s="331">
        <v>732.875</v>
      </c>
      <c r="BE51" s="331">
        <v>0</v>
      </c>
      <c r="BF51" s="331">
        <v>27.5</v>
      </c>
      <c r="BG51" s="331">
        <v>387.875</v>
      </c>
      <c r="BH51" s="331">
        <v>81.5</v>
      </c>
      <c r="BI51" s="333">
        <v>318.625</v>
      </c>
      <c r="BJ51" s="334">
        <v>77</v>
      </c>
      <c r="BK51" s="334">
        <v>26.875</v>
      </c>
      <c r="BL51" s="334">
        <v>196.125</v>
      </c>
      <c r="BM51" s="334">
        <v>0</v>
      </c>
      <c r="BN51" s="334">
        <v>0</v>
      </c>
      <c r="BO51" s="334">
        <v>7.125</v>
      </c>
      <c r="BP51" s="334">
        <v>11.5</v>
      </c>
      <c r="BQ51" s="335">
        <v>129.5</v>
      </c>
      <c r="BR51" s="335">
        <v>23.625</v>
      </c>
      <c r="BS51" s="335">
        <v>74</v>
      </c>
      <c r="BT51" s="335">
        <v>0</v>
      </c>
      <c r="BU51" s="335">
        <v>8</v>
      </c>
      <c r="BV51" s="335">
        <v>23.875</v>
      </c>
      <c r="BW51" s="336">
        <v>0</v>
      </c>
      <c r="BX51" s="336">
        <v>0</v>
      </c>
      <c r="BY51" s="336">
        <v>0</v>
      </c>
      <c r="BZ51" s="336">
        <v>0</v>
      </c>
      <c r="CA51" s="336">
        <v>0</v>
      </c>
      <c r="CB51" s="336">
        <v>17</v>
      </c>
      <c r="CC51" s="337">
        <v>0</v>
      </c>
      <c r="CD51" s="338">
        <v>18079.116421461102</v>
      </c>
    </row>
    <row r="52" spans="1:82" x14ac:dyDescent="0.25">
      <c r="A52" s="179" t="s">
        <v>452</v>
      </c>
      <c r="B52" s="179" t="s">
        <v>453</v>
      </c>
      <c r="C52" s="179" t="s">
        <v>126</v>
      </c>
      <c r="D52" s="179" t="s">
        <v>126</v>
      </c>
      <c r="E52" s="331">
        <v>28919.4770815105</v>
      </c>
      <c r="F52" s="332">
        <v>28644.0732444278</v>
      </c>
      <c r="G52" s="332">
        <v>179.5490997638725</v>
      </c>
      <c r="H52" s="332">
        <v>95.854737318840606</v>
      </c>
      <c r="I52" s="332">
        <v>1408.625</v>
      </c>
      <c r="J52" s="332">
        <v>1797.3222600225899</v>
      </c>
      <c r="K52" s="332">
        <v>2056.75</v>
      </c>
      <c r="L52" s="332">
        <v>3344.8323376623398</v>
      </c>
      <c r="M52" s="332">
        <v>8121.1902458776703</v>
      </c>
      <c r="N52" s="332">
        <v>6110.5907501984702</v>
      </c>
      <c r="O52" s="332">
        <v>6080.1664877494304</v>
      </c>
      <c r="P52" s="331">
        <v>5565.125</v>
      </c>
      <c r="Q52" s="332">
        <v>34</v>
      </c>
      <c r="R52" s="332">
        <v>231.25</v>
      </c>
      <c r="S52" s="331">
        <v>1711.5</v>
      </c>
      <c r="T52" s="331">
        <v>1289.25</v>
      </c>
      <c r="U52" s="331">
        <v>728.59648484888999</v>
      </c>
      <c r="V52" s="331">
        <v>6305.375</v>
      </c>
      <c r="W52" s="332">
        <v>2708.125</v>
      </c>
      <c r="X52" s="332">
        <v>1050</v>
      </c>
      <c r="Y52" s="332">
        <v>399.125</v>
      </c>
      <c r="Z52" s="332">
        <v>749.875</v>
      </c>
      <c r="AA52" s="332">
        <v>15.125</v>
      </c>
      <c r="AB52" s="332">
        <v>182</v>
      </c>
      <c r="AC52" s="332">
        <v>0</v>
      </c>
      <c r="AD52" s="332">
        <v>879.875</v>
      </c>
      <c r="AE52" s="332">
        <v>321.25</v>
      </c>
      <c r="AF52" s="331">
        <v>7590.8805966616101</v>
      </c>
      <c r="AG52" s="332">
        <v>2308.25</v>
      </c>
      <c r="AH52" s="332">
        <v>179.125</v>
      </c>
      <c r="AI52" s="332">
        <v>2154.25</v>
      </c>
      <c r="AJ52" s="332">
        <v>489.625</v>
      </c>
      <c r="AK52" s="332">
        <v>283.75</v>
      </c>
      <c r="AL52" s="332">
        <v>16.125</v>
      </c>
      <c r="AM52" s="332">
        <v>2159.7555966616101</v>
      </c>
      <c r="AN52" s="331">
        <v>324.5</v>
      </c>
      <c r="AO52" s="331">
        <v>546.75</v>
      </c>
      <c r="AP52" s="332">
        <v>351.125</v>
      </c>
      <c r="AQ52" s="332">
        <v>5.875</v>
      </c>
      <c r="AR52" s="332">
        <v>168.375</v>
      </c>
      <c r="AS52" s="332">
        <v>21.375</v>
      </c>
      <c r="AT52" s="331">
        <v>198.625</v>
      </c>
      <c r="AU52" s="331">
        <v>233.75</v>
      </c>
      <c r="AV52" s="331">
        <v>60.5</v>
      </c>
      <c r="AW52" s="332">
        <v>6.625</v>
      </c>
      <c r="AX52" s="332">
        <v>53.875</v>
      </c>
      <c r="AY52" s="331">
        <v>26</v>
      </c>
      <c r="AZ52" s="331">
        <v>207.25</v>
      </c>
      <c r="BA52" s="331">
        <v>169.375</v>
      </c>
      <c r="BB52" s="331">
        <v>3</v>
      </c>
      <c r="BC52" s="331">
        <v>0</v>
      </c>
      <c r="BD52" s="331">
        <v>2277.625</v>
      </c>
      <c r="BE52" s="331">
        <v>32.75</v>
      </c>
      <c r="BF52" s="331">
        <v>90</v>
      </c>
      <c r="BG52" s="331">
        <v>1253.625</v>
      </c>
      <c r="BH52" s="331">
        <v>305</v>
      </c>
      <c r="BI52" s="333">
        <v>6105</v>
      </c>
      <c r="BJ52" s="334">
        <v>2382.5</v>
      </c>
      <c r="BK52" s="334">
        <v>556.75</v>
      </c>
      <c r="BL52" s="334">
        <v>2353.5</v>
      </c>
      <c r="BM52" s="334">
        <v>80.875</v>
      </c>
      <c r="BN52" s="334">
        <v>135.375</v>
      </c>
      <c r="BO52" s="334">
        <v>0</v>
      </c>
      <c r="BP52" s="334">
        <v>596</v>
      </c>
      <c r="BQ52" s="335">
        <v>2861.875</v>
      </c>
      <c r="BR52" s="335">
        <v>94.375</v>
      </c>
      <c r="BS52" s="335">
        <v>353</v>
      </c>
      <c r="BT52" s="335">
        <v>258.5</v>
      </c>
      <c r="BU52" s="335">
        <v>0</v>
      </c>
      <c r="BV52" s="335">
        <v>2156</v>
      </c>
      <c r="BW52" s="336">
        <v>117.75</v>
      </c>
      <c r="BX52" s="336">
        <v>0</v>
      </c>
      <c r="BY52" s="336">
        <v>69.375</v>
      </c>
      <c r="BZ52" s="336">
        <v>292</v>
      </c>
      <c r="CA52" s="336">
        <v>11</v>
      </c>
      <c r="CB52" s="336">
        <v>582.375</v>
      </c>
      <c r="CC52" s="337">
        <v>405.125</v>
      </c>
      <c r="CD52" s="338">
        <v>230826.63684138699</v>
      </c>
    </row>
    <row r="53" spans="1:82" x14ac:dyDescent="0.25">
      <c r="A53" s="179" t="s">
        <v>454</v>
      </c>
      <c r="B53" s="179" t="s">
        <v>455</v>
      </c>
      <c r="C53" s="179" t="s">
        <v>382</v>
      </c>
      <c r="D53" s="179" t="s">
        <v>123</v>
      </c>
      <c r="E53" s="331">
        <v>12753.284492568901</v>
      </c>
      <c r="F53" s="332">
        <v>12753.284492568901</v>
      </c>
      <c r="G53" s="332">
        <v>0</v>
      </c>
      <c r="H53" s="332">
        <v>0</v>
      </c>
      <c r="I53" s="332">
        <v>679.125</v>
      </c>
      <c r="J53" s="332">
        <v>561.125</v>
      </c>
      <c r="K53" s="332">
        <v>829.75</v>
      </c>
      <c r="L53" s="332">
        <v>1522.75</v>
      </c>
      <c r="M53" s="332">
        <v>2908.6220205179902</v>
      </c>
      <c r="N53" s="332">
        <v>2120.4025621409801</v>
      </c>
      <c r="O53" s="332">
        <v>4131.5099099099098</v>
      </c>
      <c r="P53" s="331">
        <v>1189</v>
      </c>
      <c r="Q53" s="332">
        <v>29.5</v>
      </c>
      <c r="R53" s="332">
        <v>45.25</v>
      </c>
      <c r="S53" s="331">
        <v>401.25</v>
      </c>
      <c r="T53" s="331">
        <v>723.625</v>
      </c>
      <c r="U53" s="331">
        <v>350.56138523638498</v>
      </c>
      <c r="V53" s="331">
        <v>2901</v>
      </c>
      <c r="W53" s="332">
        <v>349.5</v>
      </c>
      <c r="X53" s="332">
        <v>1221.5</v>
      </c>
      <c r="Y53" s="332">
        <v>108</v>
      </c>
      <c r="Z53" s="332">
        <v>637.5</v>
      </c>
      <c r="AA53" s="332">
        <v>10.25</v>
      </c>
      <c r="AB53" s="332">
        <v>67.875</v>
      </c>
      <c r="AC53" s="332">
        <v>62.125</v>
      </c>
      <c r="AD53" s="332">
        <v>298.625</v>
      </c>
      <c r="AE53" s="332">
        <v>145.625</v>
      </c>
      <c r="AF53" s="331">
        <v>4255.2231073325001</v>
      </c>
      <c r="AG53" s="332">
        <v>1977.875</v>
      </c>
      <c r="AH53" s="332">
        <v>6.5</v>
      </c>
      <c r="AI53" s="332">
        <v>1208.5</v>
      </c>
      <c r="AJ53" s="332">
        <v>191.875</v>
      </c>
      <c r="AK53" s="332">
        <v>163.5</v>
      </c>
      <c r="AL53" s="332">
        <v>37.375</v>
      </c>
      <c r="AM53" s="332">
        <v>669.59810733249606</v>
      </c>
      <c r="AN53" s="331">
        <v>51.875</v>
      </c>
      <c r="AO53" s="331">
        <v>170.875</v>
      </c>
      <c r="AP53" s="332">
        <v>73.875</v>
      </c>
      <c r="AQ53" s="332">
        <v>0.5</v>
      </c>
      <c r="AR53" s="332">
        <v>70.25</v>
      </c>
      <c r="AS53" s="332">
        <v>26.25</v>
      </c>
      <c r="AT53" s="331">
        <v>266</v>
      </c>
      <c r="AU53" s="331">
        <v>58.125</v>
      </c>
      <c r="AV53" s="331">
        <v>57.375</v>
      </c>
      <c r="AW53" s="332">
        <v>49.125</v>
      </c>
      <c r="AX53" s="332">
        <v>8.25</v>
      </c>
      <c r="AY53" s="331">
        <v>195.375</v>
      </c>
      <c r="AZ53" s="331">
        <v>20.875</v>
      </c>
      <c r="BA53" s="331">
        <v>100.375</v>
      </c>
      <c r="BB53" s="331">
        <v>1</v>
      </c>
      <c r="BC53" s="331">
        <v>1.125</v>
      </c>
      <c r="BD53" s="331">
        <v>1323.375</v>
      </c>
      <c r="BE53" s="331">
        <v>33.125</v>
      </c>
      <c r="BF53" s="331">
        <v>76.5</v>
      </c>
      <c r="BG53" s="331">
        <v>314.125</v>
      </c>
      <c r="BH53" s="331">
        <v>262.5</v>
      </c>
      <c r="BI53" s="333">
        <v>4042</v>
      </c>
      <c r="BJ53" s="334">
        <v>1486.125</v>
      </c>
      <c r="BK53" s="334">
        <v>1032.5</v>
      </c>
      <c r="BL53" s="334">
        <v>1258.875</v>
      </c>
      <c r="BM53" s="334">
        <v>15</v>
      </c>
      <c r="BN53" s="334">
        <v>29.625</v>
      </c>
      <c r="BO53" s="334">
        <v>26.125</v>
      </c>
      <c r="BP53" s="334">
        <v>193.75</v>
      </c>
      <c r="BQ53" s="335">
        <v>417.625</v>
      </c>
      <c r="BR53" s="335">
        <v>40.375</v>
      </c>
      <c r="BS53" s="335">
        <v>224.5</v>
      </c>
      <c r="BT53" s="335">
        <v>0</v>
      </c>
      <c r="BU53" s="335">
        <v>0</v>
      </c>
      <c r="BV53" s="335">
        <v>152.75</v>
      </c>
      <c r="BW53" s="336">
        <v>0</v>
      </c>
      <c r="BX53" s="336">
        <v>0</v>
      </c>
      <c r="BY53" s="336">
        <v>0</v>
      </c>
      <c r="BZ53" s="336">
        <v>0</v>
      </c>
      <c r="CA53" s="336">
        <v>0</v>
      </c>
      <c r="CB53" s="336">
        <v>113.875</v>
      </c>
      <c r="CC53" s="337">
        <v>1900</v>
      </c>
      <c r="CD53" s="338">
        <v>122739.73477485801</v>
      </c>
    </row>
    <row r="54" spans="1:82" x14ac:dyDescent="0.25">
      <c r="A54" s="179" t="s">
        <v>456</v>
      </c>
      <c r="B54" s="179" t="s">
        <v>457</v>
      </c>
      <c r="C54" s="179" t="s">
        <v>368</v>
      </c>
      <c r="D54" s="179" t="s">
        <v>120</v>
      </c>
      <c r="E54" s="331">
        <v>16010.431341228999</v>
      </c>
      <c r="F54" s="332">
        <v>15994.306341228999</v>
      </c>
      <c r="G54" s="332">
        <v>16.125</v>
      </c>
      <c r="H54" s="332">
        <v>0</v>
      </c>
      <c r="I54" s="332">
        <v>692.815538194444</v>
      </c>
      <c r="J54" s="332">
        <v>806.75</v>
      </c>
      <c r="K54" s="332">
        <v>886</v>
      </c>
      <c r="L54" s="332">
        <v>1861.65288947164</v>
      </c>
      <c r="M54" s="332">
        <v>4614.3170320872696</v>
      </c>
      <c r="N54" s="332">
        <v>3715.4762386184898</v>
      </c>
      <c r="O54" s="332">
        <v>3433.4196428571399</v>
      </c>
      <c r="P54" s="331">
        <v>2179.5</v>
      </c>
      <c r="Q54" s="332">
        <v>9.875</v>
      </c>
      <c r="R54" s="332">
        <v>40.25</v>
      </c>
      <c r="S54" s="331">
        <v>1227.75</v>
      </c>
      <c r="T54" s="331">
        <v>533.125</v>
      </c>
      <c r="U54" s="331">
        <v>391.17701465201498</v>
      </c>
      <c r="V54" s="331">
        <v>2868.25</v>
      </c>
      <c r="W54" s="332">
        <v>362.875</v>
      </c>
      <c r="X54" s="332">
        <v>629.25</v>
      </c>
      <c r="Y54" s="332">
        <v>358.875</v>
      </c>
      <c r="Z54" s="332">
        <v>470.375</v>
      </c>
      <c r="AA54" s="332">
        <v>34.125</v>
      </c>
      <c r="AB54" s="332">
        <v>224.25</v>
      </c>
      <c r="AC54" s="332">
        <v>65</v>
      </c>
      <c r="AD54" s="332">
        <v>507.125</v>
      </c>
      <c r="AE54" s="332">
        <v>216.375</v>
      </c>
      <c r="AF54" s="331">
        <v>5736.50432657697</v>
      </c>
      <c r="AG54" s="332">
        <v>1803</v>
      </c>
      <c r="AH54" s="332">
        <v>27.5</v>
      </c>
      <c r="AI54" s="332">
        <v>1440.25</v>
      </c>
      <c r="AJ54" s="332">
        <v>509.625</v>
      </c>
      <c r="AK54" s="332">
        <v>170.5</v>
      </c>
      <c r="AL54" s="332">
        <v>39</v>
      </c>
      <c r="AM54" s="332">
        <v>1746.62932657697</v>
      </c>
      <c r="AN54" s="331">
        <v>20.625</v>
      </c>
      <c r="AO54" s="331">
        <v>427.75</v>
      </c>
      <c r="AP54" s="332">
        <v>305.375</v>
      </c>
      <c r="AQ54" s="332">
        <v>0.625</v>
      </c>
      <c r="AR54" s="332">
        <v>87.25</v>
      </c>
      <c r="AS54" s="332">
        <v>34.5</v>
      </c>
      <c r="AT54" s="331">
        <v>90.125</v>
      </c>
      <c r="AU54" s="331">
        <v>21.5</v>
      </c>
      <c r="AV54" s="331">
        <v>93.375</v>
      </c>
      <c r="AW54" s="332">
        <v>4.25</v>
      </c>
      <c r="AX54" s="332">
        <v>89.125</v>
      </c>
      <c r="AY54" s="331">
        <v>129.625</v>
      </c>
      <c r="AZ54" s="331">
        <v>534.875</v>
      </c>
      <c r="BA54" s="331">
        <v>84.375</v>
      </c>
      <c r="BB54" s="331">
        <v>0</v>
      </c>
      <c r="BC54" s="331">
        <v>0</v>
      </c>
      <c r="BD54" s="331">
        <v>1201.375</v>
      </c>
      <c r="BE54" s="331">
        <v>6.125</v>
      </c>
      <c r="BF54" s="331">
        <v>45.875</v>
      </c>
      <c r="BG54" s="331">
        <v>338.5</v>
      </c>
      <c r="BH54" s="331">
        <v>80</v>
      </c>
      <c r="BI54" s="333">
        <v>5578.25</v>
      </c>
      <c r="BJ54" s="334">
        <v>3015.5</v>
      </c>
      <c r="BK54" s="334">
        <v>128.5</v>
      </c>
      <c r="BL54" s="334">
        <v>1837.875</v>
      </c>
      <c r="BM54" s="334">
        <v>0</v>
      </c>
      <c r="BN54" s="334">
        <v>23.375</v>
      </c>
      <c r="BO54" s="334">
        <v>83.5</v>
      </c>
      <c r="BP54" s="334">
        <v>489.5</v>
      </c>
      <c r="BQ54" s="335">
        <v>1439.875</v>
      </c>
      <c r="BR54" s="335">
        <v>187.25</v>
      </c>
      <c r="BS54" s="335">
        <v>424</v>
      </c>
      <c r="BT54" s="335">
        <v>550.5</v>
      </c>
      <c r="BU54" s="335">
        <v>12.5</v>
      </c>
      <c r="BV54" s="335">
        <v>265.625</v>
      </c>
      <c r="BW54" s="336">
        <v>0</v>
      </c>
      <c r="BX54" s="336">
        <v>0</v>
      </c>
      <c r="BY54" s="336">
        <v>0</v>
      </c>
      <c r="BZ54" s="336">
        <v>0</v>
      </c>
      <c r="CA54" s="336">
        <v>0</v>
      </c>
      <c r="CB54" s="336">
        <v>142</v>
      </c>
      <c r="CC54" s="337">
        <v>198</v>
      </c>
      <c r="CD54" s="338">
        <v>187217.704348773</v>
      </c>
    </row>
    <row r="55" spans="1:82" x14ac:dyDescent="0.25">
      <c r="A55" s="179" t="s">
        <v>161</v>
      </c>
      <c r="B55" s="179" t="s">
        <v>458</v>
      </c>
      <c r="C55" s="179" t="s">
        <v>368</v>
      </c>
      <c r="D55" s="179" t="s">
        <v>120</v>
      </c>
      <c r="E55" s="331">
        <v>4454.0224095185804</v>
      </c>
      <c r="F55" s="332">
        <v>4293.1474095185804</v>
      </c>
      <c r="G55" s="332">
        <v>0</v>
      </c>
      <c r="H55" s="332">
        <v>160.875</v>
      </c>
      <c r="I55" s="332">
        <v>228</v>
      </c>
      <c r="J55" s="332">
        <v>218.75</v>
      </c>
      <c r="K55" s="332">
        <v>185.125</v>
      </c>
      <c r="L55" s="332">
        <v>793.25</v>
      </c>
      <c r="M55" s="332">
        <v>902.14740951858403</v>
      </c>
      <c r="N55" s="332">
        <v>840.5</v>
      </c>
      <c r="O55" s="332">
        <v>1286.25</v>
      </c>
      <c r="P55" s="331">
        <v>256.5</v>
      </c>
      <c r="Q55" s="332">
        <v>1.25</v>
      </c>
      <c r="R55" s="332">
        <v>9.875</v>
      </c>
      <c r="S55" s="331">
        <v>95.25</v>
      </c>
      <c r="T55" s="331">
        <v>131.875</v>
      </c>
      <c r="U55" s="331">
        <v>92.7291666666667</v>
      </c>
      <c r="V55" s="331">
        <v>747.375</v>
      </c>
      <c r="W55" s="332">
        <v>282.375</v>
      </c>
      <c r="X55" s="332">
        <v>99.5</v>
      </c>
      <c r="Y55" s="332">
        <v>0</v>
      </c>
      <c r="Z55" s="332">
        <v>160.75</v>
      </c>
      <c r="AA55" s="332">
        <v>0</v>
      </c>
      <c r="AB55" s="332">
        <v>30.125</v>
      </c>
      <c r="AC55" s="332">
        <v>0</v>
      </c>
      <c r="AD55" s="332">
        <v>62.375</v>
      </c>
      <c r="AE55" s="332">
        <v>112.25</v>
      </c>
      <c r="AF55" s="331">
        <v>1940.79324285192</v>
      </c>
      <c r="AG55" s="332">
        <v>812.625</v>
      </c>
      <c r="AH55" s="332">
        <v>0</v>
      </c>
      <c r="AI55" s="332">
        <v>321.125</v>
      </c>
      <c r="AJ55" s="332">
        <v>52.125</v>
      </c>
      <c r="AK55" s="332">
        <v>523.125</v>
      </c>
      <c r="AL55" s="332">
        <v>0</v>
      </c>
      <c r="AM55" s="332">
        <v>231.793242851917</v>
      </c>
      <c r="AN55" s="331">
        <v>45.375</v>
      </c>
      <c r="AO55" s="331">
        <v>31.5</v>
      </c>
      <c r="AP55" s="332">
        <v>23.125</v>
      </c>
      <c r="AQ55" s="332">
        <v>0</v>
      </c>
      <c r="AR55" s="332">
        <v>3.125</v>
      </c>
      <c r="AS55" s="332">
        <v>5.25</v>
      </c>
      <c r="AT55" s="331">
        <v>28</v>
      </c>
      <c r="AU55" s="331">
        <v>0</v>
      </c>
      <c r="AV55" s="331">
        <v>19.875</v>
      </c>
      <c r="AW55" s="332">
        <v>3</v>
      </c>
      <c r="AX55" s="332">
        <v>16.875</v>
      </c>
      <c r="AY55" s="331">
        <v>5.125</v>
      </c>
      <c r="AZ55" s="331">
        <v>14.25</v>
      </c>
      <c r="BA55" s="331">
        <v>26</v>
      </c>
      <c r="BB55" s="331">
        <v>0</v>
      </c>
      <c r="BC55" s="331">
        <v>0</v>
      </c>
      <c r="BD55" s="331">
        <v>730</v>
      </c>
      <c r="BE55" s="331">
        <v>0</v>
      </c>
      <c r="BF55" s="331">
        <v>0</v>
      </c>
      <c r="BG55" s="331">
        <v>191.375</v>
      </c>
      <c r="BH55" s="331">
        <v>98</v>
      </c>
      <c r="BI55" s="333">
        <v>355.75</v>
      </c>
      <c r="BJ55" s="334">
        <v>77.5</v>
      </c>
      <c r="BK55" s="334">
        <v>98</v>
      </c>
      <c r="BL55" s="334">
        <v>139.875</v>
      </c>
      <c r="BM55" s="334">
        <v>0</v>
      </c>
      <c r="BN55" s="334">
        <v>0</v>
      </c>
      <c r="BO55" s="334">
        <v>0</v>
      </c>
      <c r="BP55" s="334">
        <v>40.375</v>
      </c>
      <c r="BQ55" s="335">
        <v>464.5</v>
      </c>
      <c r="BR55" s="335">
        <v>19.5</v>
      </c>
      <c r="BS55" s="335">
        <v>78</v>
      </c>
      <c r="BT55" s="335">
        <v>104</v>
      </c>
      <c r="BU55" s="335">
        <v>193</v>
      </c>
      <c r="BV55" s="335">
        <v>70</v>
      </c>
      <c r="BW55" s="336">
        <v>0</v>
      </c>
      <c r="BX55" s="336">
        <v>0</v>
      </c>
      <c r="BY55" s="336">
        <v>0</v>
      </c>
      <c r="BZ55" s="336">
        <v>0</v>
      </c>
      <c r="CA55" s="336">
        <v>0</v>
      </c>
      <c r="CB55" s="336">
        <v>39.75</v>
      </c>
      <c r="CC55" s="337">
        <v>144.13586956521701</v>
      </c>
      <c r="CD55" s="338">
        <v>41150.917945697904</v>
      </c>
    </row>
    <row r="56" spans="1:82" x14ac:dyDescent="0.25">
      <c r="A56" s="179" t="s">
        <v>152</v>
      </c>
      <c r="B56" s="179" t="s">
        <v>459</v>
      </c>
      <c r="C56" s="179" t="s">
        <v>126</v>
      </c>
      <c r="D56" s="179" t="s">
        <v>126</v>
      </c>
      <c r="E56" s="331">
        <v>8442.2133983871499</v>
      </c>
      <c r="F56" s="332">
        <v>8303.0987940899104</v>
      </c>
      <c r="G56" s="332">
        <v>56.840094493320301</v>
      </c>
      <c r="H56" s="332">
        <v>82.274509803921603</v>
      </c>
      <c r="I56" s="332">
        <v>489.625</v>
      </c>
      <c r="J56" s="332">
        <v>539.875</v>
      </c>
      <c r="K56" s="332">
        <v>639.51761083743804</v>
      </c>
      <c r="L56" s="332">
        <v>1281.875</v>
      </c>
      <c r="M56" s="332">
        <v>2901.3354275534398</v>
      </c>
      <c r="N56" s="332">
        <v>1668.7353599962701</v>
      </c>
      <c r="O56" s="332">
        <v>921.25</v>
      </c>
      <c r="P56" s="331">
        <v>1303.375</v>
      </c>
      <c r="Q56" s="332">
        <v>10.375</v>
      </c>
      <c r="R56" s="332">
        <v>21.25</v>
      </c>
      <c r="S56" s="331">
        <v>231.75</v>
      </c>
      <c r="T56" s="331">
        <v>317</v>
      </c>
      <c r="U56" s="331">
        <v>35.980110837438403</v>
      </c>
      <c r="V56" s="331">
        <v>1457.125</v>
      </c>
      <c r="W56" s="332">
        <v>501.125</v>
      </c>
      <c r="X56" s="332">
        <v>156.875</v>
      </c>
      <c r="Y56" s="332">
        <v>304</v>
      </c>
      <c r="Z56" s="332">
        <v>102.5</v>
      </c>
      <c r="AA56" s="332">
        <v>17.625</v>
      </c>
      <c r="AB56" s="332">
        <v>41.125</v>
      </c>
      <c r="AC56" s="332">
        <v>45</v>
      </c>
      <c r="AD56" s="332">
        <v>166.125</v>
      </c>
      <c r="AE56" s="332">
        <v>122.75</v>
      </c>
      <c r="AF56" s="331">
        <v>3055.10828754971</v>
      </c>
      <c r="AG56" s="332">
        <v>1126.875</v>
      </c>
      <c r="AH56" s="332">
        <v>86.375</v>
      </c>
      <c r="AI56" s="332">
        <v>934.625</v>
      </c>
      <c r="AJ56" s="332">
        <v>22.25</v>
      </c>
      <c r="AK56" s="332">
        <v>269</v>
      </c>
      <c r="AL56" s="332">
        <v>30</v>
      </c>
      <c r="AM56" s="332">
        <v>585.98328754971101</v>
      </c>
      <c r="AN56" s="331">
        <v>19.875</v>
      </c>
      <c r="AO56" s="331">
        <v>128.625</v>
      </c>
      <c r="AP56" s="332">
        <v>123.125</v>
      </c>
      <c r="AQ56" s="332">
        <v>1.875</v>
      </c>
      <c r="AR56" s="332">
        <v>3.625</v>
      </c>
      <c r="AS56" s="332">
        <v>0</v>
      </c>
      <c r="AT56" s="331">
        <v>118.375</v>
      </c>
      <c r="AU56" s="331">
        <v>3.375</v>
      </c>
      <c r="AV56" s="331">
        <v>69.75</v>
      </c>
      <c r="AW56" s="332">
        <v>38.75</v>
      </c>
      <c r="AX56" s="332">
        <v>31</v>
      </c>
      <c r="AY56" s="331">
        <v>47.375</v>
      </c>
      <c r="AZ56" s="331">
        <v>71.5</v>
      </c>
      <c r="BA56" s="331">
        <v>68.5</v>
      </c>
      <c r="BB56" s="331">
        <v>0</v>
      </c>
      <c r="BC56" s="331">
        <v>0</v>
      </c>
      <c r="BD56" s="331">
        <v>677.625</v>
      </c>
      <c r="BE56" s="331">
        <v>0</v>
      </c>
      <c r="BF56" s="331">
        <v>89.5</v>
      </c>
      <c r="BG56" s="331">
        <v>290.875</v>
      </c>
      <c r="BH56" s="331">
        <v>456.5</v>
      </c>
      <c r="BI56" s="333">
        <v>2386.75</v>
      </c>
      <c r="BJ56" s="334">
        <v>622.5</v>
      </c>
      <c r="BK56" s="334">
        <v>183.375</v>
      </c>
      <c r="BL56" s="334">
        <v>1301.75</v>
      </c>
      <c r="BM56" s="334">
        <v>58.25</v>
      </c>
      <c r="BN56" s="334">
        <v>36</v>
      </c>
      <c r="BO56" s="334">
        <v>0</v>
      </c>
      <c r="BP56" s="334">
        <v>184.875</v>
      </c>
      <c r="BQ56" s="335">
        <v>626.25</v>
      </c>
      <c r="BR56" s="335">
        <v>293.875</v>
      </c>
      <c r="BS56" s="335">
        <v>161</v>
      </c>
      <c r="BT56" s="335">
        <v>0</v>
      </c>
      <c r="BU56" s="335">
        <v>0</v>
      </c>
      <c r="BV56" s="335">
        <v>171.375</v>
      </c>
      <c r="BW56" s="336">
        <v>0</v>
      </c>
      <c r="BX56" s="336">
        <v>0</v>
      </c>
      <c r="BY56" s="336">
        <v>0</v>
      </c>
      <c r="BZ56" s="336">
        <v>0</v>
      </c>
      <c r="CA56" s="336">
        <v>0</v>
      </c>
      <c r="CB56" s="336">
        <v>99.75</v>
      </c>
      <c r="CC56" s="337">
        <v>23</v>
      </c>
      <c r="CD56" s="338">
        <v>84365.589051634102</v>
      </c>
    </row>
    <row r="57" spans="1:82" x14ac:dyDescent="0.25">
      <c r="A57" s="179" t="s">
        <v>460</v>
      </c>
      <c r="B57" s="179" t="s">
        <v>461</v>
      </c>
      <c r="C57" s="179" t="s">
        <v>462</v>
      </c>
      <c r="D57" s="179" t="s">
        <v>120</v>
      </c>
      <c r="E57" s="331">
        <v>23604.810012341699</v>
      </c>
      <c r="F57" s="332">
        <v>23521.560012341699</v>
      </c>
      <c r="G57" s="332">
        <v>83.25</v>
      </c>
      <c r="H57" s="332">
        <v>0</v>
      </c>
      <c r="I57" s="332">
        <v>930.45033576401795</v>
      </c>
      <c r="J57" s="332">
        <v>1033.875</v>
      </c>
      <c r="K57" s="332">
        <v>1326</v>
      </c>
      <c r="L57" s="332">
        <v>2290.3965467437001</v>
      </c>
      <c r="M57" s="332">
        <v>5407.7979568397996</v>
      </c>
      <c r="N57" s="332">
        <v>4301.0690811971099</v>
      </c>
      <c r="O57" s="332">
        <v>8315.2210917970497</v>
      </c>
      <c r="P57" s="331">
        <v>1627.625</v>
      </c>
      <c r="Q57" s="332">
        <v>22.375</v>
      </c>
      <c r="R57" s="332">
        <v>118.5</v>
      </c>
      <c r="S57" s="331">
        <v>2915</v>
      </c>
      <c r="T57" s="331">
        <v>928.375</v>
      </c>
      <c r="U57" s="331">
        <v>1297.57243104796</v>
      </c>
      <c r="V57" s="331">
        <v>5257.25</v>
      </c>
      <c r="W57" s="332">
        <v>1431.25</v>
      </c>
      <c r="X57" s="332">
        <v>1055.125</v>
      </c>
      <c r="Y57" s="332">
        <v>505</v>
      </c>
      <c r="Z57" s="332">
        <v>468.125</v>
      </c>
      <c r="AA57" s="332">
        <v>0</v>
      </c>
      <c r="AB57" s="332">
        <v>77.5</v>
      </c>
      <c r="AC57" s="332">
        <v>789.375</v>
      </c>
      <c r="AD57" s="332">
        <v>542.625</v>
      </c>
      <c r="AE57" s="332">
        <v>388.25</v>
      </c>
      <c r="AF57" s="331">
        <v>6160.1125812937098</v>
      </c>
      <c r="AG57" s="332">
        <v>2288.375</v>
      </c>
      <c r="AH57" s="332">
        <v>65.25</v>
      </c>
      <c r="AI57" s="332">
        <v>1059.125</v>
      </c>
      <c r="AJ57" s="332">
        <v>305.25</v>
      </c>
      <c r="AK57" s="332">
        <v>195.25</v>
      </c>
      <c r="AL57" s="332">
        <v>137.75</v>
      </c>
      <c r="AM57" s="332">
        <v>2109.1125812937098</v>
      </c>
      <c r="AN57" s="331">
        <v>329.25</v>
      </c>
      <c r="AO57" s="331">
        <v>733</v>
      </c>
      <c r="AP57" s="332">
        <v>228.25</v>
      </c>
      <c r="AQ57" s="332">
        <v>3.875</v>
      </c>
      <c r="AR57" s="332">
        <v>456</v>
      </c>
      <c r="AS57" s="332">
        <v>44.875</v>
      </c>
      <c r="AT57" s="331">
        <v>121</v>
      </c>
      <c r="AU57" s="331">
        <v>90.5</v>
      </c>
      <c r="AV57" s="331">
        <v>80.375</v>
      </c>
      <c r="AW57" s="332">
        <v>54.5</v>
      </c>
      <c r="AX57" s="332">
        <v>25.875</v>
      </c>
      <c r="AY57" s="331">
        <v>60.125</v>
      </c>
      <c r="AZ57" s="331">
        <v>87.125</v>
      </c>
      <c r="BA57" s="331">
        <v>85.125</v>
      </c>
      <c r="BB57" s="331">
        <v>2.625</v>
      </c>
      <c r="BC57" s="331">
        <v>0</v>
      </c>
      <c r="BD57" s="331">
        <v>2342.125</v>
      </c>
      <c r="BE57" s="331">
        <v>436.125</v>
      </c>
      <c r="BF57" s="331">
        <v>23.5</v>
      </c>
      <c r="BG57" s="331">
        <v>740.5</v>
      </c>
      <c r="BH57" s="331">
        <v>287.5</v>
      </c>
      <c r="BI57" s="333">
        <v>2222.375</v>
      </c>
      <c r="BJ57" s="334">
        <v>447.5</v>
      </c>
      <c r="BK57" s="334">
        <v>40.125</v>
      </c>
      <c r="BL57" s="334">
        <v>1596</v>
      </c>
      <c r="BM57" s="334">
        <v>2</v>
      </c>
      <c r="BN57" s="334">
        <v>17.75</v>
      </c>
      <c r="BO57" s="334">
        <v>0</v>
      </c>
      <c r="BP57" s="334">
        <v>119</v>
      </c>
      <c r="BQ57" s="335">
        <v>1513.125</v>
      </c>
      <c r="BR57" s="335">
        <v>357.25</v>
      </c>
      <c r="BS57" s="335">
        <v>0</v>
      </c>
      <c r="BT57" s="335">
        <v>55</v>
      </c>
      <c r="BU57" s="335">
        <v>0</v>
      </c>
      <c r="BV57" s="335">
        <v>1100.875</v>
      </c>
      <c r="BW57" s="336">
        <v>0</v>
      </c>
      <c r="BX57" s="336">
        <v>30.125</v>
      </c>
      <c r="BY57" s="336">
        <v>0</v>
      </c>
      <c r="BZ57" s="336">
        <v>58.25</v>
      </c>
      <c r="CA57" s="336">
        <v>0</v>
      </c>
      <c r="CB57" s="336">
        <v>841.875</v>
      </c>
      <c r="CC57" s="337">
        <v>495.375</v>
      </c>
      <c r="CD57" s="338">
        <v>166213.24253333401</v>
      </c>
    </row>
    <row r="58" spans="1:82" x14ac:dyDescent="0.25">
      <c r="A58" s="179" t="s">
        <v>463</v>
      </c>
      <c r="B58" s="179" t="s">
        <v>464</v>
      </c>
      <c r="C58" s="179" t="s">
        <v>462</v>
      </c>
      <c r="D58" s="179" t="s">
        <v>120</v>
      </c>
      <c r="E58" s="331">
        <v>4712.3554219319203</v>
      </c>
      <c r="F58" s="332">
        <v>4546.3554219319203</v>
      </c>
      <c r="G58" s="332">
        <v>0</v>
      </c>
      <c r="H58" s="332">
        <v>166</v>
      </c>
      <c r="I58" s="332">
        <v>218.875</v>
      </c>
      <c r="J58" s="332">
        <v>259.5</v>
      </c>
      <c r="K58" s="332">
        <v>272</v>
      </c>
      <c r="L58" s="332">
        <v>1059.1931538733379</v>
      </c>
      <c r="M58" s="332">
        <v>1643.1867369685499</v>
      </c>
      <c r="N58" s="332">
        <v>675.72553109003297</v>
      </c>
      <c r="O58" s="332">
        <v>583.875</v>
      </c>
      <c r="P58" s="331">
        <v>404.75</v>
      </c>
      <c r="Q58" s="332">
        <v>6</v>
      </c>
      <c r="R58" s="332">
        <v>17.625</v>
      </c>
      <c r="S58" s="331">
        <v>103</v>
      </c>
      <c r="T58" s="331">
        <v>129.75</v>
      </c>
      <c r="U58" s="331">
        <v>293.875</v>
      </c>
      <c r="V58" s="331">
        <v>771.75</v>
      </c>
      <c r="W58" s="332">
        <v>56.75</v>
      </c>
      <c r="X58" s="332">
        <v>223.625</v>
      </c>
      <c r="Y58" s="332">
        <v>80.75</v>
      </c>
      <c r="Z58" s="332">
        <v>138.125</v>
      </c>
      <c r="AA58" s="332">
        <v>0</v>
      </c>
      <c r="AB58" s="332">
        <v>28.25</v>
      </c>
      <c r="AC58" s="332">
        <v>13.375</v>
      </c>
      <c r="AD58" s="332">
        <v>198.125</v>
      </c>
      <c r="AE58" s="332">
        <v>32.75</v>
      </c>
      <c r="AF58" s="331">
        <v>1971.7304219319201</v>
      </c>
      <c r="AG58" s="332">
        <v>832.5</v>
      </c>
      <c r="AH58" s="332">
        <v>0</v>
      </c>
      <c r="AI58" s="332">
        <v>430.5</v>
      </c>
      <c r="AJ58" s="332">
        <v>118.625</v>
      </c>
      <c r="AK58" s="332">
        <v>82.125</v>
      </c>
      <c r="AL58" s="332">
        <v>42.25</v>
      </c>
      <c r="AM58" s="332">
        <v>465.73042193192401</v>
      </c>
      <c r="AN58" s="331">
        <v>33.875</v>
      </c>
      <c r="AO58" s="331">
        <v>109.375</v>
      </c>
      <c r="AP58" s="332">
        <v>51.125</v>
      </c>
      <c r="AQ58" s="332">
        <v>0</v>
      </c>
      <c r="AR58" s="332">
        <v>55.25</v>
      </c>
      <c r="AS58" s="332">
        <v>3</v>
      </c>
      <c r="AT58" s="331">
        <v>29.875</v>
      </c>
      <c r="AU58" s="331">
        <v>5</v>
      </c>
      <c r="AV58" s="331">
        <v>27.25</v>
      </c>
      <c r="AW58" s="332">
        <v>2.25</v>
      </c>
      <c r="AX58" s="332">
        <v>25</v>
      </c>
      <c r="AY58" s="331">
        <v>5.125</v>
      </c>
      <c r="AZ58" s="331">
        <v>18.5</v>
      </c>
      <c r="BA58" s="331">
        <v>30.875</v>
      </c>
      <c r="BB58" s="331">
        <v>0</v>
      </c>
      <c r="BC58" s="331">
        <v>0</v>
      </c>
      <c r="BD58" s="331">
        <v>417.125</v>
      </c>
      <c r="BE58" s="331">
        <v>0</v>
      </c>
      <c r="BF58" s="331">
        <v>68.5</v>
      </c>
      <c r="BG58" s="331">
        <v>190</v>
      </c>
      <c r="BH58" s="331">
        <v>102</v>
      </c>
      <c r="BI58" s="333">
        <v>628.5</v>
      </c>
      <c r="BJ58" s="334">
        <v>104.5</v>
      </c>
      <c r="BK58" s="334">
        <v>69.25</v>
      </c>
      <c r="BL58" s="334">
        <v>422.75</v>
      </c>
      <c r="BM58" s="334">
        <v>0</v>
      </c>
      <c r="BN58" s="334">
        <v>0</v>
      </c>
      <c r="BO58" s="334">
        <v>0</v>
      </c>
      <c r="BP58" s="334">
        <v>32</v>
      </c>
      <c r="BQ58" s="335">
        <v>127.75</v>
      </c>
      <c r="BR58" s="335">
        <v>41</v>
      </c>
      <c r="BS58" s="335">
        <v>0</v>
      </c>
      <c r="BT58" s="335">
        <v>28</v>
      </c>
      <c r="BU58" s="335">
        <v>0</v>
      </c>
      <c r="BV58" s="335">
        <v>58.75</v>
      </c>
      <c r="BW58" s="336">
        <v>0</v>
      </c>
      <c r="BX58" s="336">
        <v>0</v>
      </c>
      <c r="BY58" s="336">
        <v>0</v>
      </c>
      <c r="BZ58" s="336">
        <v>0</v>
      </c>
      <c r="CA58" s="336">
        <v>0</v>
      </c>
      <c r="CB58" s="336">
        <v>37.625</v>
      </c>
      <c r="CC58" s="337">
        <v>40.125</v>
      </c>
      <c r="CD58" s="338">
        <v>34525.117338202901</v>
      </c>
    </row>
    <row r="59" spans="1:82" x14ac:dyDescent="0.25">
      <c r="A59" s="179" t="s">
        <v>465</v>
      </c>
      <c r="B59" s="179" t="s">
        <v>466</v>
      </c>
      <c r="C59" s="179" t="s">
        <v>117</v>
      </c>
      <c r="D59" s="179" t="s">
        <v>117</v>
      </c>
      <c r="E59" s="331">
        <v>20170.7793118796</v>
      </c>
      <c r="F59" s="332">
        <v>19493.7793118796</v>
      </c>
      <c r="G59" s="332">
        <v>10.5</v>
      </c>
      <c r="H59" s="332">
        <v>666.5</v>
      </c>
      <c r="I59" s="332">
        <v>1181</v>
      </c>
      <c r="J59" s="332">
        <v>1466.375</v>
      </c>
      <c r="K59" s="332">
        <v>1333</v>
      </c>
      <c r="L59" s="332">
        <v>2917.57475173689</v>
      </c>
      <c r="M59" s="332">
        <v>5558.7121249381198</v>
      </c>
      <c r="N59" s="332">
        <v>3868.8779313877699</v>
      </c>
      <c r="O59" s="332">
        <v>3845.2395038167901</v>
      </c>
      <c r="P59" s="331">
        <v>3618.75</v>
      </c>
      <c r="Q59" s="332">
        <v>49.5</v>
      </c>
      <c r="R59" s="332">
        <v>230.125</v>
      </c>
      <c r="S59" s="331">
        <v>1891</v>
      </c>
      <c r="T59" s="331">
        <v>879</v>
      </c>
      <c r="U59" s="331">
        <v>733.91922276562002</v>
      </c>
      <c r="V59" s="331">
        <v>3618.25</v>
      </c>
      <c r="W59" s="332">
        <v>784.875</v>
      </c>
      <c r="X59" s="332">
        <v>682.5</v>
      </c>
      <c r="Y59" s="332">
        <v>229.5</v>
      </c>
      <c r="Z59" s="332">
        <v>442</v>
      </c>
      <c r="AA59" s="332">
        <v>51.625</v>
      </c>
      <c r="AB59" s="332">
        <v>465.375</v>
      </c>
      <c r="AC59" s="332">
        <v>22.875</v>
      </c>
      <c r="AD59" s="332">
        <v>175</v>
      </c>
      <c r="AE59" s="332">
        <v>764.5</v>
      </c>
      <c r="AF59" s="331">
        <v>5241.9850891139595</v>
      </c>
      <c r="AG59" s="332">
        <v>1841.625</v>
      </c>
      <c r="AH59" s="332">
        <v>27.125</v>
      </c>
      <c r="AI59" s="332">
        <v>1387.25</v>
      </c>
      <c r="AJ59" s="332">
        <v>211.625</v>
      </c>
      <c r="AK59" s="332">
        <v>404.125</v>
      </c>
      <c r="AL59" s="332">
        <v>0</v>
      </c>
      <c r="AM59" s="332">
        <v>1370.2350891139608</v>
      </c>
      <c r="AN59" s="331">
        <v>102</v>
      </c>
      <c r="AO59" s="331">
        <v>331.375</v>
      </c>
      <c r="AP59" s="332">
        <v>210.875</v>
      </c>
      <c r="AQ59" s="332">
        <v>14.625</v>
      </c>
      <c r="AR59" s="332">
        <v>47.875</v>
      </c>
      <c r="AS59" s="332">
        <v>58</v>
      </c>
      <c r="AT59" s="331">
        <v>403.375</v>
      </c>
      <c r="AU59" s="331">
        <v>177.25</v>
      </c>
      <c r="AV59" s="331">
        <v>66.875</v>
      </c>
      <c r="AW59" s="332">
        <v>9.625</v>
      </c>
      <c r="AX59" s="332">
        <v>57.25</v>
      </c>
      <c r="AY59" s="331">
        <v>43.5</v>
      </c>
      <c r="AZ59" s="331">
        <v>401.125</v>
      </c>
      <c r="BA59" s="331">
        <v>182.125</v>
      </c>
      <c r="BB59" s="331">
        <v>1</v>
      </c>
      <c r="BC59" s="331">
        <v>3</v>
      </c>
      <c r="BD59" s="331">
        <v>1383.625</v>
      </c>
      <c r="BE59" s="331">
        <v>5</v>
      </c>
      <c r="BF59" s="331">
        <v>108</v>
      </c>
      <c r="BG59" s="331">
        <v>394.625</v>
      </c>
      <c r="BH59" s="331">
        <v>585</v>
      </c>
      <c r="BI59" s="333">
        <v>4498.125</v>
      </c>
      <c r="BJ59" s="334">
        <v>953.5</v>
      </c>
      <c r="BK59" s="334">
        <v>407.5</v>
      </c>
      <c r="BL59" s="334">
        <v>2375.25</v>
      </c>
      <c r="BM59" s="334">
        <v>177.25</v>
      </c>
      <c r="BN59" s="334">
        <v>175.125</v>
      </c>
      <c r="BO59" s="334">
        <v>0</v>
      </c>
      <c r="BP59" s="334">
        <v>409.5</v>
      </c>
      <c r="BQ59" s="335">
        <v>2632.08931737589</v>
      </c>
      <c r="BR59" s="335">
        <v>90.875</v>
      </c>
      <c r="BS59" s="335">
        <v>284</v>
      </c>
      <c r="BT59" s="335">
        <v>291.5</v>
      </c>
      <c r="BU59" s="335">
        <v>0</v>
      </c>
      <c r="BV59" s="335">
        <v>1965.71431737589</v>
      </c>
      <c r="BW59" s="336">
        <v>695.375</v>
      </c>
      <c r="BX59" s="336">
        <v>34.25</v>
      </c>
      <c r="BY59" s="336">
        <v>96.375</v>
      </c>
      <c r="BZ59" s="336">
        <v>374</v>
      </c>
      <c r="CA59" s="336">
        <v>9.375</v>
      </c>
      <c r="CB59" s="336">
        <v>399.375</v>
      </c>
      <c r="CC59" s="337">
        <v>201.125</v>
      </c>
      <c r="CD59" s="338">
        <v>183781.15659567699</v>
      </c>
    </row>
    <row r="60" spans="1:82" x14ac:dyDescent="0.25">
      <c r="A60" s="179" t="s">
        <v>467</v>
      </c>
      <c r="B60" s="179" t="s">
        <v>468</v>
      </c>
      <c r="C60" s="179" t="s">
        <v>462</v>
      </c>
      <c r="D60" s="179" t="s">
        <v>120</v>
      </c>
      <c r="E60" s="331">
        <v>30220.1718287535</v>
      </c>
      <c r="F60" s="332">
        <v>29495.420896155701</v>
      </c>
      <c r="G60" s="332">
        <v>42.268874643874597</v>
      </c>
      <c r="H60" s="332">
        <v>682.48205795395802</v>
      </c>
      <c r="I60" s="332">
        <v>950.375</v>
      </c>
      <c r="J60" s="332">
        <v>1047.875</v>
      </c>
      <c r="K60" s="332">
        <v>1238.7738095238101</v>
      </c>
      <c r="L60" s="332">
        <v>2884.8840954679699</v>
      </c>
      <c r="M60" s="332">
        <v>6140.09092588569</v>
      </c>
      <c r="N60" s="332">
        <v>7103.9203485242397</v>
      </c>
      <c r="O60" s="332">
        <v>10854.2526493518</v>
      </c>
      <c r="P60" s="331">
        <v>1704.875</v>
      </c>
      <c r="Q60" s="332">
        <v>210.75</v>
      </c>
      <c r="R60" s="332">
        <v>300.5</v>
      </c>
      <c r="S60" s="331">
        <v>4376.75</v>
      </c>
      <c r="T60" s="331">
        <v>532.875</v>
      </c>
      <c r="U60" s="331">
        <v>1350.2757972931499</v>
      </c>
      <c r="V60" s="331">
        <v>7710.125</v>
      </c>
      <c r="W60" s="332">
        <v>3617.875</v>
      </c>
      <c r="X60" s="332">
        <v>871.625</v>
      </c>
      <c r="Y60" s="332">
        <v>592.625</v>
      </c>
      <c r="Z60" s="332">
        <v>777.625</v>
      </c>
      <c r="AA60" s="332">
        <v>0</v>
      </c>
      <c r="AB60" s="332">
        <v>542.875</v>
      </c>
      <c r="AC60" s="332">
        <v>112.5</v>
      </c>
      <c r="AD60" s="332">
        <v>670.625</v>
      </c>
      <c r="AE60" s="332">
        <v>524.375</v>
      </c>
      <c r="AF60" s="331">
        <v>10252.771031460399</v>
      </c>
      <c r="AG60" s="332">
        <v>2576.125</v>
      </c>
      <c r="AH60" s="332">
        <v>78.25</v>
      </c>
      <c r="AI60" s="332">
        <v>3013.625</v>
      </c>
      <c r="AJ60" s="332">
        <v>1269.25</v>
      </c>
      <c r="AK60" s="332">
        <v>367.125</v>
      </c>
      <c r="AL60" s="332">
        <v>306.125</v>
      </c>
      <c r="AM60" s="332">
        <v>2642.2710314603701</v>
      </c>
      <c r="AN60" s="331">
        <v>406.25</v>
      </c>
      <c r="AO60" s="331">
        <v>397.25</v>
      </c>
      <c r="AP60" s="332">
        <v>152.875</v>
      </c>
      <c r="AQ60" s="332">
        <v>2.5</v>
      </c>
      <c r="AR60" s="332">
        <v>197.375</v>
      </c>
      <c r="AS60" s="332">
        <v>44.5</v>
      </c>
      <c r="AT60" s="331">
        <v>372.875</v>
      </c>
      <c r="AU60" s="331">
        <v>115.875</v>
      </c>
      <c r="AV60" s="331">
        <v>86.375</v>
      </c>
      <c r="AW60" s="332">
        <v>10.5</v>
      </c>
      <c r="AX60" s="332">
        <v>75.875</v>
      </c>
      <c r="AY60" s="331">
        <v>40</v>
      </c>
      <c r="AZ60" s="331">
        <v>28.75</v>
      </c>
      <c r="BA60" s="331">
        <v>67.125</v>
      </c>
      <c r="BB60" s="331">
        <v>6.875</v>
      </c>
      <c r="BC60" s="331">
        <v>1</v>
      </c>
      <c r="BD60" s="331">
        <v>1615.75</v>
      </c>
      <c r="BE60" s="331">
        <v>4.625</v>
      </c>
      <c r="BF60" s="331">
        <v>18</v>
      </c>
      <c r="BG60" s="331">
        <v>994.75</v>
      </c>
      <c r="BH60" s="331">
        <v>137</v>
      </c>
      <c r="BI60" s="333">
        <v>4193.9861111111095</v>
      </c>
      <c r="BJ60" s="334">
        <v>335</v>
      </c>
      <c r="BK60" s="334">
        <v>196.875</v>
      </c>
      <c r="BL60" s="334">
        <v>3459.875</v>
      </c>
      <c r="BM60" s="334">
        <v>3.375</v>
      </c>
      <c r="BN60" s="334">
        <v>13</v>
      </c>
      <c r="BO60" s="334">
        <v>0</v>
      </c>
      <c r="BP60" s="334">
        <v>185.861111111111</v>
      </c>
      <c r="BQ60" s="335">
        <v>568.75</v>
      </c>
      <c r="BR60" s="335">
        <v>122</v>
      </c>
      <c r="BS60" s="335">
        <v>11</v>
      </c>
      <c r="BT60" s="335">
        <v>87.5</v>
      </c>
      <c r="BU60" s="335">
        <v>1.25</v>
      </c>
      <c r="BV60" s="335">
        <v>347</v>
      </c>
      <c r="BW60" s="336">
        <v>0</v>
      </c>
      <c r="BX60" s="336">
        <v>0</v>
      </c>
      <c r="BY60" s="336">
        <v>0</v>
      </c>
      <c r="BZ60" s="336">
        <v>0</v>
      </c>
      <c r="CA60" s="336">
        <v>0</v>
      </c>
      <c r="CB60" s="336">
        <v>284.125</v>
      </c>
      <c r="CC60" s="337">
        <v>889.75</v>
      </c>
      <c r="CD60" s="338">
        <v>242700.69224894</v>
      </c>
    </row>
    <row r="61" spans="1:82" x14ac:dyDescent="0.25">
      <c r="A61" s="179" t="s">
        <v>469</v>
      </c>
      <c r="B61" s="179" t="s">
        <v>470</v>
      </c>
      <c r="C61" s="179" t="s">
        <v>399</v>
      </c>
      <c r="D61" s="179" t="s">
        <v>116</v>
      </c>
      <c r="E61" s="331">
        <v>6432.2908319524104</v>
      </c>
      <c r="F61" s="332">
        <v>6281.2908319524104</v>
      </c>
      <c r="G61" s="332">
        <v>0</v>
      </c>
      <c r="H61" s="332">
        <v>151</v>
      </c>
      <c r="I61" s="332">
        <v>304.125</v>
      </c>
      <c r="J61" s="332">
        <v>228.875</v>
      </c>
      <c r="K61" s="332">
        <v>394.875</v>
      </c>
      <c r="L61" s="332">
        <v>959.00494487206197</v>
      </c>
      <c r="M61" s="332">
        <v>1951.9408466733801</v>
      </c>
      <c r="N61" s="332">
        <v>1975.5950404069699</v>
      </c>
      <c r="O61" s="332">
        <v>617.875</v>
      </c>
      <c r="P61" s="331">
        <v>395.875</v>
      </c>
      <c r="Q61" s="332">
        <v>83.875</v>
      </c>
      <c r="R61" s="332">
        <v>9</v>
      </c>
      <c r="S61" s="331">
        <v>200.875</v>
      </c>
      <c r="T61" s="331">
        <v>179.75</v>
      </c>
      <c r="U61" s="331">
        <v>218.25</v>
      </c>
      <c r="V61" s="331">
        <v>1903.125</v>
      </c>
      <c r="W61" s="332">
        <v>409.75</v>
      </c>
      <c r="X61" s="332">
        <v>286.75</v>
      </c>
      <c r="Y61" s="332">
        <v>186.875</v>
      </c>
      <c r="Z61" s="332">
        <v>325</v>
      </c>
      <c r="AA61" s="332">
        <v>0</v>
      </c>
      <c r="AB61" s="332">
        <v>272.75</v>
      </c>
      <c r="AC61" s="332">
        <v>137.625</v>
      </c>
      <c r="AD61" s="332">
        <v>182.375</v>
      </c>
      <c r="AE61" s="332">
        <v>102</v>
      </c>
      <c r="AF61" s="331">
        <v>2423.9158319524099</v>
      </c>
      <c r="AG61" s="332">
        <v>671.75</v>
      </c>
      <c r="AH61" s="332">
        <v>92.875</v>
      </c>
      <c r="AI61" s="332">
        <v>560.5</v>
      </c>
      <c r="AJ61" s="332">
        <v>94.125</v>
      </c>
      <c r="AK61" s="332">
        <v>102.5</v>
      </c>
      <c r="AL61" s="332">
        <v>94.875</v>
      </c>
      <c r="AM61" s="332">
        <v>807.29083195240605</v>
      </c>
      <c r="AN61" s="331">
        <v>8</v>
      </c>
      <c r="AO61" s="331">
        <v>101.375</v>
      </c>
      <c r="AP61" s="332">
        <v>50.625</v>
      </c>
      <c r="AQ61" s="332">
        <v>1.375</v>
      </c>
      <c r="AR61" s="332">
        <v>28.125</v>
      </c>
      <c r="AS61" s="332">
        <v>21.25</v>
      </c>
      <c r="AT61" s="331">
        <v>3</v>
      </c>
      <c r="AU61" s="331">
        <v>12.5</v>
      </c>
      <c r="AV61" s="331">
        <v>33.375</v>
      </c>
      <c r="AW61" s="332">
        <v>2.625</v>
      </c>
      <c r="AX61" s="332">
        <v>30.75</v>
      </c>
      <c r="AY61" s="331">
        <v>6.875</v>
      </c>
      <c r="AZ61" s="331">
        <v>6</v>
      </c>
      <c r="BA61" s="331">
        <v>46.375</v>
      </c>
      <c r="BB61" s="331">
        <v>1</v>
      </c>
      <c r="BC61" s="331">
        <v>0</v>
      </c>
      <c r="BD61" s="331">
        <v>675</v>
      </c>
      <c r="BE61" s="331">
        <v>0</v>
      </c>
      <c r="BF61" s="331">
        <v>52.5</v>
      </c>
      <c r="BG61" s="331">
        <v>70</v>
      </c>
      <c r="BH61" s="331">
        <v>94.5</v>
      </c>
      <c r="BI61" s="333">
        <v>1011.875</v>
      </c>
      <c r="BJ61" s="334">
        <v>217</v>
      </c>
      <c r="BK61" s="334">
        <v>77.875</v>
      </c>
      <c r="BL61" s="334">
        <v>614.375</v>
      </c>
      <c r="BM61" s="334">
        <v>0</v>
      </c>
      <c r="BN61" s="334">
        <v>2.75</v>
      </c>
      <c r="BO61" s="334">
        <v>0</v>
      </c>
      <c r="BP61" s="334">
        <v>99.875</v>
      </c>
      <c r="BQ61" s="335">
        <v>499.125</v>
      </c>
      <c r="BR61" s="335">
        <v>25.375</v>
      </c>
      <c r="BS61" s="335">
        <v>75</v>
      </c>
      <c r="BT61" s="335">
        <v>81</v>
      </c>
      <c r="BU61" s="335">
        <v>0</v>
      </c>
      <c r="BV61" s="335">
        <v>317.75</v>
      </c>
      <c r="BW61" s="336">
        <v>0</v>
      </c>
      <c r="BX61" s="336">
        <v>204.375</v>
      </c>
      <c r="BY61" s="336">
        <v>0</v>
      </c>
      <c r="BZ61" s="336">
        <v>0</v>
      </c>
      <c r="CA61" s="336">
        <v>0</v>
      </c>
      <c r="CB61" s="336">
        <v>54.375</v>
      </c>
      <c r="CC61" s="337">
        <v>18.125</v>
      </c>
      <c r="CD61" s="338">
        <v>45342.670501560002</v>
      </c>
    </row>
    <row r="62" spans="1:82" x14ac:dyDescent="0.25">
      <c r="A62" s="179" t="s">
        <v>471</v>
      </c>
      <c r="B62" s="179" t="s">
        <v>472</v>
      </c>
      <c r="C62" s="179" t="s">
        <v>473</v>
      </c>
      <c r="D62" s="179" t="s">
        <v>121</v>
      </c>
      <c r="E62" s="331">
        <v>80196.343237527602</v>
      </c>
      <c r="F62" s="332">
        <v>79029.984880501303</v>
      </c>
      <c r="G62" s="332">
        <v>979.754190359772</v>
      </c>
      <c r="H62" s="332">
        <v>186.604166666667</v>
      </c>
      <c r="I62" s="332">
        <v>2893.25</v>
      </c>
      <c r="J62" s="332">
        <v>3069.5</v>
      </c>
      <c r="K62" s="332">
        <v>4044.6812761842598</v>
      </c>
      <c r="L62" s="332">
        <v>8574.30047193682</v>
      </c>
      <c r="M62" s="332">
        <v>19075.181393226099</v>
      </c>
      <c r="N62" s="332">
        <v>17143.823981035599</v>
      </c>
      <c r="O62" s="332">
        <v>25395.606115144899</v>
      </c>
      <c r="P62" s="331">
        <v>12124.2695058769</v>
      </c>
      <c r="Q62" s="332">
        <v>81.375</v>
      </c>
      <c r="R62" s="332">
        <v>333.25</v>
      </c>
      <c r="S62" s="331">
        <v>3537.375</v>
      </c>
      <c r="T62" s="331">
        <v>2579</v>
      </c>
      <c r="U62" s="331">
        <v>1819.3573506904499</v>
      </c>
      <c r="V62" s="331">
        <v>16497.75</v>
      </c>
      <c r="W62" s="332">
        <v>2300.5</v>
      </c>
      <c r="X62" s="332">
        <v>3581.125</v>
      </c>
      <c r="Y62" s="332">
        <v>1487.375</v>
      </c>
      <c r="Z62" s="332">
        <v>3066.25</v>
      </c>
      <c r="AA62" s="332">
        <v>105.25</v>
      </c>
      <c r="AB62" s="332">
        <v>1139.5</v>
      </c>
      <c r="AC62" s="332">
        <v>201.125</v>
      </c>
      <c r="AD62" s="332">
        <v>3088.5</v>
      </c>
      <c r="AE62" s="332">
        <v>1528.125</v>
      </c>
      <c r="AF62" s="331">
        <v>28948.716380960301</v>
      </c>
      <c r="AG62" s="332">
        <v>7425.625</v>
      </c>
      <c r="AH62" s="332">
        <v>488</v>
      </c>
      <c r="AI62" s="332">
        <v>7342.875</v>
      </c>
      <c r="AJ62" s="332">
        <v>1186.25</v>
      </c>
      <c r="AK62" s="332">
        <v>1204.125</v>
      </c>
      <c r="AL62" s="332">
        <v>1218.875</v>
      </c>
      <c r="AM62" s="332">
        <v>10082.96638096033</v>
      </c>
      <c r="AN62" s="331">
        <v>461.75</v>
      </c>
      <c r="AO62" s="331">
        <v>2016.625</v>
      </c>
      <c r="AP62" s="332">
        <v>1382.875</v>
      </c>
      <c r="AQ62" s="332">
        <v>33.125</v>
      </c>
      <c r="AR62" s="332">
        <v>488.625</v>
      </c>
      <c r="AS62" s="332">
        <v>112</v>
      </c>
      <c r="AT62" s="331">
        <v>416.625</v>
      </c>
      <c r="AU62" s="331">
        <v>15</v>
      </c>
      <c r="AV62" s="331">
        <v>231.75</v>
      </c>
      <c r="AW62" s="332">
        <v>45.5</v>
      </c>
      <c r="AX62" s="332">
        <v>186.25</v>
      </c>
      <c r="AY62" s="331">
        <v>195.125</v>
      </c>
      <c r="AZ62" s="331">
        <v>480.5</v>
      </c>
      <c r="BA62" s="331">
        <v>186</v>
      </c>
      <c r="BB62" s="331">
        <v>9</v>
      </c>
      <c r="BC62" s="331">
        <v>2</v>
      </c>
      <c r="BD62" s="331">
        <v>6396.25</v>
      </c>
      <c r="BE62" s="331">
        <v>76.125</v>
      </c>
      <c r="BF62" s="331">
        <v>214.5</v>
      </c>
      <c r="BG62" s="331">
        <v>3313.625</v>
      </c>
      <c r="BH62" s="331">
        <v>675</v>
      </c>
      <c r="BI62" s="333">
        <v>5132.75</v>
      </c>
      <c r="BJ62" s="334">
        <v>940.5</v>
      </c>
      <c r="BK62" s="334">
        <v>814.375</v>
      </c>
      <c r="BL62" s="334">
        <v>2661.25</v>
      </c>
      <c r="BM62" s="334">
        <v>0</v>
      </c>
      <c r="BN62" s="334">
        <v>16.875</v>
      </c>
      <c r="BO62" s="334">
        <v>0</v>
      </c>
      <c r="BP62" s="334">
        <v>699.75</v>
      </c>
      <c r="BQ62" s="335">
        <v>3321.25</v>
      </c>
      <c r="BR62" s="335">
        <v>627.875</v>
      </c>
      <c r="BS62" s="335">
        <v>286.5</v>
      </c>
      <c r="BT62" s="335">
        <v>232.5</v>
      </c>
      <c r="BU62" s="335">
        <v>0.875</v>
      </c>
      <c r="BV62" s="335">
        <v>2173.5</v>
      </c>
      <c r="BW62" s="336">
        <v>150.375</v>
      </c>
      <c r="BX62" s="336">
        <v>78.5</v>
      </c>
      <c r="BY62" s="336">
        <v>0</v>
      </c>
      <c r="BZ62" s="336">
        <v>0</v>
      </c>
      <c r="CA62" s="336">
        <v>0</v>
      </c>
      <c r="CB62" s="336">
        <v>1656.25</v>
      </c>
      <c r="CC62" s="337">
        <v>1978.875</v>
      </c>
      <c r="CD62" s="338">
        <v>712672.31653264898</v>
      </c>
    </row>
    <row r="63" spans="1:82" x14ac:dyDescent="0.25">
      <c r="A63" s="179" t="s">
        <v>474</v>
      </c>
      <c r="B63" s="179" t="s">
        <v>475</v>
      </c>
      <c r="C63" s="179" t="s">
        <v>357</v>
      </c>
      <c r="D63" s="179" t="s">
        <v>121</v>
      </c>
      <c r="E63" s="331">
        <v>20029.971450077999</v>
      </c>
      <c r="F63" s="332">
        <v>18898.5028462757</v>
      </c>
      <c r="G63" s="332">
        <v>0</v>
      </c>
      <c r="H63" s="332">
        <v>1131.4686038022439</v>
      </c>
      <c r="I63" s="332">
        <v>903.625</v>
      </c>
      <c r="J63" s="332">
        <v>884.5</v>
      </c>
      <c r="K63" s="332">
        <v>917.375</v>
      </c>
      <c r="L63" s="332">
        <v>1722.9515611900399</v>
      </c>
      <c r="M63" s="332">
        <v>4642.7649400270402</v>
      </c>
      <c r="N63" s="332">
        <v>4461.7259446926701</v>
      </c>
      <c r="O63" s="332">
        <v>6497.0290041682501</v>
      </c>
      <c r="P63" s="331">
        <v>2375.625</v>
      </c>
      <c r="Q63" s="332">
        <v>19.25</v>
      </c>
      <c r="R63" s="332">
        <v>198.375</v>
      </c>
      <c r="S63" s="331">
        <v>1096</v>
      </c>
      <c r="T63" s="331">
        <v>988.25</v>
      </c>
      <c r="U63" s="331">
        <v>2104.7733130625502</v>
      </c>
      <c r="V63" s="331">
        <v>4125.875</v>
      </c>
      <c r="W63" s="332">
        <v>670.125</v>
      </c>
      <c r="X63" s="332">
        <v>1063.875</v>
      </c>
      <c r="Y63" s="332">
        <v>331.125</v>
      </c>
      <c r="Z63" s="332">
        <v>1057.125</v>
      </c>
      <c r="AA63" s="332">
        <v>60.375</v>
      </c>
      <c r="AB63" s="332">
        <v>118.25</v>
      </c>
      <c r="AC63" s="332">
        <v>82.75</v>
      </c>
      <c r="AD63" s="332">
        <v>646.625</v>
      </c>
      <c r="AE63" s="332">
        <v>95.625</v>
      </c>
      <c r="AF63" s="331">
        <v>5953.9481370154399</v>
      </c>
      <c r="AG63" s="332">
        <v>1517.125</v>
      </c>
      <c r="AH63" s="332">
        <v>146.625</v>
      </c>
      <c r="AI63" s="332">
        <v>1843</v>
      </c>
      <c r="AJ63" s="332">
        <v>529.125</v>
      </c>
      <c r="AK63" s="332">
        <v>468.625</v>
      </c>
      <c r="AL63" s="332">
        <v>202</v>
      </c>
      <c r="AM63" s="332">
        <v>1247.4481370154399</v>
      </c>
      <c r="AN63" s="331">
        <v>299.5</v>
      </c>
      <c r="AO63" s="331">
        <v>352</v>
      </c>
      <c r="AP63" s="332">
        <v>237.75</v>
      </c>
      <c r="AQ63" s="332">
        <v>7.125</v>
      </c>
      <c r="AR63" s="332">
        <v>73.375</v>
      </c>
      <c r="AS63" s="332">
        <v>33.75</v>
      </c>
      <c r="AT63" s="331">
        <v>182</v>
      </c>
      <c r="AU63" s="331">
        <v>12.75</v>
      </c>
      <c r="AV63" s="331">
        <v>44.75</v>
      </c>
      <c r="AW63" s="332">
        <v>31.125</v>
      </c>
      <c r="AX63" s="332">
        <v>13.625</v>
      </c>
      <c r="AY63" s="331">
        <v>1</v>
      </c>
      <c r="AZ63" s="331">
        <v>7</v>
      </c>
      <c r="BA63" s="331">
        <v>50.875</v>
      </c>
      <c r="BB63" s="331">
        <v>1</v>
      </c>
      <c r="BC63" s="331">
        <v>1.625</v>
      </c>
      <c r="BD63" s="331">
        <v>1476</v>
      </c>
      <c r="BE63" s="331">
        <v>1.75</v>
      </c>
      <c r="BF63" s="331">
        <v>85</v>
      </c>
      <c r="BG63" s="331">
        <v>509.75</v>
      </c>
      <c r="BH63" s="331">
        <v>360.5</v>
      </c>
      <c r="BI63" s="333">
        <v>1007.25</v>
      </c>
      <c r="BJ63" s="334">
        <v>316</v>
      </c>
      <c r="BK63" s="334">
        <v>167.125</v>
      </c>
      <c r="BL63" s="334">
        <v>201.375</v>
      </c>
      <c r="BM63" s="334">
        <v>0</v>
      </c>
      <c r="BN63" s="334">
        <v>0</v>
      </c>
      <c r="BO63" s="334">
        <v>22.875</v>
      </c>
      <c r="BP63" s="334">
        <v>299.875</v>
      </c>
      <c r="BQ63" s="335">
        <v>1253</v>
      </c>
      <c r="BR63" s="335">
        <v>516.125</v>
      </c>
      <c r="BS63" s="335">
        <v>137</v>
      </c>
      <c r="BT63" s="335">
        <v>162</v>
      </c>
      <c r="BU63" s="335">
        <v>0</v>
      </c>
      <c r="BV63" s="335">
        <v>437.875</v>
      </c>
      <c r="BW63" s="336">
        <v>0</v>
      </c>
      <c r="BX63" s="336">
        <v>0</v>
      </c>
      <c r="BY63" s="336">
        <v>0</v>
      </c>
      <c r="BZ63" s="336">
        <v>0</v>
      </c>
      <c r="CA63" s="336">
        <v>61.625</v>
      </c>
      <c r="CB63" s="336">
        <v>346</v>
      </c>
      <c r="CC63" s="337">
        <v>1249.0542722304999</v>
      </c>
      <c r="CD63" s="338">
        <v>187699.61113378001</v>
      </c>
    </row>
    <row r="64" spans="1:82" x14ac:dyDescent="0.25">
      <c r="A64" s="179" t="s">
        <v>476</v>
      </c>
      <c r="B64" s="179" t="s">
        <v>477</v>
      </c>
      <c r="C64" s="179" t="s">
        <v>382</v>
      </c>
      <c r="D64" s="179" t="s">
        <v>123</v>
      </c>
      <c r="E64" s="331">
        <v>9386.2459689654297</v>
      </c>
      <c r="F64" s="332">
        <v>9384.2459689654297</v>
      </c>
      <c r="G64" s="332">
        <v>2</v>
      </c>
      <c r="H64" s="332">
        <v>0</v>
      </c>
      <c r="I64" s="332">
        <v>421.875</v>
      </c>
      <c r="J64" s="332">
        <v>331.875</v>
      </c>
      <c r="K64" s="332">
        <v>356.47757056451599</v>
      </c>
      <c r="L64" s="332">
        <v>1043.6512336719879</v>
      </c>
      <c r="M64" s="332">
        <v>2725.0634156654401</v>
      </c>
      <c r="N64" s="332">
        <v>2528.1340907338099</v>
      </c>
      <c r="O64" s="332">
        <v>1979.16965832968</v>
      </c>
      <c r="P64" s="331">
        <v>1242.75</v>
      </c>
      <c r="Q64" s="332">
        <v>5</v>
      </c>
      <c r="R64" s="332">
        <v>33.75</v>
      </c>
      <c r="S64" s="331">
        <v>415.25</v>
      </c>
      <c r="T64" s="331">
        <v>229.25</v>
      </c>
      <c r="U64" s="331">
        <v>91.125</v>
      </c>
      <c r="V64" s="331">
        <v>2183</v>
      </c>
      <c r="W64" s="332">
        <v>985</v>
      </c>
      <c r="X64" s="332">
        <v>193.25</v>
      </c>
      <c r="Y64" s="332">
        <v>0</v>
      </c>
      <c r="Z64" s="332">
        <v>240.25</v>
      </c>
      <c r="AA64" s="332">
        <v>0</v>
      </c>
      <c r="AB64" s="332">
        <v>188</v>
      </c>
      <c r="AC64" s="332">
        <v>29</v>
      </c>
      <c r="AD64" s="332">
        <v>253.25</v>
      </c>
      <c r="AE64" s="332">
        <v>294.25</v>
      </c>
      <c r="AF64" s="331">
        <v>3858.7459689654302</v>
      </c>
      <c r="AG64" s="332">
        <v>1411</v>
      </c>
      <c r="AH64" s="332">
        <v>18</v>
      </c>
      <c r="AI64" s="332">
        <v>905.25</v>
      </c>
      <c r="AJ64" s="332">
        <v>46.75</v>
      </c>
      <c r="AK64" s="332">
        <v>0</v>
      </c>
      <c r="AL64" s="332">
        <v>225.125</v>
      </c>
      <c r="AM64" s="332">
        <v>1252.6209689654299</v>
      </c>
      <c r="AN64" s="331">
        <v>44.75</v>
      </c>
      <c r="AO64" s="331">
        <v>119.375</v>
      </c>
      <c r="AP64" s="332">
        <v>86.5</v>
      </c>
      <c r="AQ64" s="332">
        <v>0.625</v>
      </c>
      <c r="AR64" s="332">
        <v>16.25</v>
      </c>
      <c r="AS64" s="332">
        <v>16</v>
      </c>
      <c r="AT64" s="331">
        <v>34.875</v>
      </c>
      <c r="AU64" s="331">
        <v>50.125</v>
      </c>
      <c r="AV64" s="331">
        <v>14.75</v>
      </c>
      <c r="AW64" s="332">
        <v>8.625</v>
      </c>
      <c r="AX64" s="332">
        <v>6.125</v>
      </c>
      <c r="AY64" s="331">
        <v>6.25</v>
      </c>
      <c r="AZ64" s="331">
        <v>19.5</v>
      </c>
      <c r="BA64" s="331">
        <v>49.125</v>
      </c>
      <c r="BB64" s="331">
        <v>0</v>
      </c>
      <c r="BC64" s="331">
        <v>1</v>
      </c>
      <c r="BD64" s="331">
        <v>595.375</v>
      </c>
      <c r="BE64" s="331">
        <v>0</v>
      </c>
      <c r="BF64" s="331">
        <v>33.5</v>
      </c>
      <c r="BG64" s="331">
        <v>89</v>
      </c>
      <c r="BH64" s="331">
        <v>308.5</v>
      </c>
      <c r="BI64" s="333">
        <v>1442.5</v>
      </c>
      <c r="BJ64" s="334">
        <v>457.5</v>
      </c>
      <c r="BK64" s="334">
        <v>187.875</v>
      </c>
      <c r="BL64" s="334">
        <v>727.875</v>
      </c>
      <c r="BM64" s="334">
        <v>8.25</v>
      </c>
      <c r="BN64" s="334">
        <v>15.5</v>
      </c>
      <c r="BO64" s="334">
        <v>0</v>
      </c>
      <c r="BP64" s="334">
        <v>45.5</v>
      </c>
      <c r="BQ64" s="335">
        <v>548.25</v>
      </c>
      <c r="BR64" s="335">
        <v>34.75</v>
      </c>
      <c r="BS64" s="335">
        <v>144</v>
      </c>
      <c r="BT64" s="335">
        <v>0</v>
      </c>
      <c r="BU64" s="335">
        <v>1</v>
      </c>
      <c r="BV64" s="335">
        <v>368.5</v>
      </c>
      <c r="BW64" s="336">
        <v>0</v>
      </c>
      <c r="BX64" s="336">
        <v>36.375</v>
      </c>
      <c r="BY64" s="336">
        <v>0</v>
      </c>
      <c r="BZ64" s="336">
        <v>7.875</v>
      </c>
      <c r="CA64" s="336">
        <v>0</v>
      </c>
      <c r="CB64" s="336">
        <v>126.75</v>
      </c>
      <c r="CC64" s="337">
        <v>1543.3882405126201</v>
      </c>
      <c r="CD64" s="338">
        <v>68179.189223439404</v>
      </c>
    </row>
    <row r="65" spans="1:82" x14ac:dyDescent="0.25">
      <c r="A65" s="179" t="s">
        <v>478</v>
      </c>
      <c r="B65" s="179" t="s">
        <v>479</v>
      </c>
      <c r="C65" s="179" t="s">
        <v>473</v>
      </c>
      <c r="D65" s="179" t="s">
        <v>121</v>
      </c>
      <c r="E65" s="331">
        <v>39474.733915414799</v>
      </c>
      <c r="F65" s="332">
        <v>37871.833304496497</v>
      </c>
      <c r="G65" s="332">
        <v>773.49383877256105</v>
      </c>
      <c r="H65" s="332">
        <v>829.40677214570201</v>
      </c>
      <c r="I65" s="332">
        <v>1303.5</v>
      </c>
      <c r="J65" s="332">
        <v>1249.4226190476199</v>
      </c>
      <c r="K65" s="332">
        <v>1620.5378787878799</v>
      </c>
      <c r="L65" s="332">
        <v>3886.8151167065798</v>
      </c>
      <c r="M65" s="332">
        <v>8961.4402430086593</v>
      </c>
      <c r="N65" s="332">
        <v>11325.2967325758</v>
      </c>
      <c r="O65" s="332">
        <v>11127.721325288299</v>
      </c>
      <c r="P65" s="331">
        <v>3227.125</v>
      </c>
      <c r="Q65" s="332">
        <v>4.875</v>
      </c>
      <c r="R65" s="332">
        <v>41.5</v>
      </c>
      <c r="S65" s="331">
        <v>3745.375</v>
      </c>
      <c r="T65" s="331">
        <v>1083.375</v>
      </c>
      <c r="U65" s="331">
        <v>1134.0096858412301</v>
      </c>
      <c r="V65" s="331">
        <v>9340.875</v>
      </c>
      <c r="W65" s="332">
        <v>2522.25</v>
      </c>
      <c r="X65" s="332">
        <v>2177.25</v>
      </c>
      <c r="Y65" s="332">
        <v>535.75</v>
      </c>
      <c r="Z65" s="332">
        <v>1520.75</v>
      </c>
      <c r="AA65" s="332">
        <v>28.5</v>
      </c>
      <c r="AB65" s="332">
        <v>291.375</v>
      </c>
      <c r="AC65" s="332">
        <v>122.875</v>
      </c>
      <c r="AD65" s="332">
        <v>1046.5</v>
      </c>
      <c r="AE65" s="332">
        <v>1095.625</v>
      </c>
      <c r="AF65" s="331">
        <v>14888.7242295736</v>
      </c>
      <c r="AG65" s="332">
        <v>5770.875</v>
      </c>
      <c r="AH65" s="332">
        <v>252</v>
      </c>
      <c r="AI65" s="332">
        <v>4042.625</v>
      </c>
      <c r="AJ65" s="332">
        <v>333.75</v>
      </c>
      <c r="AK65" s="332">
        <v>458.625</v>
      </c>
      <c r="AL65" s="332">
        <v>68.875</v>
      </c>
      <c r="AM65" s="332">
        <v>3961.97422957358</v>
      </c>
      <c r="AN65" s="331">
        <v>224.125</v>
      </c>
      <c r="AO65" s="331">
        <v>449.375</v>
      </c>
      <c r="AP65" s="332">
        <v>327.125</v>
      </c>
      <c r="AQ65" s="332">
        <v>8.25</v>
      </c>
      <c r="AR65" s="332">
        <v>94.625</v>
      </c>
      <c r="AS65" s="332">
        <v>19.375</v>
      </c>
      <c r="AT65" s="331">
        <v>281.25</v>
      </c>
      <c r="AU65" s="331">
        <v>79.875</v>
      </c>
      <c r="AV65" s="331">
        <v>57.375</v>
      </c>
      <c r="AW65" s="332">
        <v>1</v>
      </c>
      <c r="AX65" s="332">
        <v>56.375</v>
      </c>
      <c r="AY65" s="331">
        <v>61.25</v>
      </c>
      <c r="AZ65" s="331">
        <v>187.5</v>
      </c>
      <c r="BA65" s="331">
        <v>104.375</v>
      </c>
      <c r="BB65" s="331">
        <v>3.625</v>
      </c>
      <c r="BC65" s="331">
        <v>5.375</v>
      </c>
      <c r="BD65" s="331">
        <v>2140</v>
      </c>
      <c r="BE65" s="331">
        <v>0</v>
      </c>
      <c r="BF65" s="331">
        <v>82.5</v>
      </c>
      <c r="BG65" s="331">
        <v>1747.125</v>
      </c>
      <c r="BH65" s="331">
        <v>631.5</v>
      </c>
      <c r="BI65" s="333">
        <v>3608.5417284232699</v>
      </c>
      <c r="BJ65" s="334">
        <v>628</v>
      </c>
      <c r="BK65" s="334">
        <v>1195.1667284232699</v>
      </c>
      <c r="BL65" s="334">
        <v>1446.375</v>
      </c>
      <c r="BM65" s="334">
        <v>0</v>
      </c>
      <c r="BN65" s="334">
        <v>29</v>
      </c>
      <c r="BO65" s="334">
        <v>15.25</v>
      </c>
      <c r="BP65" s="334">
        <v>294.75</v>
      </c>
      <c r="BQ65" s="335">
        <v>1599.875</v>
      </c>
      <c r="BR65" s="335">
        <v>434</v>
      </c>
      <c r="BS65" s="335">
        <v>279</v>
      </c>
      <c r="BT65" s="335">
        <v>188</v>
      </c>
      <c r="BU65" s="335">
        <v>1</v>
      </c>
      <c r="BV65" s="335">
        <v>697.875</v>
      </c>
      <c r="BW65" s="336">
        <v>76.75</v>
      </c>
      <c r="BX65" s="336">
        <v>0</v>
      </c>
      <c r="BY65" s="336">
        <v>0</v>
      </c>
      <c r="BZ65" s="336">
        <v>64.875</v>
      </c>
      <c r="CA65" s="336">
        <v>0</v>
      </c>
      <c r="CB65" s="336">
        <v>396</v>
      </c>
      <c r="CC65" s="337">
        <v>2336.625</v>
      </c>
      <c r="CD65" s="338">
        <v>325639.77780182997</v>
      </c>
    </row>
    <row r="66" spans="1:82" x14ac:dyDescent="0.25">
      <c r="A66" s="179" t="s">
        <v>480</v>
      </c>
      <c r="B66" s="179" t="s">
        <v>481</v>
      </c>
      <c r="C66" s="179" t="s">
        <v>359</v>
      </c>
      <c r="D66" s="179" t="s">
        <v>55</v>
      </c>
      <c r="E66" s="331">
        <v>18047.7626347449</v>
      </c>
      <c r="F66" s="332">
        <v>17628.402729372501</v>
      </c>
      <c r="G66" s="332">
        <v>176.261507936508</v>
      </c>
      <c r="H66" s="332">
        <v>243.098397435897</v>
      </c>
      <c r="I66" s="332">
        <v>998.875</v>
      </c>
      <c r="J66" s="332">
        <v>906.25</v>
      </c>
      <c r="K66" s="332">
        <v>1112.625</v>
      </c>
      <c r="L66" s="332">
        <v>1898.6848316912999</v>
      </c>
      <c r="M66" s="332">
        <v>4896.8150602965597</v>
      </c>
      <c r="N66" s="332">
        <v>3729.2997876306899</v>
      </c>
      <c r="O66" s="332">
        <v>4505.2129551263806</v>
      </c>
      <c r="P66" s="331">
        <v>1789.125</v>
      </c>
      <c r="Q66" s="332">
        <v>29.75</v>
      </c>
      <c r="R66" s="332">
        <v>101.625</v>
      </c>
      <c r="S66" s="331">
        <v>2461.375</v>
      </c>
      <c r="T66" s="331">
        <v>831.5</v>
      </c>
      <c r="U66" s="331">
        <v>785.96392971865498</v>
      </c>
      <c r="V66" s="331">
        <v>3070.75</v>
      </c>
      <c r="W66" s="332">
        <v>466.625</v>
      </c>
      <c r="X66" s="332">
        <v>570.625</v>
      </c>
      <c r="Y66" s="332">
        <v>605.125</v>
      </c>
      <c r="Z66" s="332">
        <v>553.75</v>
      </c>
      <c r="AA66" s="332">
        <v>0</v>
      </c>
      <c r="AB66" s="332">
        <v>226.375</v>
      </c>
      <c r="AC66" s="332">
        <v>47.125</v>
      </c>
      <c r="AD66" s="332">
        <v>372.125</v>
      </c>
      <c r="AE66" s="332">
        <v>229</v>
      </c>
      <c r="AF66" s="331">
        <v>5199.3162542873597</v>
      </c>
      <c r="AG66" s="332">
        <v>1576.625</v>
      </c>
      <c r="AH66" s="332">
        <v>121.125</v>
      </c>
      <c r="AI66" s="332">
        <v>1484.25</v>
      </c>
      <c r="AJ66" s="332">
        <v>249.25</v>
      </c>
      <c r="AK66" s="332">
        <v>206.375</v>
      </c>
      <c r="AL66" s="332">
        <v>36.375</v>
      </c>
      <c r="AM66" s="332">
        <v>1525.3162542873599</v>
      </c>
      <c r="AN66" s="331">
        <v>197.375</v>
      </c>
      <c r="AO66" s="331">
        <v>468.85745073891599</v>
      </c>
      <c r="AP66" s="332">
        <v>320.75</v>
      </c>
      <c r="AQ66" s="332">
        <v>11.375</v>
      </c>
      <c r="AR66" s="332">
        <v>101.232450738916</v>
      </c>
      <c r="AS66" s="332">
        <v>35.5</v>
      </c>
      <c r="AT66" s="331">
        <v>486.75</v>
      </c>
      <c r="AU66" s="331">
        <v>59.375</v>
      </c>
      <c r="AV66" s="331">
        <v>38.875</v>
      </c>
      <c r="AW66" s="332">
        <v>6.375</v>
      </c>
      <c r="AX66" s="332">
        <v>32.5</v>
      </c>
      <c r="AY66" s="331">
        <v>59.25</v>
      </c>
      <c r="AZ66" s="331">
        <v>37.625</v>
      </c>
      <c r="BA66" s="331">
        <v>29.75</v>
      </c>
      <c r="BB66" s="331">
        <v>0</v>
      </c>
      <c r="BC66" s="331">
        <v>3</v>
      </c>
      <c r="BD66" s="331">
        <v>1497.25</v>
      </c>
      <c r="BE66" s="331">
        <v>37.25</v>
      </c>
      <c r="BF66" s="331">
        <v>104.25</v>
      </c>
      <c r="BG66" s="331">
        <v>588.125</v>
      </c>
      <c r="BH66" s="331">
        <v>302</v>
      </c>
      <c r="BI66" s="333">
        <v>3838.25</v>
      </c>
      <c r="BJ66" s="334">
        <v>971</v>
      </c>
      <c r="BK66" s="334">
        <v>121</v>
      </c>
      <c r="BL66" s="334">
        <v>2461.5</v>
      </c>
      <c r="BM66" s="334">
        <v>0</v>
      </c>
      <c r="BN66" s="334">
        <v>59.375</v>
      </c>
      <c r="BO66" s="334">
        <v>2</v>
      </c>
      <c r="BP66" s="334">
        <v>223.375</v>
      </c>
      <c r="BQ66" s="335">
        <v>1396.5</v>
      </c>
      <c r="BR66" s="335">
        <v>273.75</v>
      </c>
      <c r="BS66" s="335">
        <v>191.5</v>
      </c>
      <c r="BT66" s="335">
        <v>266</v>
      </c>
      <c r="BU66" s="335">
        <v>1</v>
      </c>
      <c r="BV66" s="335">
        <v>664.25</v>
      </c>
      <c r="BW66" s="336">
        <v>0</v>
      </c>
      <c r="BX66" s="336">
        <v>70.25</v>
      </c>
      <c r="BY66" s="336">
        <v>0</v>
      </c>
      <c r="BZ66" s="336">
        <v>72.5</v>
      </c>
      <c r="CA66" s="336">
        <v>58.875</v>
      </c>
      <c r="CB66" s="336">
        <v>348.375</v>
      </c>
      <c r="CC66" s="337">
        <v>139.25</v>
      </c>
      <c r="CD66" s="338">
        <v>176600.177442763</v>
      </c>
    </row>
    <row r="67" spans="1:82" x14ac:dyDescent="0.25">
      <c r="A67" s="179" t="s">
        <v>482</v>
      </c>
      <c r="B67" s="179" t="s">
        <v>483</v>
      </c>
      <c r="C67" s="179" t="s">
        <v>405</v>
      </c>
      <c r="D67" s="179" t="s">
        <v>124</v>
      </c>
      <c r="E67" s="331">
        <v>22552.377307783299</v>
      </c>
      <c r="F67" s="332">
        <v>22256.590008600699</v>
      </c>
      <c r="G67" s="332">
        <v>123.158850906757</v>
      </c>
      <c r="H67" s="332">
        <v>172.62844827586201</v>
      </c>
      <c r="I67" s="332">
        <v>1380.625</v>
      </c>
      <c r="J67" s="332">
        <v>1263</v>
      </c>
      <c r="K67" s="332">
        <v>1594.8544368672101</v>
      </c>
      <c r="L67" s="332">
        <v>2653.3281965710698</v>
      </c>
      <c r="M67" s="332">
        <v>6267.0730393140702</v>
      </c>
      <c r="N67" s="332">
        <v>5007.7466350309296</v>
      </c>
      <c r="O67" s="332">
        <v>4385.75</v>
      </c>
      <c r="P67" s="331">
        <v>2704.0409477124199</v>
      </c>
      <c r="Q67" s="332">
        <v>150.79094771241799</v>
      </c>
      <c r="R67" s="332">
        <v>239.5</v>
      </c>
      <c r="S67" s="331">
        <v>1230.875</v>
      </c>
      <c r="T67" s="331">
        <v>1031</v>
      </c>
      <c r="U67" s="331">
        <v>694.69893510373299</v>
      </c>
      <c r="V67" s="331">
        <v>6140.375</v>
      </c>
      <c r="W67" s="332">
        <v>2457.375</v>
      </c>
      <c r="X67" s="332">
        <v>808.375</v>
      </c>
      <c r="Y67" s="332">
        <v>562.375</v>
      </c>
      <c r="Z67" s="332">
        <v>624.875</v>
      </c>
      <c r="AA67" s="332">
        <v>27.375</v>
      </c>
      <c r="AB67" s="332">
        <v>433.5</v>
      </c>
      <c r="AC67" s="332">
        <v>121.5</v>
      </c>
      <c r="AD67" s="332">
        <v>727.75</v>
      </c>
      <c r="AE67" s="332">
        <v>377.25</v>
      </c>
      <c r="AF67" s="331">
        <v>6742.0124249671298</v>
      </c>
      <c r="AG67" s="332">
        <v>1288.75</v>
      </c>
      <c r="AH67" s="332">
        <v>51.375</v>
      </c>
      <c r="AI67" s="332">
        <v>1795</v>
      </c>
      <c r="AJ67" s="332">
        <v>736</v>
      </c>
      <c r="AK67" s="332">
        <v>458.75</v>
      </c>
      <c r="AL67" s="332">
        <v>153.5</v>
      </c>
      <c r="AM67" s="332">
        <v>2258.6374249671298</v>
      </c>
      <c r="AN67" s="331">
        <v>401.625</v>
      </c>
      <c r="AO67" s="331">
        <v>638.125</v>
      </c>
      <c r="AP67" s="332">
        <v>351.625</v>
      </c>
      <c r="AQ67" s="332">
        <v>18.625</v>
      </c>
      <c r="AR67" s="332">
        <v>155</v>
      </c>
      <c r="AS67" s="332">
        <v>112.875</v>
      </c>
      <c r="AT67" s="331">
        <v>352.75</v>
      </c>
      <c r="AU67" s="331">
        <v>70.25</v>
      </c>
      <c r="AV67" s="331">
        <v>116.875</v>
      </c>
      <c r="AW67" s="332">
        <v>27.625</v>
      </c>
      <c r="AX67" s="332">
        <v>89.25</v>
      </c>
      <c r="AY67" s="331">
        <v>25.125</v>
      </c>
      <c r="AZ67" s="331">
        <v>239.625</v>
      </c>
      <c r="BA67" s="331">
        <v>90.125</v>
      </c>
      <c r="BB67" s="331">
        <v>10.625</v>
      </c>
      <c r="BC67" s="331">
        <v>2.625</v>
      </c>
      <c r="BD67" s="331">
        <v>1241</v>
      </c>
      <c r="BE67" s="331">
        <v>180.5</v>
      </c>
      <c r="BF67" s="331">
        <v>66.5</v>
      </c>
      <c r="BG67" s="331">
        <v>394.625</v>
      </c>
      <c r="BH67" s="331">
        <v>179</v>
      </c>
      <c r="BI67" s="333">
        <v>3669.375</v>
      </c>
      <c r="BJ67" s="334">
        <v>1049</v>
      </c>
      <c r="BK67" s="334">
        <v>530.5</v>
      </c>
      <c r="BL67" s="334">
        <v>1742.75</v>
      </c>
      <c r="BM67" s="334">
        <v>7.875</v>
      </c>
      <c r="BN67" s="334">
        <v>55.5</v>
      </c>
      <c r="BO67" s="334">
        <v>0</v>
      </c>
      <c r="BP67" s="334">
        <v>283.75</v>
      </c>
      <c r="BQ67" s="335">
        <v>1052.375</v>
      </c>
      <c r="BR67" s="335">
        <v>146</v>
      </c>
      <c r="BS67" s="335">
        <v>211.5</v>
      </c>
      <c r="BT67" s="335">
        <v>248.5</v>
      </c>
      <c r="BU67" s="335">
        <v>0</v>
      </c>
      <c r="BV67" s="335">
        <v>446.375</v>
      </c>
      <c r="BW67" s="336">
        <v>0</v>
      </c>
      <c r="BX67" s="336">
        <v>0</v>
      </c>
      <c r="BY67" s="336">
        <v>0</v>
      </c>
      <c r="BZ67" s="336">
        <v>0</v>
      </c>
      <c r="CA67" s="336">
        <v>0</v>
      </c>
      <c r="CB67" s="336">
        <v>220</v>
      </c>
      <c r="CC67" s="337">
        <v>333.125</v>
      </c>
      <c r="CD67" s="338">
        <v>185552.69597540799</v>
      </c>
    </row>
    <row r="68" spans="1:82" x14ac:dyDescent="0.25">
      <c r="A68" s="179" t="s">
        <v>484</v>
      </c>
      <c r="B68" s="179" t="s">
        <v>485</v>
      </c>
      <c r="C68" s="179" t="s">
        <v>371</v>
      </c>
      <c r="D68" s="179" t="s">
        <v>125</v>
      </c>
      <c r="E68" s="331">
        <v>8097.7590121778603</v>
      </c>
      <c r="F68" s="332">
        <v>8050.7444929470903</v>
      </c>
      <c r="G68" s="332">
        <v>0</v>
      </c>
      <c r="H68" s="332">
        <v>47.014519230769203</v>
      </c>
      <c r="I68" s="332">
        <v>469.625</v>
      </c>
      <c r="J68" s="332">
        <v>429.375</v>
      </c>
      <c r="K68" s="332">
        <v>485.25</v>
      </c>
      <c r="L68" s="332">
        <v>749.5</v>
      </c>
      <c r="M68" s="332">
        <v>2161.8875261575499</v>
      </c>
      <c r="N68" s="332">
        <v>2307.3714860203199</v>
      </c>
      <c r="O68" s="332">
        <v>1494.75</v>
      </c>
      <c r="P68" s="331">
        <v>421.25</v>
      </c>
      <c r="Q68" s="332">
        <v>16.5</v>
      </c>
      <c r="R68" s="332">
        <v>35</v>
      </c>
      <c r="S68" s="331">
        <v>326.25</v>
      </c>
      <c r="T68" s="331">
        <v>275.125</v>
      </c>
      <c r="U68" s="331">
        <v>294.00473208946499</v>
      </c>
      <c r="V68" s="331">
        <v>2360</v>
      </c>
      <c r="W68" s="332">
        <v>559.625</v>
      </c>
      <c r="X68" s="332">
        <v>508.125</v>
      </c>
      <c r="Y68" s="332">
        <v>431.25</v>
      </c>
      <c r="Z68" s="332">
        <v>490.875</v>
      </c>
      <c r="AA68" s="332">
        <v>10.875</v>
      </c>
      <c r="AB68" s="332">
        <v>83.25</v>
      </c>
      <c r="AC68" s="332">
        <v>9.625</v>
      </c>
      <c r="AD68" s="332">
        <v>174.625</v>
      </c>
      <c r="AE68" s="332">
        <v>91.75</v>
      </c>
      <c r="AF68" s="331">
        <v>2752.1292800883998</v>
      </c>
      <c r="AG68" s="332">
        <v>1601</v>
      </c>
      <c r="AH68" s="332">
        <v>0</v>
      </c>
      <c r="AI68" s="332">
        <v>480.75</v>
      </c>
      <c r="AJ68" s="332">
        <v>130.625</v>
      </c>
      <c r="AK68" s="332">
        <v>28.75</v>
      </c>
      <c r="AL68" s="332">
        <v>94.25</v>
      </c>
      <c r="AM68" s="332">
        <v>416.75428008839799</v>
      </c>
      <c r="AN68" s="331">
        <v>37.5</v>
      </c>
      <c r="AO68" s="331">
        <v>161.25</v>
      </c>
      <c r="AP68" s="332">
        <v>96.5</v>
      </c>
      <c r="AQ68" s="332">
        <v>0</v>
      </c>
      <c r="AR68" s="332">
        <v>42.125</v>
      </c>
      <c r="AS68" s="332">
        <v>22.625</v>
      </c>
      <c r="AT68" s="331">
        <v>174.375</v>
      </c>
      <c r="AU68" s="331">
        <v>8.5</v>
      </c>
      <c r="AV68" s="331">
        <v>53.75</v>
      </c>
      <c r="AW68" s="332">
        <v>7.125</v>
      </c>
      <c r="AX68" s="332">
        <v>46.625</v>
      </c>
      <c r="AY68" s="331">
        <v>13.375</v>
      </c>
      <c r="AZ68" s="331">
        <v>26.5</v>
      </c>
      <c r="BA68" s="331">
        <v>311.75</v>
      </c>
      <c r="BB68" s="331">
        <v>0</v>
      </c>
      <c r="BC68" s="331">
        <v>2.25</v>
      </c>
      <c r="BD68" s="331">
        <v>709</v>
      </c>
      <c r="BE68" s="331">
        <v>0</v>
      </c>
      <c r="BF68" s="331">
        <v>5</v>
      </c>
      <c r="BG68" s="331">
        <v>82.75</v>
      </c>
      <c r="BH68" s="331">
        <v>83</v>
      </c>
      <c r="BI68" s="333">
        <v>822.5</v>
      </c>
      <c r="BJ68" s="334">
        <v>190</v>
      </c>
      <c r="BK68" s="334">
        <v>20.5</v>
      </c>
      <c r="BL68" s="334">
        <v>533.5</v>
      </c>
      <c r="BM68" s="334">
        <v>4</v>
      </c>
      <c r="BN68" s="334">
        <v>11.25</v>
      </c>
      <c r="BO68" s="334">
        <v>0</v>
      </c>
      <c r="BP68" s="334">
        <v>63.25</v>
      </c>
      <c r="BQ68" s="335">
        <v>588.875</v>
      </c>
      <c r="BR68" s="335">
        <v>38.75</v>
      </c>
      <c r="BS68" s="335">
        <v>91.5</v>
      </c>
      <c r="BT68" s="335">
        <v>0</v>
      </c>
      <c r="BU68" s="335">
        <v>0</v>
      </c>
      <c r="BV68" s="335">
        <v>458.625</v>
      </c>
      <c r="BW68" s="336">
        <v>147.625</v>
      </c>
      <c r="BX68" s="336">
        <v>0</v>
      </c>
      <c r="BY68" s="336">
        <v>0</v>
      </c>
      <c r="BZ68" s="336">
        <v>0</v>
      </c>
      <c r="CA68" s="336">
        <v>68</v>
      </c>
      <c r="CB68" s="336">
        <v>238</v>
      </c>
      <c r="CC68" s="337">
        <v>100.75</v>
      </c>
      <c r="CD68" s="338">
        <v>51387.832785379098</v>
      </c>
    </row>
    <row r="69" spans="1:82" x14ac:dyDescent="0.25">
      <c r="A69" s="179" t="s">
        <v>486</v>
      </c>
      <c r="B69" s="179" t="s">
        <v>487</v>
      </c>
      <c r="C69" s="179" t="s">
        <v>375</v>
      </c>
      <c r="D69" s="179" t="s">
        <v>125</v>
      </c>
      <c r="E69" s="331">
        <v>11222.20990569288</v>
      </c>
      <c r="F69" s="332">
        <v>11200.20990569288</v>
      </c>
      <c r="G69" s="332">
        <v>6.5</v>
      </c>
      <c r="H69" s="332">
        <v>15.5</v>
      </c>
      <c r="I69" s="332">
        <v>761</v>
      </c>
      <c r="J69" s="332">
        <v>531.5</v>
      </c>
      <c r="K69" s="332">
        <v>599.5</v>
      </c>
      <c r="L69" s="332">
        <v>1453.4232294411499</v>
      </c>
      <c r="M69" s="332">
        <v>2901.7435524156099</v>
      </c>
      <c r="N69" s="332">
        <v>3072.0431238361198</v>
      </c>
      <c r="O69" s="332">
        <v>1903</v>
      </c>
      <c r="P69" s="331">
        <v>747.625</v>
      </c>
      <c r="Q69" s="332">
        <v>15.375</v>
      </c>
      <c r="R69" s="332">
        <v>62.625</v>
      </c>
      <c r="S69" s="331">
        <v>1170.5</v>
      </c>
      <c r="T69" s="331">
        <v>524.875</v>
      </c>
      <c r="U69" s="331">
        <v>309.66987652724799</v>
      </c>
      <c r="V69" s="331">
        <v>1909.5</v>
      </c>
      <c r="W69" s="332">
        <v>577</v>
      </c>
      <c r="X69" s="332">
        <v>84.75</v>
      </c>
      <c r="Y69" s="332">
        <v>185</v>
      </c>
      <c r="Z69" s="332">
        <v>205.625</v>
      </c>
      <c r="AA69" s="332">
        <v>0</v>
      </c>
      <c r="AB69" s="332">
        <v>368.5</v>
      </c>
      <c r="AC69" s="332">
        <v>165.5</v>
      </c>
      <c r="AD69" s="332">
        <v>126.5</v>
      </c>
      <c r="AE69" s="332">
        <v>196.625</v>
      </c>
      <c r="AF69" s="331">
        <v>3378.9150291656301</v>
      </c>
      <c r="AG69" s="332">
        <v>1293.75</v>
      </c>
      <c r="AH69" s="332">
        <v>131.875</v>
      </c>
      <c r="AI69" s="332">
        <v>431.375</v>
      </c>
      <c r="AJ69" s="332">
        <v>73.375</v>
      </c>
      <c r="AK69" s="332">
        <v>198</v>
      </c>
      <c r="AL69" s="332">
        <v>39.125</v>
      </c>
      <c r="AM69" s="332">
        <v>1211.4150291656301</v>
      </c>
      <c r="AN69" s="331">
        <v>317.25</v>
      </c>
      <c r="AO69" s="331">
        <v>218.625</v>
      </c>
      <c r="AP69" s="332">
        <v>157.5</v>
      </c>
      <c r="AQ69" s="332">
        <v>10.75</v>
      </c>
      <c r="AR69" s="332">
        <v>36</v>
      </c>
      <c r="AS69" s="332">
        <v>14.375</v>
      </c>
      <c r="AT69" s="331">
        <v>228.375</v>
      </c>
      <c r="AU69" s="331">
        <v>11.25</v>
      </c>
      <c r="AV69" s="331">
        <v>38.875</v>
      </c>
      <c r="AW69" s="332">
        <v>33.5</v>
      </c>
      <c r="AX69" s="332">
        <v>5.375</v>
      </c>
      <c r="AY69" s="331">
        <v>9.625</v>
      </c>
      <c r="AZ69" s="331">
        <v>529.5</v>
      </c>
      <c r="BA69" s="331">
        <v>43.5</v>
      </c>
      <c r="BB69" s="331">
        <v>31</v>
      </c>
      <c r="BC69" s="331">
        <v>2.125</v>
      </c>
      <c r="BD69" s="331">
        <v>1205.625</v>
      </c>
      <c r="BE69" s="331">
        <v>1.25</v>
      </c>
      <c r="BF69" s="331">
        <v>102.5</v>
      </c>
      <c r="BG69" s="331">
        <v>302.625</v>
      </c>
      <c r="BH69" s="331">
        <v>139</v>
      </c>
      <c r="BI69" s="333">
        <v>3280.1540694628102</v>
      </c>
      <c r="BJ69" s="334">
        <v>985</v>
      </c>
      <c r="BK69" s="334">
        <v>53.5</v>
      </c>
      <c r="BL69" s="334">
        <v>1710.875</v>
      </c>
      <c r="BM69" s="334">
        <v>0</v>
      </c>
      <c r="BN69" s="334">
        <v>8.25</v>
      </c>
      <c r="BO69" s="334">
        <v>0</v>
      </c>
      <c r="BP69" s="334">
        <v>522.52906946280996</v>
      </c>
      <c r="BQ69" s="335">
        <v>1082</v>
      </c>
      <c r="BR69" s="335">
        <v>56.75</v>
      </c>
      <c r="BS69" s="335">
        <v>175</v>
      </c>
      <c r="BT69" s="335">
        <v>171.5</v>
      </c>
      <c r="BU69" s="335">
        <v>160</v>
      </c>
      <c r="BV69" s="335">
        <v>518.75</v>
      </c>
      <c r="BW69" s="336">
        <v>255</v>
      </c>
      <c r="BX69" s="336">
        <v>0</v>
      </c>
      <c r="BY69" s="336">
        <v>0</v>
      </c>
      <c r="BZ69" s="336">
        <v>0</v>
      </c>
      <c r="CA69" s="336">
        <v>0</v>
      </c>
      <c r="CB69" s="336">
        <v>213.75</v>
      </c>
      <c r="CC69" s="337">
        <v>151.25</v>
      </c>
      <c r="CD69" s="338">
        <v>102296.1350314766</v>
      </c>
    </row>
    <row r="70" spans="1:82" x14ac:dyDescent="0.25">
      <c r="A70" s="179" t="s">
        <v>488</v>
      </c>
      <c r="B70" s="179" t="s">
        <v>489</v>
      </c>
      <c r="C70" s="179" t="s">
        <v>490</v>
      </c>
      <c r="D70" s="179" t="s">
        <v>120</v>
      </c>
      <c r="E70" s="331">
        <v>28703.680549602399</v>
      </c>
      <c r="F70" s="332">
        <v>28073.665701936101</v>
      </c>
      <c r="G70" s="332">
        <v>251.30106516290701</v>
      </c>
      <c r="H70" s="332">
        <v>378.71378250343798</v>
      </c>
      <c r="I70" s="332">
        <v>1488.25</v>
      </c>
      <c r="J70" s="332">
        <v>1554.5</v>
      </c>
      <c r="K70" s="332">
        <v>1662.08838383838</v>
      </c>
      <c r="L70" s="332">
        <v>3602.1742382776902</v>
      </c>
      <c r="M70" s="332">
        <v>6558.9823120658702</v>
      </c>
      <c r="N70" s="332">
        <v>6713.7530235404802</v>
      </c>
      <c r="O70" s="332">
        <v>7123.9325918800296</v>
      </c>
      <c r="P70" s="331">
        <v>2648</v>
      </c>
      <c r="Q70" s="332">
        <v>610.5</v>
      </c>
      <c r="R70" s="332">
        <v>313.875</v>
      </c>
      <c r="S70" s="331">
        <v>1472.375</v>
      </c>
      <c r="T70" s="331">
        <v>891.625</v>
      </c>
      <c r="U70" s="331">
        <v>985.68122661256405</v>
      </c>
      <c r="V70" s="331">
        <v>6623.625</v>
      </c>
      <c r="W70" s="332">
        <v>1610.125</v>
      </c>
      <c r="X70" s="332">
        <v>891.625</v>
      </c>
      <c r="Y70" s="332">
        <v>556.375</v>
      </c>
      <c r="Z70" s="332">
        <v>671.5</v>
      </c>
      <c r="AA70" s="332">
        <v>75.125</v>
      </c>
      <c r="AB70" s="332">
        <v>1117.875</v>
      </c>
      <c r="AC70" s="332">
        <v>349.5</v>
      </c>
      <c r="AD70" s="332">
        <v>634.25</v>
      </c>
      <c r="AE70" s="332">
        <v>717.25</v>
      </c>
      <c r="AF70" s="331">
        <v>9358.9993229898791</v>
      </c>
      <c r="AG70" s="332">
        <v>2432</v>
      </c>
      <c r="AH70" s="332">
        <v>172.625</v>
      </c>
      <c r="AI70" s="332">
        <v>2166</v>
      </c>
      <c r="AJ70" s="332">
        <v>1742</v>
      </c>
      <c r="AK70" s="332">
        <v>127.625</v>
      </c>
      <c r="AL70" s="332">
        <v>485.375</v>
      </c>
      <c r="AM70" s="332">
        <v>2233.3743229898801</v>
      </c>
      <c r="AN70" s="331">
        <v>172.625</v>
      </c>
      <c r="AO70" s="331">
        <v>659.5</v>
      </c>
      <c r="AP70" s="332">
        <v>409.75</v>
      </c>
      <c r="AQ70" s="332">
        <v>10.875</v>
      </c>
      <c r="AR70" s="332">
        <v>186.25</v>
      </c>
      <c r="AS70" s="332">
        <v>52.625</v>
      </c>
      <c r="AT70" s="331">
        <v>431</v>
      </c>
      <c r="AU70" s="331">
        <v>103.5</v>
      </c>
      <c r="AV70" s="331">
        <v>127.5</v>
      </c>
      <c r="AW70" s="332">
        <v>16.5</v>
      </c>
      <c r="AX70" s="332">
        <v>111</v>
      </c>
      <c r="AY70" s="331">
        <v>160.75</v>
      </c>
      <c r="AZ70" s="331">
        <v>34.125</v>
      </c>
      <c r="BA70" s="331">
        <v>139.75</v>
      </c>
      <c r="BB70" s="331">
        <v>4.125</v>
      </c>
      <c r="BC70" s="331">
        <v>1</v>
      </c>
      <c r="BD70" s="331">
        <v>3451</v>
      </c>
      <c r="BE70" s="331">
        <v>172.875</v>
      </c>
      <c r="BF70" s="331">
        <v>213.625</v>
      </c>
      <c r="BG70" s="331">
        <v>958</v>
      </c>
      <c r="BH70" s="331">
        <v>94</v>
      </c>
      <c r="BI70" s="333">
        <v>6795.5</v>
      </c>
      <c r="BJ70" s="334">
        <v>821.5</v>
      </c>
      <c r="BK70" s="334">
        <v>641.625</v>
      </c>
      <c r="BL70" s="334">
        <v>4807.875</v>
      </c>
      <c r="BM70" s="334">
        <v>9.125</v>
      </c>
      <c r="BN70" s="334">
        <v>14.375</v>
      </c>
      <c r="BO70" s="334">
        <v>0</v>
      </c>
      <c r="BP70" s="334">
        <v>501</v>
      </c>
      <c r="BQ70" s="335">
        <v>1682.125</v>
      </c>
      <c r="BR70" s="335">
        <v>176.875</v>
      </c>
      <c r="BS70" s="335">
        <v>277.5</v>
      </c>
      <c r="BT70" s="335">
        <v>582</v>
      </c>
      <c r="BU70" s="335">
        <v>0</v>
      </c>
      <c r="BV70" s="335">
        <v>645.75</v>
      </c>
      <c r="BW70" s="336">
        <v>0</v>
      </c>
      <c r="BX70" s="336">
        <v>0</v>
      </c>
      <c r="BY70" s="336">
        <v>0</v>
      </c>
      <c r="BZ70" s="336">
        <v>0</v>
      </c>
      <c r="CA70" s="336">
        <v>0</v>
      </c>
      <c r="CB70" s="336">
        <v>415.75</v>
      </c>
      <c r="CC70" s="337">
        <v>4701.875</v>
      </c>
      <c r="CD70" s="338">
        <v>353388.324859221</v>
      </c>
    </row>
    <row r="71" spans="1:82" x14ac:dyDescent="0.25">
      <c r="A71" s="179" t="s">
        <v>491</v>
      </c>
      <c r="B71" s="179" t="s">
        <v>492</v>
      </c>
      <c r="C71" s="179" t="s">
        <v>490</v>
      </c>
      <c r="D71" s="179" t="s">
        <v>120</v>
      </c>
      <c r="E71" s="331">
        <v>21934.0654054552</v>
      </c>
      <c r="F71" s="332">
        <v>21127.73911387</v>
      </c>
      <c r="G71" s="332">
        <v>142.52591158841199</v>
      </c>
      <c r="H71" s="332">
        <v>663.80037999677495</v>
      </c>
      <c r="I71" s="332">
        <v>820.31845238095195</v>
      </c>
      <c r="J71" s="332">
        <v>878.375</v>
      </c>
      <c r="K71" s="332">
        <v>1101.375</v>
      </c>
      <c r="L71" s="332">
        <v>2901.5520130008499</v>
      </c>
      <c r="M71" s="332">
        <v>4773.8309010555704</v>
      </c>
      <c r="N71" s="332">
        <v>4449.8196928670804</v>
      </c>
      <c r="O71" s="332">
        <v>7008.7943461507202</v>
      </c>
      <c r="P71" s="331">
        <v>1851.625</v>
      </c>
      <c r="Q71" s="332">
        <v>464.875</v>
      </c>
      <c r="R71" s="332">
        <v>275.75</v>
      </c>
      <c r="S71" s="331">
        <v>894.25</v>
      </c>
      <c r="T71" s="331">
        <v>220.375</v>
      </c>
      <c r="U71" s="331">
        <v>1579.2377004851101</v>
      </c>
      <c r="V71" s="331">
        <v>5253.75</v>
      </c>
      <c r="W71" s="332">
        <v>1078.25</v>
      </c>
      <c r="X71" s="332">
        <v>1511.375</v>
      </c>
      <c r="Y71" s="332">
        <v>61.25</v>
      </c>
      <c r="Z71" s="332">
        <v>935.75</v>
      </c>
      <c r="AA71" s="332">
        <v>0</v>
      </c>
      <c r="AB71" s="332">
        <v>330.5</v>
      </c>
      <c r="AC71" s="332">
        <v>5.875</v>
      </c>
      <c r="AD71" s="332">
        <v>512.625</v>
      </c>
      <c r="AE71" s="332">
        <v>818.125</v>
      </c>
      <c r="AF71" s="331">
        <v>7903.82770497006</v>
      </c>
      <c r="AG71" s="332">
        <v>2169.5</v>
      </c>
      <c r="AH71" s="332">
        <v>78.625</v>
      </c>
      <c r="AI71" s="332">
        <v>1982.375</v>
      </c>
      <c r="AJ71" s="332">
        <v>1426.5</v>
      </c>
      <c r="AK71" s="332">
        <v>177.625</v>
      </c>
      <c r="AL71" s="332">
        <v>120.375</v>
      </c>
      <c r="AM71" s="332">
        <v>1948.82770497006</v>
      </c>
      <c r="AN71" s="331">
        <v>452.5</v>
      </c>
      <c r="AO71" s="331">
        <v>533.75</v>
      </c>
      <c r="AP71" s="332">
        <v>135.25</v>
      </c>
      <c r="AQ71" s="332">
        <v>1.625</v>
      </c>
      <c r="AR71" s="332">
        <v>355.5</v>
      </c>
      <c r="AS71" s="332">
        <v>41.375</v>
      </c>
      <c r="AT71" s="331">
        <v>263.875</v>
      </c>
      <c r="AU71" s="331">
        <v>26.125</v>
      </c>
      <c r="AV71" s="331">
        <v>88.125</v>
      </c>
      <c r="AW71" s="332">
        <v>37.375</v>
      </c>
      <c r="AX71" s="332">
        <v>50.75</v>
      </c>
      <c r="AY71" s="331">
        <v>71.375</v>
      </c>
      <c r="AZ71" s="331">
        <v>107.5</v>
      </c>
      <c r="BA71" s="331">
        <v>66.375</v>
      </c>
      <c r="BB71" s="331">
        <v>9.75</v>
      </c>
      <c r="BC71" s="331">
        <v>0</v>
      </c>
      <c r="BD71" s="331">
        <v>1710.125</v>
      </c>
      <c r="BE71" s="331">
        <v>96.125</v>
      </c>
      <c r="BF71" s="331">
        <v>12.5</v>
      </c>
      <c r="BG71" s="331">
        <v>578.375</v>
      </c>
      <c r="BH71" s="331">
        <v>214.5</v>
      </c>
      <c r="BI71" s="333">
        <v>4172.3168208002699</v>
      </c>
      <c r="BJ71" s="334">
        <v>693</v>
      </c>
      <c r="BK71" s="334">
        <v>309.875</v>
      </c>
      <c r="BL71" s="334">
        <v>2267.75</v>
      </c>
      <c r="BM71" s="334">
        <v>0</v>
      </c>
      <c r="BN71" s="334">
        <v>23.25</v>
      </c>
      <c r="BO71" s="334">
        <v>176.125</v>
      </c>
      <c r="BP71" s="334">
        <v>702.31682080026496</v>
      </c>
      <c r="BQ71" s="335">
        <v>1306</v>
      </c>
      <c r="BR71" s="335">
        <v>379</v>
      </c>
      <c r="BS71" s="335">
        <v>230</v>
      </c>
      <c r="BT71" s="335">
        <v>82.5</v>
      </c>
      <c r="BU71" s="335">
        <v>0</v>
      </c>
      <c r="BV71" s="335">
        <v>614.5</v>
      </c>
      <c r="BW71" s="336">
        <v>299.5</v>
      </c>
      <c r="BX71" s="336">
        <v>0</v>
      </c>
      <c r="BY71" s="336">
        <v>0</v>
      </c>
      <c r="BZ71" s="336">
        <v>49.75</v>
      </c>
      <c r="CA71" s="336">
        <v>0</v>
      </c>
      <c r="CB71" s="336">
        <v>181</v>
      </c>
      <c r="CC71" s="337">
        <v>3181.4817901234601</v>
      </c>
      <c r="CD71" s="338">
        <v>203220.13163839999</v>
      </c>
    </row>
    <row r="72" spans="1:82" x14ac:dyDescent="0.25">
      <c r="A72" s="179" t="s">
        <v>493</v>
      </c>
      <c r="B72" s="179" t="s">
        <v>494</v>
      </c>
      <c r="C72" s="179" t="s">
        <v>355</v>
      </c>
      <c r="D72" s="179" t="s">
        <v>55</v>
      </c>
      <c r="E72" s="331">
        <v>63815.721525677298</v>
      </c>
      <c r="F72" s="332">
        <v>63492.944351764301</v>
      </c>
      <c r="G72" s="332">
        <v>61.125</v>
      </c>
      <c r="H72" s="332">
        <v>261.65217391304299</v>
      </c>
      <c r="I72" s="332">
        <v>3056.25</v>
      </c>
      <c r="J72" s="332">
        <v>3093.25</v>
      </c>
      <c r="K72" s="332">
        <v>3657.3632790616198</v>
      </c>
      <c r="L72" s="332">
        <v>7797.6263086219296</v>
      </c>
      <c r="M72" s="332">
        <v>15576.0020170469</v>
      </c>
      <c r="N72" s="332">
        <v>13596.689271990001</v>
      </c>
      <c r="O72" s="332">
        <v>17038.5406489569</v>
      </c>
      <c r="P72" s="331">
        <v>10595.625</v>
      </c>
      <c r="Q72" s="332">
        <v>54.125</v>
      </c>
      <c r="R72" s="332">
        <v>710</v>
      </c>
      <c r="S72" s="331">
        <v>5651.5</v>
      </c>
      <c r="T72" s="331">
        <v>3165.17579847054</v>
      </c>
      <c r="U72" s="331">
        <v>2277.6405765919199</v>
      </c>
      <c r="V72" s="331">
        <v>12108.875</v>
      </c>
      <c r="W72" s="332">
        <v>3384.875</v>
      </c>
      <c r="X72" s="332">
        <v>1513.125</v>
      </c>
      <c r="Y72" s="332">
        <v>1140.875</v>
      </c>
      <c r="Z72" s="332">
        <v>2443.75</v>
      </c>
      <c r="AA72" s="332">
        <v>40.75</v>
      </c>
      <c r="AB72" s="332">
        <v>597.625</v>
      </c>
      <c r="AC72" s="332">
        <v>296.5</v>
      </c>
      <c r="AD72" s="332">
        <v>1770</v>
      </c>
      <c r="AE72" s="332">
        <v>921.375</v>
      </c>
      <c r="AF72" s="331">
        <v>15727.530150614901</v>
      </c>
      <c r="AG72" s="332">
        <v>3368.25</v>
      </c>
      <c r="AH72" s="332">
        <v>260.5</v>
      </c>
      <c r="AI72" s="332">
        <v>3381.75</v>
      </c>
      <c r="AJ72" s="332">
        <v>3108.375</v>
      </c>
      <c r="AK72" s="332">
        <v>483.75</v>
      </c>
      <c r="AL72" s="332">
        <v>379.875</v>
      </c>
      <c r="AM72" s="332">
        <v>4745.0301506148899</v>
      </c>
      <c r="AN72" s="331">
        <v>918.25</v>
      </c>
      <c r="AO72" s="331">
        <v>2387.875</v>
      </c>
      <c r="AP72" s="332">
        <v>1571.125</v>
      </c>
      <c r="AQ72" s="332">
        <v>35.25</v>
      </c>
      <c r="AR72" s="332">
        <v>569.25</v>
      </c>
      <c r="AS72" s="332">
        <v>212.25</v>
      </c>
      <c r="AT72" s="331">
        <v>418.75</v>
      </c>
      <c r="AU72" s="331">
        <v>290.625</v>
      </c>
      <c r="AV72" s="331">
        <v>152.625</v>
      </c>
      <c r="AW72" s="332">
        <v>52.125</v>
      </c>
      <c r="AX72" s="332">
        <v>100.5</v>
      </c>
      <c r="AY72" s="331">
        <v>120.625</v>
      </c>
      <c r="AZ72" s="331">
        <v>262.75</v>
      </c>
      <c r="BA72" s="331">
        <v>450</v>
      </c>
      <c r="BB72" s="331">
        <v>6.625</v>
      </c>
      <c r="BC72" s="331">
        <v>7.75</v>
      </c>
      <c r="BD72" s="331">
        <v>6840.375</v>
      </c>
      <c r="BE72" s="331">
        <v>248.875</v>
      </c>
      <c r="BF72" s="331">
        <v>169</v>
      </c>
      <c r="BG72" s="331">
        <v>1501.75</v>
      </c>
      <c r="BH72" s="331">
        <v>513.5</v>
      </c>
      <c r="BI72" s="333">
        <v>7492</v>
      </c>
      <c r="BJ72" s="334">
        <v>634.5</v>
      </c>
      <c r="BK72" s="334">
        <v>682</v>
      </c>
      <c r="BL72" s="334">
        <v>4960.625</v>
      </c>
      <c r="BM72" s="334">
        <v>2</v>
      </c>
      <c r="BN72" s="334">
        <v>51</v>
      </c>
      <c r="BO72" s="334">
        <v>0</v>
      </c>
      <c r="BP72" s="334">
        <v>1161.875</v>
      </c>
      <c r="BQ72" s="335">
        <v>5413</v>
      </c>
      <c r="BR72" s="335">
        <v>1599.875</v>
      </c>
      <c r="BS72" s="335">
        <v>227</v>
      </c>
      <c r="BT72" s="335">
        <v>690</v>
      </c>
      <c r="BU72" s="335">
        <v>4.875</v>
      </c>
      <c r="BV72" s="335">
        <v>2891.25</v>
      </c>
      <c r="BW72" s="336">
        <v>1147.25</v>
      </c>
      <c r="BX72" s="336">
        <v>0</v>
      </c>
      <c r="BY72" s="336">
        <v>0</v>
      </c>
      <c r="BZ72" s="336">
        <v>61.625</v>
      </c>
      <c r="CA72" s="336">
        <v>55.125</v>
      </c>
      <c r="CB72" s="336">
        <v>1123.875</v>
      </c>
      <c r="CC72" s="337">
        <v>4996.5742056856197</v>
      </c>
      <c r="CD72" s="338">
        <v>701486.81059757399</v>
      </c>
    </row>
    <row r="73" spans="1:82" x14ac:dyDescent="0.25">
      <c r="A73" s="179" t="s">
        <v>495</v>
      </c>
      <c r="B73" s="179" t="s">
        <v>496</v>
      </c>
      <c r="C73" s="179" t="s">
        <v>408</v>
      </c>
      <c r="D73" s="179" t="s">
        <v>116</v>
      </c>
      <c r="E73" s="331">
        <v>7950.3408946454501</v>
      </c>
      <c r="F73" s="332">
        <v>7876.0908946454501</v>
      </c>
      <c r="G73" s="332">
        <v>74.25</v>
      </c>
      <c r="H73" s="332">
        <v>0</v>
      </c>
      <c r="I73" s="332">
        <v>223</v>
      </c>
      <c r="J73" s="332">
        <v>187.875</v>
      </c>
      <c r="K73" s="332">
        <v>263.375</v>
      </c>
      <c r="L73" s="332">
        <v>1112.75</v>
      </c>
      <c r="M73" s="332">
        <v>2124.8652367507202</v>
      </c>
      <c r="N73" s="332">
        <v>2206.1006578947399</v>
      </c>
      <c r="O73" s="332">
        <v>1832.375</v>
      </c>
      <c r="P73" s="331">
        <v>334.625</v>
      </c>
      <c r="Q73" s="332">
        <v>2</v>
      </c>
      <c r="R73" s="332">
        <v>2.875</v>
      </c>
      <c r="S73" s="331">
        <v>1534.875</v>
      </c>
      <c r="T73" s="331">
        <v>82.25</v>
      </c>
      <c r="U73" s="331">
        <v>225.08750000000001</v>
      </c>
      <c r="V73" s="331">
        <v>1877.875</v>
      </c>
      <c r="W73" s="332">
        <v>573.375</v>
      </c>
      <c r="X73" s="332">
        <v>269</v>
      </c>
      <c r="Y73" s="332">
        <v>290.5</v>
      </c>
      <c r="Z73" s="332">
        <v>253.5</v>
      </c>
      <c r="AA73" s="332">
        <v>0</v>
      </c>
      <c r="AB73" s="332">
        <v>21</v>
      </c>
      <c r="AC73" s="332">
        <v>17.5</v>
      </c>
      <c r="AD73" s="332">
        <v>346.375</v>
      </c>
      <c r="AE73" s="332">
        <v>106.625</v>
      </c>
      <c r="AF73" s="331">
        <v>2230.25339464545</v>
      </c>
      <c r="AG73" s="332">
        <v>1092.625</v>
      </c>
      <c r="AH73" s="332">
        <v>43.375</v>
      </c>
      <c r="AI73" s="332">
        <v>548.625</v>
      </c>
      <c r="AJ73" s="332">
        <v>24.625</v>
      </c>
      <c r="AK73" s="332">
        <v>196.75</v>
      </c>
      <c r="AL73" s="332">
        <v>81.125</v>
      </c>
      <c r="AM73" s="332">
        <v>243.12839464545499</v>
      </c>
      <c r="AN73" s="331">
        <v>24.625</v>
      </c>
      <c r="AO73" s="331">
        <v>59.125</v>
      </c>
      <c r="AP73" s="332">
        <v>39.125</v>
      </c>
      <c r="AQ73" s="332">
        <v>7.625</v>
      </c>
      <c r="AR73" s="332">
        <v>10.75</v>
      </c>
      <c r="AS73" s="332">
        <v>1.625</v>
      </c>
      <c r="AT73" s="331">
        <v>75.25</v>
      </c>
      <c r="AU73" s="331">
        <v>53.5</v>
      </c>
      <c r="AV73" s="331">
        <v>7.125</v>
      </c>
      <c r="AW73" s="332">
        <v>2.125</v>
      </c>
      <c r="AX73" s="332">
        <v>5</v>
      </c>
      <c r="AY73" s="331">
        <v>11.875</v>
      </c>
      <c r="AZ73" s="331">
        <v>140</v>
      </c>
      <c r="BA73" s="331">
        <v>9.5</v>
      </c>
      <c r="BB73" s="331">
        <v>0</v>
      </c>
      <c r="BC73" s="331">
        <v>0</v>
      </c>
      <c r="BD73" s="331">
        <v>737.375</v>
      </c>
      <c r="BE73" s="331">
        <v>1</v>
      </c>
      <c r="BF73" s="331">
        <v>63</v>
      </c>
      <c r="BG73" s="331">
        <v>400</v>
      </c>
      <c r="BH73" s="331">
        <v>83</v>
      </c>
      <c r="BI73" s="333">
        <v>564.875</v>
      </c>
      <c r="BJ73" s="334">
        <v>307.375</v>
      </c>
      <c r="BK73" s="334">
        <v>8.5</v>
      </c>
      <c r="BL73" s="334">
        <v>229.125</v>
      </c>
      <c r="BM73" s="334">
        <v>0</v>
      </c>
      <c r="BN73" s="334">
        <v>0</v>
      </c>
      <c r="BO73" s="334">
        <v>0</v>
      </c>
      <c r="BP73" s="334">
        <v>19.875</v>
      </c>
      <c r="BQ73" s="335">
        <v>269</v>
      </c>
      <c r="BR73" s="335">
        <v>21.5</v>
      </c>
      <c r="BS73" s="335">
        <v>0</v>
      </c>
      <c r="BT73" s="335">
        <v>40</v>
      </c>
      <c r="BU73" s="335">
        <v>0</v>
      </c>
      <c r="BV73" s="335">
        <v>207.5</v>
      </c>
      <c r="BW73" s="336">
        <v>21.875</v>
      </c>
      <c r="BX73" s="336">
        <v>0</v>
      </c>
      <c r="BY73" s="336">
        <v>0</v>
      </c>
      <c r="BZ73" s="336">
        <v>0</v>
      </c>
      <c r="CA73" s="336">
        <v>0</v>
      </c>
      <c r="CB73" s="336">
        <v>106.75</v>
      </c>
      <c r="CC73" s="337">
        <v>383.875</v>
      </c>
      <c r="CD73" s="338">
        <v>49033.3749173209</v>
      </c>
    </row>
    <row r="74" spans="1:82" x14ac:dyDescent="0.25">
      <c r="A74" s="179" t="s">
        <v>497</v>
      </c>
      <c r="B74" s="179" t="s">
        <v>498</v>
      </c>
      <c r="C74" s="179" t="s">
        <v>399</v>
      </c>
      <c r="D74" s="179" t="s">
        <v>116</v>
      </c>
      <c r="E74" s="331">
        <v>13336.944501219799</v>
      </c>
      <c r="F74" s="332">
        <v>12841.4517309027</v>
      </c>
      <c r="G74" s="332">
        <v>164.94477285016501</v>
      </c>
      <c r="H74" s="332">
        <v>330.54799746694601</v>
      </c>
      <c r="I74" s="332">
        <v>861.125</v>
      </c>
      <c r="J74" s="332">
        <v>710.75</v>
      </c>
      <c r="K74" s="332">
        <v>740.47631255127203</v>
      </c>
      <c r="L74" s="332">
        <v>1444.6620370370399</v>
      </c>
      <c r="M74" s="332">
        <v>3673.4462469817599</v>
      </c>
      <c r="N74" s="332">
        <v>2921.2349046497502</v>
      </c>
      <c r="O74" s="332">
        <v>2985.25</v>
      </c>
      <c r="P74" s="331">
        <v>880.125</v>
      </c>
      <c r="Q74" s="332">
        <v>9.375</v>
      </c>
      <c r="R74" s="332">
        <v>47</v>
      </c>
      <c r="S74" s="331">
        <v>1267.25</v>
      </c>
      <c r="T74" s="331">
        <v>467</v>
      </c>
      <c r="U74" s="331">
        <v>807.16078010097897</v>
      </c>
      <c r="V74" s="331">
        <v>3201.75</v>
      </c>
      <c r="W74" s="332">
        <v>444.375</v>
      </c>
      <c r="X74" s="332">
        <v>352.375</v>
      </c>
      <c r="Y74" s="332">
        <v>507.25</v>
      </c>
      <c r="Z74" s="332">
        <v>623</v>
      </c>
      <c r="AA74" s="332">
        <v>11.5</v>
      </c>
      <c r="AB74" s="332">
        <v>187.75</v>
      </c>
      <c r="AC74" s="332">
        <v>143.625</v>
      </c>
      <c r="AD74" s="332">
        <v>730</v>
      </c>
      <c r="AE74" s="332">
        <v>201.875</v>
      </c>
      <c r="AF74" s="331">
        <v>4405.5337211188298</v>
      </c>
      <c r="AG74" s="332">
        <v>1860.75</v>
      </c>
      <c r="AH74" s="332">
        <v>109.625</v>
      </c>
      <c r="AI74" s="332">
        <v>961.5</v>
      </c>
      <c r="AJ74" s="332">
        <v>92.5</v>
      </c>
      <c r="AK74" s="332">
        <v>176.875</v>
      </c>
      <c r="AL74" s="332">
        <v>10.5</v>
      </c>
      <c r="AM74" s="332">
        <v>1193.78372111883</v>
      </c>
      <c r="AN74" s="331">
        <v>127.25</v>
      </c>
      <c r="AO74" s="331">
        <v>287.25</v>
      </c>
      <c r="AP74" s="332">
        <v>182.75</v>
      </c>
      <c r="AQ74" s="332">
        <v>0.5</v>
      </c>
      <c r="AR74" s="332">
        <v>78.875</v>
      </c>
      <c r="AS74" s="332">
        <v>25.125</v>
      </c>
      <c r="AT74" s="331">
        <v>105.375</v>
      </c>
      <c r="AU74" s="331">
        <v>153.25</v>
      </c>
      <c r="AV74" s="331">
        <v>65.125</v>
      </c>
      <c r="AW74" s="332">
        <v>10</v>
      </c>
      <c r="AX74" s="332">
        <v>55.125</v>
      </c>
      <c r="AY74" s="331">
        <v>18.25</v>
      </c>
      <c r="AZ74" s="331">
        <v>161.5</v>
      </c>
      <c r="BA74" s="331">
        <v>94.375</v>
      </c>
      <c r="BB74" s="331">
        <v>3</v>
      </c>
      <c r="BC74" s="331">
        <v>0</v>
      </c>
      <c r="BD74" s="331">
        <v>830.5</v>
      </c>
      <c r="BE74" s="331">
        <v>4</v>
      </c>
      <c r="BF74" s="331">
        <v>51.875</v>
      </c>
      <c r="BG74" s="331">
        <v>163.375</v>
      </c>
      <c r="BH74" s="331">
        <v>243</v>
      </c>
      <c r="BI74" s="333">
        <v>2250.5</v>
      </c>
      <c r="BJ74" s="334">
        <v>714.5</v>
      </c>
      <c r="BK74" s="334">
        <v>180.5</v>
      </c>
      <c r="BL74" s="334">
        <v>1178.5</v>
      </c>
      <c r="BM74" s="334">
        <v>2.125</v>
      </c>
      <c r="BN74" s="334">
        <v>13.375</v>
      </c>
      <c r="BO74" s="334">
        <v>0</v>
      </c>
      <c r="BP74" s="334">
        <v>161.5</v>
      </c>
      <c r="BQ74" s="335">
        <v>1489</v>
      </c>
      <c r="BR74" s="335">
        <v>62.625</v>
      </c>
      <c r="BS74" s="335">
        <v>206</v>
      </c>
      <c r="BT74" s="335">
        <v>175.5</v>
      </c>
      <c r="BU74" s="335">
        <v>0</v>
      </c>
      <c r="BV74" s="335">
        <v>1044.875</v>
      </c>
      <c r="BW74" s="336">
        <v>0</v>
      </c>
      <c r="BX74" s="336">
        <v>124.875</v>
      </c>
      <c r="BY74" s="336">
        <v>177.875</v>
      </c>
      <c r="BZ74" s="336">
        <v>4.125</v>
      </c>
      <c r="CA74" s="336">
        <v>0</v>
      </c>
      <c r="CB74" s="336">
        <v>296.625</v>
      </c>
      <c r="CC74" s="337">
        <v>95</v>
      </c>
      <c r="CD74" s="338">
        <v>139569.358093016</v>
      </c>
    </row>
    <row r="75" spans="1:82" x14ac:dyDescent="0.25">
      <c r="A75" s="179" t="s">
        <v>499</v>
      </c>
      <c r="B75" s="179" t="s">
        <v>500</v>
      </c>
      <c r="C75" s="179" t="s">
        <v>126</v>
      </c>
      <c r="D75" s="179" t="s">
        <v>126</v>
      </c>
      <c r="E75" s="331">
        <v>14286.7868791908</v>
      </c>
      <c r="F75" s="332">
        <v>13844.077188982699</v>
      </c>
      <c r="G75" s="332">
        <v>70.584690208165796</v>
      </c>
      <c r="H75" s="332">
        <v>372.125</v>
      </c>
      <c r="I75" s="332">
        <v>727</v>
      </c>
      <c r="J75" s="332">
        <v>807.625</v>
      </c>
      <c r="K75" s="332">
        <v>818.875</v>
      </c>
      <c r="L75" s="332">
        <v>1758.1813246690499</v>
      </c>
      <c r="M75" s="332">
        <v>4389.0649872027097</v>
      </c>
      <c r="N75" s="332">
        <v>2385.8368157213499</v>
      </c>
      <c r="O75" s="332">
        <v>3400.2037515977399</v>
      </c>
      <c r="P75" s="331">
        <v>1625.125</v>
      </c>
      <c r="Q75" s="332">
        <v>9.125</v>
      </c>
      <c r="R75" s="332">
        <v>64</v>
      </c>
      <c r="S75" s="331">
        <v>1306.375</v>
      </c>
      <c r="T75" s="331">
        <v>757.625</v>
      </c>
      <c r="U75" s="331">
        <v>254.52090419501101</v>
      </c>
      <c r="V75" s="331">
        <v>2577.125</v>
      </c>
      <c r="W75" s="332">
        <v>523.625</v>
      </c>
      <c r="X75" s="332">
        <v>392.375</v>
      </c>
      <c r="Y75" s="332">
        <v>372.5</v>
      </c>
      <c r="Z75" s="332">
        <v>439.875</v>
      </c>
      <c r="AA75" s="332">
        <v>20.25</v>
      </c>
      <c r="AB75" s="332">
        <v>160.875</v>
      </c>
      <c r="AC75" s="332">
        <v>85.375</v>
      </c>
      <c r="AD75" s="332">
        <v>394.875</v>
      </c>
      <c r="AE75" s="332">
        <v>187.375</v>
      </c>
      <c r="AF75" s="331">
        <v>4732.7659749958302</v>
      </c>
      <c r="AG75" s="332">
        <v>757.5</v>
      </c>
      <c r="AH75" s="332">
        <v>237.25</v>
      </c>
      <c r="AI75" s="332">
        <v>1259.5</v>
      </c>
      <c r="AJ75" s="332">
        <v>77.75</v>
      </c>
      <c r="AK75" s="332">
        <v>265.25</v>
      </c>
      <c r="AL75" s="332">
        <v>128.25</v>
      </c>
      <c r="AM75" s="332">
        <v>2007.26597499583</v>
      </c>
      <c r="AN75" s="331">
        <v>34.625</v>
      </c>
      <c r="AO75" s="331">
        <v>313.625</v>
      </c>
      <c r="AP75" s="332">
        <v>176.5</v>
      </c>
      <c r="AQ75" s="332">
        <v>3.5</v>
      </c>
      <c r="AR75" s="332">
        <v>102.125</v>
      </c>
      <c r="AS75" s="332">
        <v>31.5</v>
      </c>
      <c r="AT75" s="331">
        <v>119.875</v>
      </c>
      <c r="AU75" s="331">
        <v>87.875</v>
      </c>
      <c r="AV75" s="331">
        <v>28.125</v>
      </c>
      <c r="AW75" s="332">
        <v>0</v>
      </c>
      <c r="AX75" s="332">
        <v>28.125</v>
      </c>
      <c r="AY75" s="331">
        <v>7.875</v>
      </c>
      <c r="AZ75" s="331">
        <v>25.75</v>
      </c>
      <c r="BA75" s="331">
        <v>58.875</v>
      </c>
      <c r="BB75" s="331">
        <v>0</v>
      </c>
      <c r="BC75" s="331">
        <v>2</v>
      </c>
      <c r="BD75" s="331">
        <v>1117.875</v>
      </c>
      <c r="BE75" s="331">
        <v>45</v>
      </c>
      <c r="BF75" s="331">
        <v>44</v>
      </c>
      <c r="BG75" s="331">
        <v>783.75</v>
      </c>
      <c r="BH75" s="331">
        <v>364</v>
      </c>
      <c r="BI75" s="333">
        <v>2759.625</v>
      </c>
      <c r="BJ75" s="334">
        <v>431.5</v>
      </c>
      <c r="BK75" s="334">
        <v>297.75</v>
      </c>
      <c r="BL75" s="334">
        <v>1486.25</v>
      </c>
      <c r="BM75" s="334">
        <v>0</v>
      </c>
      <c r="BN75" s="334">
        <v>67</v>
      </c>
      <c r="BO75" s="334">
        <v>376.25</v>
      </c>
      <c r="BP75" s="334">
        <v>100.875</v>
      </c>
      <c r="BQ75" s="335">
        <v>859.5</v>
      </c>
      <c r="BR75" s="335">
        <v>237.875</v>
      </c>
      <c r="BS75" s="335">
        <v>193</v>
      </c>
      <c r="BT75" s="335">
        <v>0</v>
      </c>
      <c r="BU75" s="335">
        <v>0</v>
      </c>
      <c r="BV75" s="335">
        <v>428.625</v>
      </c>
      <c r="BW75" s="336">
        <v>0</v>
      </c>
      <c r="BX75" s="336">
        <v>0</v>
      </c>
      <c r="BY75" s="336">
        <v>0</v>
      </c>
      <c r="BZ75" s="336">
        <v>0</v>
      </c>
      <c r="CA75" s="336">
        <v>0</v>
      </c>
      <c r="CB75" s="336">
        <v>290.125</v>
      </c>
      <c r="CC75" s="337">
        <v>1139.75</v>
      </c>
      <c r="CD75" s="338">
        <v>149337.39993088701</v>
      </c>
    </row>
    <row r="76" spans="1:82" x14ac:dyDescent="0.25">
      <c r="A76" s="179" t="s">
        <v>501</v>
      </c>
      <c r="B76" s="179" t="s">
        <v>502</v>
      </c>
      <c r="C76" s="179" t="s">
        <v>355</v>
      </c>
      <c r="D76" s="179" t="s">
        <v>55</v>
      </c>
      <c r="E76" s="331">
        <v>11514.5517131082</v>
      </c>
      <c r="F76" s="332">
        <v>11514.5517131082</v>
      </c>
      <c r="G76" s="332">
        <v>0</v>
      </c>
      <c r="H76" s="332">
        <v>0</v>
      </c>
      <c r="I76" s="332">
        <v>741.75</v>
      </c>
      <c r="J76" s="332">
        <v>792.25</v>
      </c>
      <c r="K76" s="332">
        <v>1179.4123303167401</v>
      </c>
      <c r="L76" s="332">
        <v>1969.1887731112199</v>
      </c>
      <c r="M76" s="332">
        <v>3367.45998944337</v>
      </c>
      <c r="N76" s="332">
        <v>1853.5647504794199</v>
      </c>
      <c r="O76" s="332">
        <v>1610.92586975739</v>
      </c>
      <c r="P76" s="331">
        <v>981.625</v>
      </c>
      <c r="Q76" s="332">
        <v>43.75</v>
      </c>
      <c r="R76" s="332">
        <v>56.375</v>
      </c>
      <c r="S76" s="331">
        <v>403.875</v>
      </c>
      <c r="T76" s="331">
        <v>880.5</v>
      </c>
      <c r="U76" s="331">
        <v>625.83108490414998</v>
      </c>
      <c r="V76" s="331">
        <v>2034.5</v>
      </c>
      <c r="W76" s="332">
        <v>282.125</v>
      </c>
      <c r="X76" s="332">
        <v>388.75</v>
      </c>
      <c r="Y76" s="332">
        <v>340.125</v>
      </c>
      <c r="Z76" s="332">
        <v>548.5</v>
      </c>
      <c r="AA76" s="332">
        <v>0</v>
      </c>
      <c r="AB76" s="332">
        <v>17.25</v>
      </c>
      <c r="AC76" s="332">
        <v>19.75</v>
      </c>
      <c r="AD76" s="332">
        <v>316</v>
      </c>
      <c r="AE76" s="332">
        <v>122</v>
      </c>
      <c r="AF76" s="331">
        <v>3107.0956282040001</v>
      </c>
      <c r="AG76" s="332">
        <v>578.53736504723304</v>
      </c>
      <c r="AH76" s="332">
        <v>69.375</v>
      </c>
      <c r="AI76" s="332">
        <v>1052.75</v>
      </c>
      <c r="AJ76" s="332">
        <v>190</v>
      </c>
      <c r="AK76" s="332">
        <v>189.5</v>
      </c>
      <c r="AL76" s="332">
        <v>0</v>
      </c>
      <c r="AM76" s="332">
        <v>1026.9332631567659</v>
      </c>
      <c r="AN76" s="331">
        <v>101.625</v>
      </c>
      <c r="AO76" s="331">
        <v>312.125</v>
      </c>
      <c r="AP76" s="332">
        <v>249</v>
      </c>
      <c r="AQ76" s="332">
        <v>1.5</v>
      </c>
      <c r="AR76" s="332">
        <v>22.875</v>
      </c>
      <c r="AS76" s="332">
        <v>38.75</v>
      </c>
      <c r="AT76" s="331">
        <v>699.125</v>
      </c>
      <c r="AU76" s="331">
        <v>30</v>
      </c>
      <c r="AV76" s="331">
        <v>312.75</v>
      </c>
      <c r="AW76" s="332">
        <v>33.375</v>
      </c>
      <c r="AX76" s="332">
        <v>279.375</v>
      </c>
      <c r="AY76" s="331">
        <v>72.5</v>
      </c>
      <c r="AZ76" s="331">
        <v>60.875</v>
      </c>
      <c r="BA76" s="331">
        <v>105.125</v>
      </c>
      <c r="BB76" s="331">
        <v>3.125</v>
      </c>
      <c r="BC76" s="331">
        <v>1.625</v>
      </c>
      <c r="BD76" s="331">
        <v>1223.625</v>
      </c>
      <c r="BE76" s="331">
        <v>3</v>
      </c>
      <c r="BF76" s="331">
        <v>55.5</v>
      </c>
      <c r="BG76" s="331">
        <v>430.125</v>
      </c>
      <c r="BH76" s="331">
        <v>70</v>
      </c>
      <c r="BI76" s="333">
        <v>2850.3583333333299</v>
      </c>
      <c r="BJ76" s="334">
        <v>592.5</v>
      </c>
      <c r="BK76" s="334">
        <v>206.10833333333301</v>
      </c>
      <c r="BL76" s="334">
        <v>1445.875</v>
      </c>
      <c r="BM76" s="334">
        <v>33.25</v>
      </c>
      <c r="BN76" s="334">
        <v>6</v>
      </c>
      <c r="BO76" s="334">
        <v>20.5</v>
      </c>
      <c r="BP76" s="334">
        <v>546.125</v>
      </c>
      <c r="BQ76" s="335">
        <v>661.375</v>
      </c>
      <c r="BR76" s="335">
        <v>57.5</v>
      </c>
      <c r="BS76" s="335">
        <v>124</v>
      </c>
      <c r="BT76" s="335">
        <v>118.5</v>
      </c>
      <c r="BU76" s="335">
        <v>0</v>
      </c>
      <c r="BV76" s="335">
        <v>361.375</v>
      </c>
      <c r="BW76" s="336">
        <v>0</v>
      </c>
      <c r="BX76" s="336">
        <v>0</v>
      </c>
      <c r="BY76" s="336">
        <v>0</v>
      </c>
      <c r="BZ76" s="336">
        <v>0</v>
      </c>
      <c r="CA76" s="336">
        <v>0</v>
      </c>
      <c r="CB76" s="336">
        <v>291.5</v>
      </c>
      <c r="CC76" s="337">
        <v>474.72260220125798</v>
      </c>
      <c r="CD76" s="338">
        <v>131614.63427686598</v>
      </c>
    </row>
    <row r="77" spans="1:82" x14ac:dyDescent="0.25">
      <c r="A77" s="179" t="s">
        <v>503</v>
      </c>
      <c r="B77" s="179" t="s">
        <v>504</v>
      </c>
      <c r="C77" s="179" t="s">
        <v>355</v>
      </c>
      <c r="D77" s="179" t="s">
        <v>55</v>
      </c>
      <c r="E77" s="331">
        <v>18117.281473892501</v>
      </c>
      <c r="F77" s="332">
        <v>18056.656473892501</v>
      </c>
      <c r="G77" s="332">
        <v>0</v>
      </c>
      <c r="H77" s="332">
        <v>60.625</v>
      </c>
      <c r="I77" s="332">
        <v>1017.125</v>
      </c>
      <c r="J77" s="332">
        <v>969.25</v>
      </c>
      <c r="K77" s="332">
        <v>1330</v>
      </c>
      <c r="L77" s="332">
        <v>3294.6843765650401</v>
      </c>
      <c r="M77" s="332">
        <v>5501.19591306848</v>
      </c>
      <c r="N77" s="332">
        <v>3482.2761842589898</v>
      </c>
      <c r="O77" s="332">
        <v>2522.75</v>
      </c>
      <c r="P77" s="331">
        <v>2581.5</v>
      </c>
      <c r="Q77" s="332">
        <v>43.625</v>
      </c>
      <c r="R77" s="332">
        <v>307.5</v>
      </c>
      <c r="S77" s="331">
        <v>620.75</v>
      </c>
      <c r="T77" s="331">
        <v>1021.125</v>
      </c>
      <c r="U77" s="331">
        <v>313.60487771556399</v>
      </c>
      <c r="V77" s="331">
        <v>3109.625</v>
      </c>
      <c r="W77" s="332">
        <v>261.375</v>
      </c>
      <c r="X77" s="332">
        <v>823.875</v>
      </c>
      <c r="Y77" s="332">
        <v>226.625</v>
      </c>
      <c r="Z77" s="332">
        <v>738.5</v>
      </c>
      <c r="AA77" s="332">
        <v>60.25</v>
      </c>
      <c r="AB77" s="332">
        <v>292.25</v>
      </c>
      <c r="AC77" s="332">
        <v>147.375</v>
      </c>
      <c r="AD77" s="332">
        <v>228.5</v>
      </c>
      <c r="AE77" s="332">
        <v>330.875</v>
      </c>
      <c r="AF77" s="331">
        <v>5211.4265961769497</v>
      </c>
      <c r="AG77" s="332">
        <v>1931.125</v>
      </c>
      <c r="AH77" s="332">
        <v>82.75</v>
      </c>
      <c r="AI77" s="332">
        <v>1637</v>
      </c>
      <c r="AJ77" s="332">
        <v>526.875</v>
      </c>
      <c r="AK77" s="332">
        <v>230.375</v>
      </c>
      <c r="AL77" s="332">
        <v>125.25</v>
      </c>
      <c r="AM77" s="332">
        <v>678.05159617694699</v>
      </c>
      <c r="AN77" s="331">
        <v>284.25</v>
      </c>
      <c r="AO77" s="331">
        <v>508.875</v>
      </c>
      <c r="AP77" s="332">
        <v>224.75</v>
      </c>
      <c r="AQ77" s="332">
        <v>18.625</v>
      </c>
      <c r="AR77" s="332">
        <v>230.875</v>
      </c>
      <c r="AS77" s="332">
        <v>34.625</v>
      </c>
      <c r="AT77" s="331">
        <v>946.75</v>
      </c>
      <c r="AU77" s="331">
        <v>112.875</v>
      </c>
      <c r="AV77" s="331">
        <v>294.5</v>
      </c>
      <c r="AW77" s="332">
        <v>25.125</v>
      </c>
      <c r="AX77" s="332">
        <v>269.375</v>
      </c>
      <c r="AY77" s="331">
        <v>47.625</v>
      </c>
      <c r="AZ77" s="331">
        <v>22.875</v>
      </c>
      <c r="BA77" s="331">
        <v>147.5</v>
      </c>
      <c r="BB77" s="331">
        <v>3</v>
      </c>
      <c r="BC77" s="331">
        <v>1.125</v>
      </c>
      <c r="BD77" s="331">
        <v>1898.625</v>
      </c>
      <c r="BE77" s="331">
        <v>30.25</v>
      </c>
      <c r="BF77" s="331">
        <v>60.125</v>
      </c>
      <c r="BG77" s="331">
        <v>656.375</v>
      </c>
      <c r="BH77" s="331">
        <v>244.5</v>
      </c>
      <c r="BI77" s="333">
        <v>3640.375</v>
      </c>
      <c r="BJ77" s="334">
        <v>240</v>
      </c>
      <c r="BK77" s="334">
        <v>174.5</v>
      </c>
      <c r="BL77" s="334">
        <v>2569.25</v>
      </c>
      <c r="BM77" s="334">
        <v>10.125</v>
      </c>
      <c r="BN77" s="334">
        <v>72.5</v>
      </c>
      <c r="BO77" s="334">
        <v>6</v>
      </c>
      <c r="BP77" s="334">
        <v>568</v>
      </c>
      <c r="BQ77" s="335">
        <v>1176.75</v>
      </c>
      <c r="BR77" s="335">
        <v>98.375</v>
      </c>
      <c r="BS77" s="335">
        <v>111.5</v>
      </c>
      <c r="BT77" s="335">
        <v>97.5</v>
      </c>
      <c r="BU77" s="335">
        <v>0</v>
      </c>
      <c r="BV77" s="335">
        <v>869.375</v>
      </c>
      <c r="BW77" s="336">
        <v>146.75</v>
      </c>
      <c r="BX77" s="336">
        <v>0</v>
      </c>
      <c r="BY77" s="336">
        <v>0</v>
      </c>
      <c r="BZ77" s="336">
        <v>0</v>
      </c>
      <c r="CA77" s="336">
        <v>0</v>
      </c>
      <c r="CB77" s="336">
        <v>380.375</v>
      </c>
      <c r="CC77" s="337">
        <v>1053</v>
      </c>
      <c r="CD77" s="338">
        <v>211317.15650449801</v>
      </c>
    </row>
    <row r="78" spans="1:82" x14ac:dyDescent="0.25">
      <c r="A78" s="179" t="s">
        <v>159</v>
      </c>
      <c r="B78" s="179" t="s">
        <v>505</v>
      </c>
      <c r="C78" s="179" t="s">
        <v>122</v>
      </c>
      <c r="D78" s="179" t="s">
        <v>122</v>
      </c>
      <c r="E78" s="331">
        <v>113083.12861942399</v>
      </c>
      <c r="F78" s="332">
        <v>112923.25361942399</v>
      </c>
      <c r="G78" s="332">
        <v>52.125</v>
      </c>
      <c r="H78" s="332">
        <v>107.75</v>
      </c>
      <c r="I78" s="332">
        <v>8028.1130952381</v>
      </c>
      <c r="J78" s="332">
        <v>7146.75</v>
      </c>
      <c r="K78" s="332">
        <v>7558.4902662124096</v>
      </c>
      <c r="L78" s="332">
        <v>14191.9079276341</v>
      </c>
      <c r="M78" s="332">
        <v>23150.550553651701</v>
      </c>
      <c r="N78" s="332">
        <v>17271.2168823668</v>
      </c>
      <c r="O78" s="332">
        <v>35736.099894320898</v>
      </c>
      <c r="P78" s="331">
        <v>15984.0401893939</v>
      </c>
      <c r="Q78" s="332">
        <v>248.125</v>
      </c>
      <c r="R78" s="332">
        <v>881.29018939393904</v>
      </c>
      <c r="S78" s="331">
        <v>10083.5</v>
      </c>
      <c r="T78" s="331">
        <v>4730.75</v>
      </c>
      <c r="U78" s="331">
        <v>1082.2626933527699</v>
      </c>
      <c r="V78" s="331">
        <v>8494</v>
      </c>
      <c r="W78" s="332">
        <v>935</v>
      </c>
      <c r="X78" s="332">
        <v>597.5</v>
      </c>
      <c r="Y78" s="332">
        <v>650.375</v>
      </c>
      <c r="Z78" s="332">
        <v>958.75</v>
      </c>
      <c r="AA78" s="332">
        <v>228.5</v>
      </c>
      <c r="AB78" s="332">
        <v>308</v>
      </c>
      <c r="AC78" s="332">
        <v>133.75</v>
      </c>
      <c r="AD78" s="332">
        <v>1631</v>
      </c>
      <c r="AE78" s="332">
        <v>3051.125</v>
      </c>
      <c r="AF78" s="331">
        <v>23218.656398616298</v>
      </c>
      <c r="AG78" s="332">
        <v>2596.375</v>
      </c>
      <c r="AH78" s="332">
        <v>432.125</v>
      </c>
      <c r="AI78" s="332">
        <v>3306.125</v>
      </c>
      <c r="AJ78" s="332">
        <v>3284.375</v>
      </c>
      <c r="AK78" s="332">
        <v>1015.25</v>
      </c>
      <c r="AL78" s="332">
        <v>1499.875</v>
      </c>
      <c r="AM78" s="332">
        <v>11084.5313986163</v>
      </c>
      <c r="AN78" s="331">
        <v>1285.125</v>
      </c>
      <c r="AO78" s="331">
        <v>5545.6276713943798</v>
      </c>
      <c r="AP78" s="332">
        <v>3316.5</v>
      </c>
      <c r="AQ78" s="332">
        <v>202.875</v>
      </c>
      <c r="AR78" s="332">
        <v>1232.625</v>
      </c>
      <c r="AS78" s="332">
        <v>793.62767139437904</v>
      </c>
      <c r="AT78" s="331">
        <v>1072.125</v>
      </c>
      <c r="AU78" s="331">
        <v>936.5</v>
      </c>
      <c r="AV78" s="331">
        <v>372</v>
      </c>
      <c r="AW78" s="332">
        <v>184.375</v>
      </c>
      <c r="AX78" s="332">
        <v>187.625</v>
      </c>
      <c r="AY78" s="331">
        <v>3108.375</v>
      </c>
      <c r="AZ78" s="331">
        <v>1806.375</v>
      </c>
      <c r="BA78" s="331">
        <v>1308.875</v>
      </c>
      <c r="BB78" s="331">
        <v>113.5</v>
      </c>
      <c r="BC78" s="331">
        <v>232.5</v>
      </c>
      <c r="BD78" s="331">
        <v>24569.916666666701</v>
      </c>
      <c r="BE78" s="331">
        <v>1332.875</v>
      </c>
      <c r="BF78" s="331">
        <v>9</v>
      </c>
      <c r="BG78" s="331">
        <v>7784.125</v>
      </c>
      <c r="BH78" s="331">
        <v>13</v>
      </c>
      <c r="BI78" s="333">
        <v>10442.702200854699</v>
      </c>
      <c r="BJ78" s="334">
        <v>245.5</v>
      </c>
      <c r="BK78" s="334">
        <v>1875.875</v>
      </c>
      <c r="BL78" s="334">
        <v>6386.625</v>
      </c>
      <c r="BM78" s="334">
        <v>7.5</v>
      </c>
      <c r="BN78" s="334">
        <v>4.625</v>
      </c>
      <c r="BO78" s="334">
        <v>111.25</v>
      </c>
      <c r="BP78" s="334">
        <v>1811.3272008547001</v>
      </c>
      <c r="BQ78" s="335">
        <v>14295.632243611501</v>
      </c>
      <c r="BR78" s="335">
        <v>3562.625</v>
      </c>
      <c r="BS78" s="335">
        <v>0</v>
      </c>
      <c r="BT78" s="335">
        <v>0</v>
      </c>
      <c r="BU78" s="335">
        <v>66.5</v>
      </c>
      <c r="BV78" s="335">
        <v>10666.507243611501</v>
      </c>
      <c r="BW78" s="336">
        <v>996.75</v>
      </c>
      <c r="BX78" s="336">
        <v>0</v>
      </c>
      <c r="BY78" s="336">
        <v>0</v>
      </c>
      <c r="BZ78" s="336">
        <v>68</v>
      </c>
      <c r="CA78" s="336">
        <v>0</v>
      </c>
      <c r="CB78" s="336">
        <v>6766.125</v>
      </c>
      <c r="CC78" s="337">
        <v>19100.496889356698</v>
      </c>
      <c r="CD78" s="338">
        <v>1416115.9789962601</v>
      </c>
    </row>
    <row r="79" spans="1:82" x14ac:dyDescent="0.25">
      <c r="A79" s="179" t="s">
        <v>160</v>
      </c>
      <c r="B79" s="179" t="s">
        <v>506</v>
      </c>
      <c r="C79" s="179" t="s">
        <v>412</v>
      </c>
      <c r="D79" s="179" t="s">
        <v>123</v>
      </c>
      <c r="E79" s="331">
        <v>31008.008873467399</v>
      </c>
      <c r="F79" s="332">
        <v>30363.330082811299</v>
      </c>
      <c r="G79" s="332">
        <v>480.25833333333298</v>
      </c>
      <c r="H79" s="332">
        <v>164.42045732285499</v>
      </c>
      <c r="I79" s="332">
        <v>1607.2874999999999</v>
      </c>
      <c r="J79" s="332">
        <v>1683.5</v>
      </c>
      <c r="K79" s="332">
        <v>1890.25</v>
      </c>
      <c r="L79" s="332">
        <v>3935.9487577639802</v>
      </c>
      <c r="M79" s="332">
        <v>6991.5108666942097</v>
      </c>
      <c r="N79" s="332">
        <v>6805.0179750931502</v>
      </c>
      <c r="O79" s="332">
        <v>8094.4937739161096</v>
      </c>
      <c r="P79" s="331">
        <v>4330.125</v>
      </c>
      <c r="Q79" s="332">
        <v>67</v>
      </c>
      <c r="R79" s="332">
        <v>214.125</v>
      </c>
      <c r="S79" s="331">
        <v>1434.875</v>
      </c>
      <c r="T79" s="331">
        <v>1888.125</v>
      </c>
      <c r="U79" s="331">
        <v>1115.245394076966</v>
      </c>
      <c r="V79" s="331">
        <v>6038</v>
      </c>
      <c r="W79" s="332">
        <v>1378.375</v>
      </c>
      <c r="X79" s="332">
        <v>1317.5</v>
      </c>
      <c r="Y79" s="332">
        <v>1105</v>
      </c>
      <c r="Z79" s="332">
        <v>793.5</v>
      </c>
      <c r="AA79" s="332">
        <v>84.625</v>
      </c>
      <c r="AB79" s="332">
        <v>200.875</v>
      </c>
      <c r="AC79" s="332">
        <v>8.875</v>
      </c>
      <c r="AD79" s="332">
        <v>186.375</v>
      </c>
      <c r="AE79" s="332">
        <v>962.875</v>
      </c>
      <c r="AF79" s="331">
        <v>9967.6384793904799</v>
      </c>
      <c r="AG79" s="332">
        <v>2748</v>
      </c>
      <c r="AH79" s="332">
        <v>133.875</v>
      </c>
      <c r="AI79" s="332">
        <v>2357.125</v>
      </c>
      <c r="AJ79" s="332">
        <v>724.625</v>
      </c>
      <c r="AK79" s="332">
        <v>364.5</v>
      </c>
      <c r="AL79" s="332">
        <v>274.125</v>
      </c>
      <c r="AM79" s="332">
        <v>3365.3884793904799</v>
      </c>
      <c r="AN79" s="331">
        <v>397.75</v>
      </c>
      <c r="AO79" s="331">
        <v>881.375</v>
      </c>
      <c r="AP79" s="332">
        <v>494.5</v>
      </c>
      <c r="AQ79" s="332">
        <v>14.375</v>
      </c>
      <c r="AR79" s="332">
        <v>304.625</v>
      </c>
      <c r="AS79" s="332">
        <v>67.875</v>
      </c>
      <c r="AT79" s="331">
        <v>107</v>
      </c>
      <c r="AU79" s="331">
        <v>45.625</v>
      </c>
      <c r="AV79" s="331">
        <v>113.875</v>
      </c>
      <c r="AW79" s="332">
        <v>24</v>
      </c>
      <c r="AX79" s="332">
        <v>89.875</v>
      </c>
      <c r="AY79" s="331">
        <v>194.625</v>
      </c>
      <c r="AZ79" s="331">
        <v>189.75</v>
      </c>
      <c r="BA79" s="331">
        <v>119.125</v>
      </c>
      <c r="BB79" s="331">
        <v>1</v>
      </c>
      <c r="BC79" s="331">
        <v>2.125</v>
      </c>
      <c r="BD79" s="331">
        <v>3060.875</v>
      </c>
      <c r="BE79" s="331">
        <v>68.125</v>
      </c>
      <c r="BF79" s="331">
        <v>23.625</v>
      </c>
      <c r="BG79" s="331">
        <v>555.625</v>
      </c>
      <c r="BH79" s="331">
        <v>473.5</v>
      </c>
      <c r="BI79" s="333">
        <v>3696.25</v>
      </c>
      <c r="BJ79" s="334">
        <v>1149.5</v>
      </c>
      <c r="BK79" s="334">
        <v>542.875</v>
      </c>
      <c r="BL79" s="334">
        <v>1410.25</v>
      </c>
      <c r="BM79" s="334">
        <v>365.25</v>
      </c>
      <c r="BN79" s="334">
        <v>77.125</v>
      </c>
      <c r="BO79" s="334">
        <v>0</v>
      </c>
      <c r="BP79" s="334">
        <v>151.25</v>
      </c>
      <c r="BQ79" s="335">
        <v>3938.375</v>
      </c>
      <c r="BR79" s="335">
        <v>2565.25</v>
      </c>
      <c r="BS79" s="335">
        <v>202</v>
      </c>
      <c r="BT79" s="335">
        <v>0</v>
      </c>
      <c r="BU79" s="335">
        <v>6.75</v>
      </c>
      <c r="BV79" s="335">
        <v>1164.375</v>
      </c>
      <c r="BW79" s="336">
        <v>28.75</v>
      </c>
      <c r="BX79" s="336">
        <v>0</v>
      </c>
      <c r="BY79" s="336">
        <v>0</v>
      </c>
      <c r="BZ79" s="336">
        <v>247.75</v>
      </c>
      <c r="CA79" s="336">
        <v>0</v>
      </c>
      <c r="CB79" s="336">
        <v>578.25</v>
      </c>
      <c r="CC79" s="337">
        <v>1737.25</v>
      </c>
      <c r="CD79" s="338">
        <v>341682.81435120298</v>
      </c>
    </row>
    <row r="80" spans="1:82" x14ac:dyDescent="0.25">
      <c r="A80" s="179" t="s">
        <v>507</v>
      </c>
      <c r="B80" s="179" t="s">
        <v>508</v>
      </c>
      <c r="C80" s="179" t="s">
        <v>122</v>
      </c>
      <c r="D80" s="179" t="s">
        <v>122</v>
      </c>
      <c r="E80" s="331">
        <v>22936.652586073</v>
      </c>
      <c r="F80" s="332">
        <v>22936.152586073</v>
      </c>
      <c r="G80" s="332">
        <v>0.5</v>
      </c>
      <c r="H80" s="332">
        <v>0</v>
      </c>
      <c r="I80" s="332">
        <v>1440.375</v>
      </c>
      <c r="J80" s="332">
        <v>1387.125</v>
      </c>
      <c r="K80" s="332">
        <v>1277.2083333333301</v>
      </c>
      <c r="L80" s="332">
        <v>2874.1664772727299</v>
      </c>
      <c r="M80" s="332">
        <v>6240.5101686337302</v>
      </c>
      <c r="N80" s="332">
        <v>4818.63397371269</v>
      </c>
      <c r="O80" s="332">
        <v>4898.6336331204802</v>
      </c>
      <c r="P80" s="331">
        <v>2700.375</v>
      </c>
      <c r="Q80" s="332">
        <v>48.25</v>
      </c>
      <c r="R80" s="332">
        <v>210.625</v>
      </c>
      <c r="S80" s="331">
        <v>1185.5</v>
      </c>
      <c r="T80" s="331">
        <v>1995.25</v>
      </c>
      <c r="U80" s="331">
        <v>409.95235250186698</v>
      </c>
      <c r="V80" s="331">
        <v>6329.82293478261</v>
      </c>
      <c r="W80" s="332">
        <v>1245</v>
      </c>
      <c r="X80" s="332">
        <v>478.5</v>
      </c>
      <c r="Y80" s="332">
        <v>1324.625</v>
      </c>
      <c r="Z80" s="332">
        <v>1479</v>
      </c>
      <c r="AA80" s="332">
        <v>20</v>
      </c>
      <c r="AB80" s="332">
        <v>221.5</v>
      </c>
      <c r="AC80" s="332">
        <v>47.375</v>
      </c>
      <c r="AD80" s="332">
        <v>981.25</v>
      </c>
      <c r="AE80" s="332">
        <v>532.57293478260897</v>
      </c>
      <c r="AF80" s="331">
        <v>6782.6272987884904</v>
      </c>
      <c r="AG80" s="332">
        <v>1414.625</v>
      </c>
      <c r="AH80" s="332">
        <v>196.375</v>
      </c>
      <c r="AI80" s="332">
        <v>1773.125</v>
      </c>
      <c r="AJ80" s="332">
        <v>244.125</v>
      </c>
      <c r="AK80" s="332">
        <v>552.5</v>
      </c>
      <c r="AL80" s="332">
        <v>190.375</v>
      </c>
      <c r="AM80" s="332">
        <v>2411.50229878849</v>
      </c>
      <c r="AN80" s="331">
        <v>214.875</v>
      </c>
      <c r="AO80" s="331">
        <v>537.25</v>
      </c>
      <c r="AP80" s="332">
        <v>358.5</v>
      </c>
      <c r="AQ80" s="332">
        <v>7.125</v>
      </c>
      <c r="AR80" s="332">
        <v>158.625</v>
      </c>
      <c r="AS80" s="332">
        <v>13</v>
      </c>
      <c r="AT80" s="331">
        <v>109.75</v>
      </c>
      <c r="AU80" s="331">
        <v>17</v>
      </c>
      <c r="AV80" s="331">
        <v>130.625</v>
      </c>
      <c r="AW80" s="332">
        <v>8.875</v>
      </c>
      <c r="AX80" s="332">
        <v>121.75</v>
      </c>
      <c r="AY80" s="331">
        <v>35.25</v>
      </c>
      <c r="AZ80" s="331">
        <v>44.625</v>
      </c>
      <c r="BA80" s="331">
        <v>156.375</v>
      </c>
      <c r="BB80" s="331">
        <v>0</v>
      </c>
      <c r="BC80" s="331">
        <v>2.875</v>
      </c>
      <c r="BD80" s="331">
        <v>1836.625</v>
      </c>
      <c r="BE80" s="331">
        <v>55</v>
      </c>
      <c r="BF80" s="331">
        <v>68</v>
      </c>
      <c r="BG80" s="331">
        <v>173.375</v>
      </c>
      <c r="BH80" s="331">
        <v>151.5</v>
      </c>
      <c r="BI80" s="333">
        <v>3620.125</v>
      </c>
      <c r="BJ80" s="334">
        <v>222</v>
      </c>
      <c r="BK80" s="334">
        <v>262.125</v>
      </c>
      <c r="BL80" s="334">
        <v>2422.75</v>
      </c>
      <c r="BM80" s="334">
        <v>14.375</v>
      </c>
      <c r="BN80" s="334">
        <v>7.375</v>
      </c>
      <c r="BO80" s="334">
        <v>348.625</v>
      </c>
      <c r="BP80" s="334">
        <v>342.875</v>
      </c>
      <c r="BQ80" s="335">
        <v>1259.875</v>
      </c>
      <c r="BR80" s="335">
        <v>378.375</v>
      </c>
      <c r="BS80" s="335">
        <v>0</v>
      </c>
      <c r="BT80" s="335">
        <v>0</v>
      </c>
      <c r="BU80" s="335">
        <v>0</v>
      </c>
      <c r="BV80" s="335">
        <v>881.5</v>
      </c>
      <c r="BW80" s="336">
        <v>210.5</v>
      </c>
      <c r="BX80" s="336">
        <v>0</v>
      </c>
      <c r="BY80" s="336">
        <v>136.5</v>
      </c>
      <c r="BZ80" s="336">
        <v>0</v>
      </c>
      <c r="CA80" s="336">
        <v>44.5</v>
      </c>
      <c r="CB80" s="336">
        <v>213.875</v>
      </c>
      <c r="CC80" s="337">
        <v>2130.625</v>
      </c>
      <c r="CD80" s="338">
        <v>364790.01682641398</v>
      </c>
    </row>
    <row r="81" spans="1:82" x14ac:dyDescent="0.25">
      <c r="A81" s="179" t="s">
        <v>509</v>
      </c>
      <c r="B81" s="179" t="s">
        <v>510</v>
      </c>
      <c r="C81" s="179" t="s">
        <v>122</v>
      </c>
      <c r="D81" s="179" t="s">
        <v>122</v>
      </c>
      <c r="E81" s="331">
        <v>26685.638637837801</v>
      </c>
      <c r="F81" s="332">
        <v>26551.263637837801</v>
      </c>
      <c r="G81" s="332">
        <v>2</v>
      </c>
      <c r="H81" s="332">
        <v>132.375</v>
      </c>
      <c r="I81" s="332">
        <v>1469.875</v>
      </c>
      <c r="J81" s="332">
        <v>1686.375</v>
      </c>
      <c r="K81" s="332">
        <v>1823</v>
      </c>
      <c r="L81" s="332">
        <v>3897.5</v>
      </c>
      <c r="M81" s="332">
        <v>7048.7029805160801</v>
      </c>
      <c r="N81" s="332">
        <v>5585.6094884090398</v>
      </c>
      <c r="O81" s="332">
        <v>5174.5761689126402</v>
      </c>
      <c r="P81" s="331">
        <v>4167.25</v>
      </c>
      <c r="Q81" s="332">
        <v>107.125</v>
      </c>
      <c r="R81" s="332">
        <v>401.75</v>
      </c>
      <c r="S81" s="331">
        <v>1252.375</v>
      </c>
      <c r="T81" s="331">
        <v>2839.1875</v>
      </c>
      <c r="U81" s="331">
        <v>224.45401785714299</v>
      </c>
      <c r="V81" s="331">
        <v>5822.125</v>
      </c>
      <c r="W81" s="332">
        <v>826.125</v>
      </c>
      <c r="X81" s="332">
        <v>1150.5</v>
      </c>
      <c r="Y81" s="332">
        <v>866.25</v>
      </c>
      <c r="Z81" s="332">
        <v>1172.75</v>
      </c>
      <c r="AA81" s="332">
        <v>36.625</v>
      </c>
      <c r="AB81" s="332">
        <v>126</v>
      </c>
      <c r="AC81" s="332">
        <v>295.375</v>
      </c>
      <c r="AD81" s="332">
        <v>808.125</v>
      </c>
      <c r="AE81" s="332">
        <v>540.375</v>
      </c>
      <c r="AF81" s="331">
        <v>6192.8721199806196</v>
      </c>
      <c r="AG81" s="332">
        <v>1044.25</v>
      </c>
      <c r="AH81" s="332">
        <v>239.625</v>
      </c>
      <c r="AI81" s="332">
        <v>2250.375</v>
      </c>
      <c r="AJ81" s="332">
        <v>435.75</v>
      </c>
      <c r="AK81" s="332">
        <v>669.375</v>
      </c>
      <c r="AL81" s="332">
        <v>224.375</v>
      </c>
      <c r="AM81" s="332">
        <v>1329.12211998062</v>
      </c>
      <c r="AN81" s="331">
        <v>529.875</v>
      </c>
      <c r="AO81" s="331">
        <v>650</v>
      </c>
      <c r="AP81" s="332">
        <v>460.5</v>
      </c>
      <c r="AQ81" s="332">
        <v>11.875</v>
      </c>
      <c r="AR81" s="332">
        <v>143.875</v>
      </c>
      <c r="AS81" s="332">
        <v>33.75</v>
      </c>
      <c r="AT81" s="331">
        <v>135.5</v>
      </c>
      <c r="AU81" s="331">
        <v>38.25</v>
      </c>
      <c r="AV81" s="331">
        <v>54.125</v>
      </c>
      <c r="AW81" s="332">
        <v>40.625</v>
      </c>
      <c r="AX81" s="332">
        <v>13.5</v>
      </c>
      <c r="AY81" s="331">
        <v>32.875</v>
      </c>
      <c r="AZ81" s="331">
        <v>13.375</v>
      </c>
      <c r="BA81" s="331">
        <v>179.5</v>
      </c>
      <c r="BB81" s="331">
        <v>1</v>
      </c>
      <c r="BC81" s="331">
        <v>5.875</v>
      </c>
      <c r="BD81" s="331">
        <v>3030.875</v>
      </c>
      <c r="BE81" s="331">
        <v>18.75</v>
      </c>
      <c r="BF81" s="331">
        <v>16.5</v>
      </c>
      <c r="BG81" s="331">
        <v>1403.875</v>
      </c>
      <c r="BH81" s="331">
        <v>77</v>
      </c>
      <c r="BI81" s="333">
        <v>2510.3954421601402</v>
      </c>
      <c r="BJ81" s="334">
        <v>55.5</v>
      </c>
      <c r="BK81" s="334">
        <v>250.77044216014201</v>
      </c>
      <c r="BL81" s="334">
        <v>1705.75</v>
      </c>
      <c r="BM81" s="334">
        <v>0</v>
      </c>
      <c r="BN81" s="334">
        <v>4</v>
      </c>
      <c r="BO81" s="334">
        <v>0</v>
      </c>
      <c r="BP81" s="334">
        <v>494.375</v>
      </c>
      <c r="BQ81" s="335">
        <v>1837.75</v>
      </c>
      <c r="BR81" s="335">
        <v>366</v>
      </c>
      <c r="BS81" s="335">
        <v>0</v>
      </c>
      <c r="BT81" s="335">
        <v>0</v>
      </c>
      <c r="BU81" s="335">
        <v>0</v>
      </c>
      <c r="BV81" s="335">
        <v>1471.75</v>
      </c>
      <c r="BW81" s="336">
        <v>682.375</v>
      </c>
      <c r="BX81" s="336">
        <v>0</v>
      </c>
      <c r="BY81" s="336">
        <v>3.25</v>
      </c>
      <c r="BZ81" s="336">
        <v>115.875</v>
      </c>
      <c r="CA81" s="336">
        <v>0</v>
      </c>
      <c r="CB81" s="336">
        <v>409.625</v>
      </c>
      <c r="CC81" s="337">
        <v>1905.9649999999999</v>
      </c>
      <c r="CD81" s="338">
        <v>403617.92181355902</v>
      </c>
    </row>
    <row r="82" spans="1:82" x14ac:dyDescent="0.25">
      <c r="A82" s="179" t="s">
        <v>511</v>
      </c>
      <c r="B82" s="179" t="s">
        <v>512</v>
      </c>
      <c r="C82" s="179" t="s">
        <v>387</v>
      </c>
      <c r="D82" s="179" t="s">
        <v>124</v>
      </c>
      <c r="E82" s="331">
        <v>10255.572508345171</v>
      </c>
      <c r="F82" s="332">
        <v>10073.781904858321</v>
      </c>
      <c r="G82" s="332">
        <v>45.497309166537804</v>
      </c>
      <c r="H82" s="332">
        <v>136.29329432031199</v>
      </c>
      <c r="I82" s="332">
        <v>634.75</v>
      </c>
      <c r="J82" s="332">
        <v>696.625</v>
      </c>
      <c r="K82" s="332">
        <v>655.75</v>
      </c>
      <c r="L82" s="332">
        <v>1423.9973091665399</v>
      </c>
      <c r="M82" s="332">
        <v>2070.8140762935</v>
      </c>
      <c r="N82" s="332">
        <v>1769.89412237803</v>
      </c>
      <c r="O82" s="332">
        <v>3003.7420005070999</v>
      </c>
      <c r="P82" s="331">
        <v>1147.125</v>
      </c>
      <c r="Q82" s="332">
        <v>9.5</v>
      </c>
      <c r="R82" s="332">
        <v>73.625</v>
      </c>
      <c r="S82" s="331">
        <v>498.875</v>
      </c>
      <c r="T82" s="331">
        <v>418.375</v>
      </c>
      <c r="U82" s="331">
        <v>611.13966298886396</v>
      </c>
      <c r="V82" s="331">
        <v>1648.375</v>
      </c>
      <c r="W82" s="332">
        <v>421</v>
      </c>
      <c r="X82" s="332">
        <v>326.125</v>
      </c>
      <c r="Y82" s="332">
        <v>174</v>
      </c>
      <c r="Z82" s="332">
        <v>280.75</v>
      </c>
      <c r="AA82" s="332">
        <v>0</v>
      </c>
      <c r="AB82" s="332">
        <v>30.125</v>
      </c>
      <c r="AC82" s="332">
        <v>120.875</v>
      </c>
      <c r="AD82" s="332">
        <v>154.375</v>
      </c>
      <c r="AE82" s="332">
        <v>141.125</v>
      </c>
      <c r="AF82" s="331">
        <v>3049.4328453562998</v>
      </c>
      <c r="AG82" s="332">
        <v>728.625</v>
      </c>
      <c r="AH82" s="332">
        <v>104.75</v>
      </c>
      <c r="AI82" s="332">
        <v>1263.625</v>
      </c>
      <c r="AJ82" s="332">
        <v>173.875</v>
      </c>
      <c r="AK82" s="332">
        <v>1.625</v>
      </c>
      <c r="AL82" s="332">
        <v>223.125</v>
      </c>
      <c r="AM82" s="332">
        <v>553.80784535630403</v>
      </c>
      <c r="AN82" s="331">
        <v>68.625</v>
      </c>
      <c r="AO82" s="331">
        <v>306.5</v>
      </c>
      <c r="AP82" s="332">
        <v>227.375</v>
      </c>
      <c r="AQ82" s="332">
        <v>0.125</v>
      </c>
      <c r="AR82" s="332">
        <v>54.125</v>
      </c>
      <c r="AS82" s="332">
        <v>24.875</v>
      </c>
      <c r="AT82" s="331">
        <v>55</v>
      </c>
      <c r="AU82" s="331">
        <v>67.25</v>
      </c>
      <c r="AV82" s="331">
        <v>17.5</v>
      </c>
      <c r="AW82" s="332">
        <v>3.375</v>
      </c>
      <c r="AX82" s="332">
        <v>14.125</v>
      </c>
      <c r="AY82" s="331">
        <v>26.75</v>
      </c>
      <c r="AZ82" s="331">
        <v>956.875</v>
      </c>
      <c r="BA82" s="331">
        <v>8.375</v>
      </c>
      <c r="BB82" s="331">
        <v>2</v>
      </c>
      <c r="BC82" s="331">
        <v>3.125</v>
      </c>
      <c r="BD82" s="331">
        <v>868.375</v>
      </c>
      <c r="BE82" s="331">
        <v>0</v>
      </c>
      <c r="BF82" s="331">
        <v>102.5</v>
      </c>
      <c r="BG82" s="331">
        <v>180.375</v>
      </c>
      <c r="BH82" s="331">
        <v>219</v>
      </c>
      <c r="BI82" s="333">
        <v>3396.07987967914</v>
      </c>
      <c r="BJ82" s="334">
        <v>1093.5</v>
      </c>
      <c r="BK82" s="334">
        <v>728.07987967914403</v>
      </c>
      <c r="BL82" s="334">
        <v>979.75</v>
      </c>
      <c r="BM82" s="334">
        <v>80.875</v>
      </c>
      <c r="BN82" s="334">
        <v>73.625</v>
      </c>
      <c r="BO82" s="334">
        <v>50.875</v>
      </c>
      <c r="BP82" s="334">
        <v>389.375</v>
      </c>
      <c r="BQ82" s="335">
        <v>7552.875</v>
      </c>
      <c r="BR82" s="335">
        <v>6364.625</v>
      </c>
      <c r="BS82" s="335">
        <v>184.5</v>
      </c>
      <c r="BT82" s="335">
        <v>605.5</v>
      </c>
      <c r="BU82" s="335">
        <v>0</v>
      </c>
      <c r="BV82" s="335">
        <v>398.25</v>
      </c>
      <c r="BW82" s="336">
        <v>0</v>
      </c>
      <c r="BX82" s="336">
        <v>0</v>
      </c>
      <c r="BY82" s="336">
        <v>0</v>
      </c>
      <c r="BZ82" s="336">
        <v>0</v>
      </c>
      <c r="CA82" s="336">
        <v>0</v>
      </c>
      <c r="CB82" s="336">
        <v>281.75</v>
      </c>
      <c r="CC82" s="337">
        <v>160.125</v>
      </c>
      <c r="CD82" s="338">
        <v>103737.02817119659</v>
      </c>
    </row>
    <row r="83" spans="1:82" x14ac:dyDescent="0.25">
      <c r="A83" s="179" t="s">
        <v>513</v>
      </c>
      <c r="B83" s="179" t="s">
        <v>514</v>
      </c>
      <c r="C83" s="179" t="s">
        <v>357</v>
      </c>
      <c r="D83" s="179" t="s">
        <v>121</v>
      </c>
      <c r="E83" s="331">
        <v>14881.272838484199</v>
      </c>
      <c r="F83" s="332">
        <v>14719.767824250301</v>
      </c>
      <c r="G83" s="332">
        <v>93</v>
      </c>
      <c r="H83" s="332">
        <v>68.505014233954498</v>
      </c>
      <c r="I83" s="332">
        <v>748.078125</v>
      </c>
      <c r="J83" s="332">
        <v>678</v>
      </c>
      <c r="K83" s="332">
        <v>962.56127450980398</v>
      </c>
      <c r="L83" s="332">
        <v>1870.1300142339501</v>
      </c>
      <c r="M83" s="332">
        <v>3779.8214415797602</v>
      </c>
      <c r="N83" s="332">
        <v>4444.5952246573997</v>
      </c>
      <c r="O83" s="332">
        <v>2398.0867585032802</v>
      </c>
      <c r="P83" s="331">
        <v>2004.125</v>
      </c>
      <c r="Q83" s="332">
        <v>51.875</v>
      </c>
      <c r="R83" s="332">
        <v>46.75</v>
      </c>
      <c r="S83" s="331">
        <v>573.25</v>
      </c>
      <c r="T83" s="331">
        <v>555.5</v>
      </c>
      <c r="U83" s="331">
        <v>456.880014233954</v>
      </c>
      <c r="V83" s="331">
        <v>3405.125</v>
      </c>
      <c r="W83" s="332">
        <v>409.375</v>
      </c>
      <c r="X83" s="332">
        <v>1168.375</v>
      </c>
      <c r="Y83" s="332">
        <v>226.875</v>
      </c>
      <c r="Z83" s="332">
        <v>817.125</v>
      </c>
      <c r="AA83" s="332">
        <v>67.625</v>
      </c>
      <c r="AB83" s="332">
        <v>57.875</v>
      </c>
      <c r="AC83" s="332">
        <v>30.375</v>
      </c>
      <c r="AD83" s="332">
        <v>221.375</v>
      </c>
      <c r="AE83" s="332">
        <v>406.125</v>
      </c>
      <c r="AF83" s="331">
        <v>4196.8928242502498</v>
      </c>
      <c r="AG83" s="332">
        <v>1030.125</v>
      </c>
      <c r="AH83" s="332">
        <v>103.5</v>
      </c>
      <c r="AI83" s="332">
        <v>1575.25</v>
      </c>
      <c r="AJ83" s="332">
        <v>317.5</v>
      </c>
      <c r="AK83" s="332">
        <v>166.125</v>
      </c>
      <c r="AL83" s="332">
        <v>129.125</v>
      </c>
      <c r="AM83" s="332">
        <v>875.26782425025203</v>
      </c>
      <c r="AN83" s="331">
        <v>170.375</v>
      </c>
      <c r="AO83" s="331">
        <v>518.875</v>
      </c>
      <c r="AP83" s="332">
        <v>267.25</v>
      </c>
      <c r="AQ83" s="332">
        <v>4.125</v>
      </c>
      <c r="AR83" s="332">
        <v>206.25</v>
      </c>
      <c r="AS83" s="332">
        <v>41.25</v>
      </c>
      <c r="AT83" s="331">
        <v>91.125</v>
      </c>
      <c r="AU83" s="331">
        <v>54.875</v>
      </c>
      <c r="AV83" s="331">
        <v>48.375</v>
      </c>
      <c r="AW83" s="332">
        <v>1.625</v>
      </c>
      <c r="AX83" s="332">
        <v>46.75</v>
      </c>
      <c r="AY83" s="331">
        <v>70.625</v>
      </c>
      <c r="AZ83" s="331">
        <v>169.875</v>
      </c>
      <c r="BA83" s="331">
        <v>76.75</v>
      </c>
      <c r="BB83" s="331">
        <v>0</v>
      </c>
      <c r="BC83" s="331">
        <v>1</v>
      </c>
      <c r="BD83" s="331">
        <v>1248.875</v>
      </c>
      <c r="BE83" s="331">
        <v>53.25</v>
      </c>
      <c r="BF83" s="331">
        <v>28</v>
      </c>
      <c r="BG83" s="331">
        <v>777</v>
      </c>
      <c r="BH83" s="331">
        <v>380.5</v>
      </c>
      <c r="BI83" s="333">
        <v>3208.625</v>
      </c>
      <c r="BJ83" s="334">
        <v>1017.5</v>
      </c>
      <c r="BK83" s="334">
        <v>242.625</v>
      </c>
      <c r="BL83" s="334">
        <v>1840.625</v>
      </c>
      <c r="BM83" s="334">
        <v>82.25</v>
      </c>
      <c r="BN83" s="334">
        <v>6.75</v>
      </c>
      <c r="BO83" s="334">
        <v>0</v>
      </c>
      <c r="BP83" s="334">
        <v>18.875</v>
      </c>
      <c r="BQ83" s="335">
        <v>727.75</v>
      </c>
      <c r="BR83" s="335">
        <v>146.125</v>
      </c>
      <c r="BS83" s="335">
        <v>195.5</v>
      </c>
      <c r="BT83" s="335">
        <v>149.5</v>
      </c>
      <c r="BU83" s="335">
        <v>0</v>
      </c>
      <c r="BV83" s="335">
        <v>236.625</v>
      </c>
      <c r="BW83" s="336">
        <v>0</v>
      </c>
      <c r="BX83" s="336">
        <v>0</v>
      </c>
      <c r="BY83" s="336">
        <v>0</v>
      </c>
      <c r="BZ83" s="336">
        <v>0</v>
      </c>
      <c r="CA83" s="336">
        <v>0</v>
      </c>
      <c r="CB83" s="336">
        <v>164.5</v>
      </c>
      <c r="CC83" s="337">
        <v>77.625</v>
      </c>
      <c r="CD83" s="338">
        <v>135281.599551961</v>
      </c>
    </row>
    <row r="84" spans="1:82" x14ac:dyDescent="0.25">
      <c r="A84" s="179" t="s">
        <v>515</v>
      </c>
      <c r="B84" s="179" t="s">
        <v>516</v>
      </c>
      <c r="C84" s="179" t="s">
        <v>371</v>
      </c>
      <c r="D84" s="179" t="s">
        <v>125</v>
      </c>
      <c r="E84" s="331">
        <v>13289.849633739999</v>
      </c>
      <c r="F84" s="332">
        <v>13160.6110753876</v>
      </c>
      <c r="G84" s="332">
        <v>29.625</v>
      </c>
      <c r="H84" s="332">
        <v>99.613558352402691</v>
      </c>
      <c r="I84" s="332">
        <v>675.125</v>
      </c>
      <c r="J84" s="332">
        <v>654</v>
      </c>
      <c r="K84" s="332">
        <v>1041</v>
      </c>
      <c r="L84" s="332">
        <v>1952.375</v>
      </c>
      <c r="M84" s="332">
        <v>3250.4057025478</v>
      </c>
      <c r="N84" s="332">
        <v>3614.3823766733299</v>
      </c>
      <c r="O84" s="332">
        <v>2102.5615545188703</v>
      </c>
      <c r="P84" s="331">
        <v>851</v>
      </c>
      <c r="Q84" s="332">
        <v>19.75</v>
      </c>
      <c r="R84" s="332">
        <v>15</v>
      </c>
      <c r="S84" s="331">
        <v>292.375</v>
      </c>
      <c r="T84" s="331">
        <v>433.875</v>
      </c>
      <c r="U84" s="331">
        <v>410.050112871274</v>
      </c>
      <c r="V84" s="331">
        <v>4076</v>
      </c>
      <c r="W84" s="332">
        <v>1184.875</v>
      </c>
      <c r="X84" s="332">
        <v>667.25</v>
      </c>
      <c r="Y84" s="332">
        <v>237.875</v>
      </c>
      <c r="Z84" s="332">
        <v>923.5</v>
      </c>
      <c r="AA84" s="332">
        <v>8.5</v>
      </c>
      <c r="AB84" s="332">
        <v>483.875</v>
      </c>
      <c r="AC84" s="332">
        <v>10.25</v>
      </c>
      <c r="AD84" s="332">
        <v>445.125</v>
      </c>
      <c r="AE84" s="332">
        <v>114.75</v>
      </c>
      <c r="AF84" s="331">
        <v>4170.5495208687298</v>
      </c>
      <c r="AG84" s="332">
        <v>1887.125</v>
      </c>
      <c r="AH84" s="332">
        <v>38.75</v>
      </c>
      <c r="AI84" s="332">
        <v>945.75</v>
      </c>
      <c r="AJ84" s="332">
        <v>462.625</v>
      </c>
      <c r="AK84" s="332">
        <v>35.375</v>
      </c>
      <c r="AL84" s="332">
        <v>82.5</v>
      </c>
      <c r="AM84" s="332">
        <v>718.42452086873197</v>
      </c>
      <c r="AN84" s="331">
        <v>144.25</v>
      </c>
      <c r="AO84" s="331">
        <v>222.5</v>
      </c>
      <c r="AP84" s="332">
        <v>132.25</v>
      </c>
      <c r="AQ84" s="332">
        <v>5.125</v>
      </c>
      <c r="AR84" s="332">
        <v>61.875</v>
      </c>
      <c r="AS84" s="332">
        <v>23.25</v>
      </c>
      <c r="AT84" s="331">
        <v>92</v>
      </c>
      <c r="AU84" s="331">
        <v>1</v>
      </c>
      <c r="AV84" s="331">
        <v>36.125</v>
      </c>
      <c r="AW84" s="332">
        <v>6.375</v>
      </c>
      <c r="AX84" s="332">
        <v>29.75</v>
      </c>
      <c r="AY84" s="331">
        <v>33.875</v>
      </c>
      <c r="AZ84" s="331">
        <v>790.875</v>
      </c>
      <c r="BA84" s="331">
        <v>143</v>
      </c>
      <c r="BB84" s="331">
        <v>1.125</v>
      </c>
      <c r="BC84" s="331">
        <v>2</v>
      </c>
      <c r="BD84" s="331">
        <v>1103.25</v>
      </c>
      <c r="BE84" s="331">
        <v>42.25</v>
      </c>
      <c r="BF84" s="331">
        <v>22.625</v>
      </c>
      <c r="BG84" s="331">
        <v>280.625</v>
      </c>
      <c r="BH84" s="331">
        <v>140.5</v>
      </c>
      <c r="BI84" s="333">
        <v>2343.625</v>
      </c>
      <c r="BJ84" s="334">
        <v>645</v>
      </c>
      <c r="BK84" s="334">
        <v>405.875</v>
      </c>
      <c r="BL84" s="334">
        <v>1074.125</v>
      </c>
      <c r="BM84" s="334">
        <v>12.5</v>
      </c>
      <c r="BN84" s="334">
        <v>12.875</v>
      </c>
      <c r="BO84" s="334">
        <v>9.25</v>
      </c>
      <c r="BP84" s="334">
        <v>184</v>
      </c>
      <c r="BQ84" s="335">
        <v>1355</v>
      </c>
      <c r="BR84" s="335">
        <v>48.5</v>
      </c>
      <c r="BS84" s="335">
        <v>157</v>
      </c>
      <c r="BT84" s="335">
        <v>115.5</v>
      </c>
      <c r="BU84" s="335">
        <v>0</v>
      </c>
      <c r="BV84" s="335">
        <v>1034</v>
      </c>
      <c r="BW84" s="336">
        <v>265.875</v>
      </c>
      <c r="BX84" s="336">
        <v>46.25</v>
      </c>
      <c r="BY84" s="336">
        <v>0</v>
      </c>
      <c r="BZ84" s="336">
        <v>0</v>
      </c>
      <c r="CA84" s="336">
        <v>29.625</v>
      </c>
      <c r="CB84" s="336">
        <v>323.5</v>
      </c>
      <c r="CC84" s="337">
        <v>1280.25</v>
      </c>
      <c r="CD84" s="338">
        <v>84649.850822128399</v>
      </c>
    </row>
    <row r="85" spans="1:82" x14ac:dyDescent="0.25">
      <c r="A85" s="179" t="s">
        <v>517</v>
      </c>
      <c r="B85" s="179" t="s">
        <v>518</v>
      </c>
      <c r="C85" s="179" t="s">
        <v>371</v>
      </c>
      <c r="D85" s="179" t="s">
        <v>125</v>
      </c>
      <c r="E85" s="331">
        <v>6525.7688020123896</v>
      </c>
      <c r="F85" s="332">
        <v>6461.4586445475297</v>
      </c>
      <c r="G85" s="332">
        <v>0</v>
      </c>
      <c r="H85" s="332">
        <v>64.310157464866506</v>
      </c>
      <c r="I85" s="332">
        <v>403.25</v>
      </c>
      <c r="J85" s="332">
        <v>299.75</v>
      </c>
      <c r="K85" s="332">
        <v>420.25</v>
      </c>
      <c r="L85" s="332">
        <v>728.919758482259</v>
      </c>
      <c r="M85" s="332">
        <v>1573.35284018334</v>
      </c>
      <c r="N85" s="332">
        <v>1861.02604071157</v>
      </c>
      <c r="O85" s="332">
        <v>1239.22016263522</v>
      </c>
      <c r="P85" s="331">
        <v>449.375</v>
      </c>
      <c r="Q85" s="332">
        <v>34.625</v>
      </c>
      <c r="R85" s="332">
        <v>5.375</v>
      </c>
      <c r="S85" s="331">
        <v>162.5</v>
      </c>
      <c r="T85" s="331">
        <v>277.75209359605901</v>
      </c>
      <c r="U85" s="331">
        <v>148.68882046853</v>
      </c>
      <c r="V85" s="331">
        <v>2050.75</v>
      </c>
      <c r="W85" s="332">
        <v>369.875</v>
      </c>
      <c r="X85" s="332">
        <v>374.75</v>
      </c>
      <c r="Y85" s="332">
        <v>267.625</v>
      </c>
      <c r="Z85" s="332">
        <v>596.5</v>
      </c>
      <c r="AA85" s="332">
        <v>0</v>
      </c>
      <c r="AB85" s="332">
        <v>154.5</v>
      </c>
      <c r="AC85" s="332">
        <v>50.625</v>
      </c>
      <c r="AD85" s="332">
        <v>106.25</v>
      </c>
      <c r="AE85" s="332">
        <v>130.625</v>
      </c>
      <c r="AF85" s="331">
        <v>2298.7028879477998</v>
      </c>
      <c r="AG85" s="332">
        <v>498.625</v>
      </c>
      <c r="AH85" s="332">
        <v>96.25</v>
      </c>
      <c r="AI85" s="332">
        <v>513.25</v>
      </c>
      <c r="AJ85" s="332">
        <v>187.375</v>
      </c>
      <c r="AK85" s="332">
        <v>57.75</v>
      </c>
      <c r="AL85" s="332">
        <v>127.125</v>
      </c>
      <c r="AM85" s="332">
        <v>818.32788794780504</v>
      </c>
      <c r="AN85" s="331">
        <v>61.75</v>
      </c>
      <c r="AO85" s="331">
        <v>94.75</v>
      </c>
      <c r="AP85" s="332">
        <v>49.875</v>
      </c>
      <c r="AQ85" s="332">
        <v>2.875</v>
      </c>
      <c r="AR85" s="332">
        <v>16.625</v>
      </c>
      <c r="AS85" s="332">
        <v>25.375</v>
      </c>
      <c r="AT85" s="331">
        <v>20.625</v>
      </c>
      <c r="AU85" s="331">
        <v>17</v>
      </c>
      <c r="AV85" s="331">
        <v>19.125</v>
      </c>
      <c r="AW85" s="332">
        <v>3.125</v>
      </c>
      <c r="AX85" s="332">
        <v>16</v>
      </c>
      <c r="AY85" s="331">
        <v>5.5</v>
      </c>
      <c r="AZ85" s="331">
        <v>41.375</v>
      </c>
      <c r="BA85" s="331">
        <v>56.75</v>
      </c>
      <c r="BB85" s="331">
        <v>0</v>
      </c>
      <c r="BC85" s="331">
        <v>0</v>
      </c>
      <c r="BD85" s="331">
        <v>543.5</v>
      </c>
      <c r="BE85" s="331">
        <v>0</v>
      </c>
      <c r="BF85" s="331">
        <v>3.5</v>
      </c>
      <c r="BG85" s="331">
        <v>89.625</v>
      </c>
      <c r="BH85" s="331">
        <v>184.5</v>
      </c>
      <c r="BI85" s="333">
        <v>1762.625</v>
      </c>
      <c r="BJ85" s="334">
        <v>867.5</v>
      </c>
      <c r="BK85" s="334">
        <v>131.5</v>
      </c>
      <c r="BL85" s="334">
        <v>637.375</v>
      </c>
      <c r="BM85" s="334">
        <v>2.25</v>
      </c>
      <c r="BN85" s="334">
        <v>0</v>
      </c>
      <c r="BO85" s="334">
        <v>0</v>
      </c>
      <c r="BP85" s="334">
        <v>124</v>
      </c>
      <c r="BQ85" s="335">
        <v>795.125</v>
      </c>
      <c r="BR85" s="335">
        <v>134.375</v>
      </c>
      <c r="BS85" s="335">
        <v>164.5</v>
      </c>
      <c r="BT85" s="335">
        <v>92.5</v>
      </c>
      <c r="BU85" s="335">
        <v>0</v>
      </c>
      <c r="BV85" s="335">
        <v>403.75</v>
      </c>
      <c r="BW85" s="336">
        <v>0</v>
      </c>
      <c r="BX85" s="336">
        <v>61.5</v>
      </c>
      <c r="BY85" s="336">
        <v>0</v>
      </c>
      <c r="BZ85" s="336">
        <v>42.25</v>
      </c>
      <c r="CA85" s="336">
        <v>105</v>
      </c>
      <c r="CB85" s="336">
        <v>92.625</v>
      </c>
      <c r="CC85" s="337">
        <v>111.75</v>
      </c>
      <c r="CD85" s="338">
        <v>56162.326274134197</v>
      </c>
    </row>
    <row r="86" spans="1:82" x14ac:dyDescent="0.25">
      <c r="A86" s="179" t="s">
        <v>519</v>
      </c>
      <c r="B86" s="179" t="s">
        <v>520</v>
      </c>
      <c r="C86" s="179" t="s">
        <v>127</v>
      </c>
      <c r="D86" s="179" t="s">
        <v>127</v>
      </c>
      <c r="E86" s="331">
        <v>22735.980108828</v>
      </c>
      <c r="F86" s="332">
        <v>22632.8337673645</v>
      </c>
      <c r="G86" s="332">
        <v>51</v>
      </c>
      <c r="H86" s="332">
        <v>52.146341463414601</v>
      </c>
      <c r="I86" s="332">
        <v>1361</v>
      </c>
      <c r="J86" s="332">
        <v>1220</v>
      </c>
      <c r="K86" s="332">
        <v>1593.25</v>
      </c>
      <c r="L86" s="332">
        <v>3368.9972529644301</v>
      </c>
      <c r="M86" s="332">
        <v>4957.85170584156</v>
      </c>
      <c r="N86" s="332">
        <v>4990.2561500219699</v>
      </c>
      <c r="O86" s="332">
        <v>5244.625</v>
      </c>
      <c r="P86" s="331">
        <v>1543</v>
      </c>
      <c r="Q86" s="332">
        <v>82.375</v>
      </c>
      <c r="R86" s="332">
        <v>88.125</v>
      </c>
      <c r="S86" s="331">
        <v>1659</v>
      </c>
      <c r="T86" s="331">
        <v>1176.125</v>
      </c>
      <c r="U86" s="331">
        <v>451.700508130081</v>
      </c>
      <c r="V86" s="331">
        <v>4056.625</v>
      </c>
      <c r="W86" s="332">
        <v>1085.875</v>
      </c>
      <c r="X86" s="332">
        <v>493</v>
      </c>
      <c r="Y86" s="332">
        <v>385.25</v>
      </c>
      <c r="Z86" s="332">
        <v>686</v>
      </c>
      <c r="AA86" s="332">
        <v>0</v>
      </c>
      <c r="AB86" s="332">
        <v>92.375</v>
      </c>
      <c r="AC86" s="332">
        <v>185.125</v>
      </c>
      <c r="AD86" s="332">
        <v>563</v>
      </c>
      <c r="AE86" s="332">
        <v>566</v>
      </c>
      <c r="AF86" s="331">
        <v>8860.0296006978806</v>
      </c>
      <c r="AG86" s="332">
        <v>4184.625</v>
      </c>
      <c r="AH86" s="332">
        <v>104.375</v>
      </c>
      <c r="AI86" s="332">
        <v>1637.5</v>
      </c>
      <c r="AJ86" s="332">
        <v>1050.625</v>
      </c>
      <c r="AK86" s="332">
        <v>191.75</v>
      </c>
      <c r="AL86" s="332">
        <v>465.5</v>
      </c>
      <c r="AM86" s="332">
        <v>1225.6546006978799</v>
      </c>
      <c r="AN86" s="331">
        <v>122.75</v>
      </c>
      <c r="AO86" s="331">
        <v>466</v>
      </c>
      <c r="AP86" s="332">
        <v>262.5</v>
      </c>
      <c r="AQ86" s="332">
        <v>12</v>
      </c>
      <c r="AR86" s="332">
        <v>155.625</v>
      </c>
      <c r="AS86" s="332">
        <v>35.875</v>
      </c>
      <c r="AT86" s="331">
        <v>870.875</v>
      </c>
      <c r="AU86" s="331">
        <v>53.625</v>
      </c>
      <c r="AV86" s="331">
        <v>52.75</v>
      </c>
      <c r="AW86" s="332">
        <v>8.625</v>
      </c>
      <c r="AX86" s="332">
        <v>44.125</v>
      </c>
      <c r="AY86" s="331">
        <v>34.25</v>
      </c>
      <c r="AZ86" s="331">
        <v>10.125</v>
      </c>
      <c r="BA86" s="331">
        <v>69.625</v>
      </c>
      <c r="BB86" s="331">
        <v>31.125</v>
      </c>
      <c r="BC86" s="331">
        <v>1</v>
      </c>
      <c r="BD86" s="331">
        <v>2516.875</v>
      </c>
      <c r="BE86" s="331">
        <v>51.25</v>
      </c>
      <c r="BF86" s="331">
        <v>179.5</v>
      </c>
      <c r="BG86" s="331">
        <v>439.75</v>
      </c>
      <c r="BH86" s="331">
        <v>90</v>
      </c>
      <c r="BI86" s="333">
        <v>2952.125</v>
      </c>
      <c r="BJ86" s="334">
        <v>511.25</v>
      </c>
      <c r="BK86" s="334">
        <v>104.625</v>
      </c>
      <c r="BL86" s="334">
        <v>2144.875</v>
      </c>
      <c r="BM86" s="334">
        <v>16.75</v>
      </c>
      <c r="BN86" s="334">
        <v>3.375</v>
      </c>
      <c r="BO86" s="334">
        <v>0</v>
      </c>
      <c r="BP86" s="334">
        <v>171.25</v>
      </c>
      <c r="BQ86" s="335">
        <v>1913.125</v>
      </c>
      <c r="BR86" s="335">
        <v>175.125</v>
      </c>
      <c r="BS86" s="335">
        <v>192.5</v>
      </c>
      <c r="BT86" s="335">
        <v>75</v>
      </c>
      <c r="BU86" s="335">
        <v>0</v>
      </c>
      <c r="BV86" s="335">
        <v>1470.5</v>
      </c>
      <c r="BW86" s="336">
        <v>443.25</v>
      </c>
      <c r="BX86" s="336">
        <v>0</v>
      </c>
      <c r="BY86" s="336">
        <v>37.625</v>
      </c>
      <c r="BZ86" s="336">
        <v>185.5</v>
      </c>
      <c r="CA86" s="336">
        <v>0</v>
      </c>
      <c r="CB86" s="336">
        <v>394.75</v>
      </c>
      <c r="CC86" s="337">
        <v>438</v>
      </c>
      <c r="CD86" s="338">
        <v>226445.81728643901</v>
      </c>
    </row>
    <row r="87" spans="1:82" x14ac:dyDescent="0.25">
      <c r="A87" s="179" t="s">
        <v>150</v>
      </c>
      <c r="B87" s="179" t="s">
        <v>521</v>
      </c>
      <c r="C87" s="179" t="s">
        <v>127</v>
      </c>
      <c r="D87" s="179" t="s">
        <v>127</v>
      </c>
      <c r="E87" s="331">
        <v>13730.211493663999</v>
      </c>
      <c r="F87" s="332">
        <v>13533.1507793783</v>
      </c>
      <c r="G87" s="332">
        <v>197.060714285714</v>
      </c>
      <c r="H87" s="332">
        <v>0</v>
      </c>
      <c r="I87" s="332">
        <v>976.69917929292899</v>
      </c>
      <c r="J87" s="332">
        <v>940</v>
      </c>
      <c r="K87" s="332">
        <v>934.375</v>
      </c>
      <c r="L87" s="332">
        <v>1940.00198985529</v>
      </c>
      <c r="M87" s="332">
        <v>3365.8484288981699</v>
      </c>
      <c r="N87" s="332">
        <v>3599.4761813319301</v>
      </c>
      <c r="O87" s="332">
        <v>1973.81071428571</v>
      </c>
      <c r="P87" s="331">
        <v>1439.5</v>
      </c>
      <c r="Q87" s="332">
        <v>12.875</v>
      </c>
      <c r="R87" s="332">
        <v>55.75</v>
      </c>
      <c r="S87" s="331">
        <v>1022.125</v>
      </c>
      <c r="T87" s="331">
        <v>643.25</v>
      </c>
      <c r="U87" s="331">
        <v>810.22860528897797</v>
      </c>
      <c r="V87" s="331">
        <v>2660.125</v>
      </c>
      <c r="W87" s="332">
        <v>537.625</v>
      </c>
      <c r="X87" s="332">
        <v>448.875</v>
      </c>
      <c r="Y87" s="332">
        <v>165.25</v>
      </c>
      <c r="Z87" s="332">
        <v>723.25</v>
      </c>
      <c r="AA87" s="332">
        <v>0</v>
      </c>
      <c r="AB87" s="332">
        <v>303.5</v>
      </c>
      <c r="AC87" s="332">
        <v>0</v>
      </c>
      <c r="AD87" s="332">
        <v>155</v>
      </c>
      <c r="AE87" s="332">
        <v>326.625</v>
      </c>
      <c r="AF87" s="331">
        <v>3739.2328883750502</v>
      </c>
      <c r="AG87" s="332">
        <v>1080.875</v>
      </c>
      <c r="AH87" s="332">
        <v>113.75</v>
      </c>
      <c r="AI87" s="332">
        <v>774</v>
      </c>
      <c r="AJ87" s="332">
        <v>327.75</v>
      </c>
      <c r="AK87" s="332">
        <v>66.125</v>
      </c>
      <c r="AL87" s="332">
        <v>191.625</v>
      </c>
      <c r="AM87" s="332">
        <v>1185.1078883750499</v>
      </c>
      <c r="AN87" s="331">
        <v>144.375</v>
      </c>
      <c r="AO87" s="331">
        <v>604.75</v>
      </c>
      <c r="AP87" s="332">
        <v>486.125</v>
      </c>
      <c r="AQ87" s="332">
        <v>4.75</v>
      </c>
      <c r="AR87" s="332">
        <v>86.25</v>
      </c>
      <c r="AS87" s="332">
        <v>27.625</v>
      </c>
      <c r="AT87" s="331">
        <v>86</v>
      </c>
      <c r="AU87" s="331">
        <v>28.25</v>
      </c>
      <c r="AV87" s="331">
        <v>25.875</v>
      </c>
      <c r="AW87" s="332">
        <v>12.5</v>
      </c>
      <c r="AX87" s="332">
        <v>13.375</v>
      </c>
      <c r="AY87" s="331">
        <v>17.25</v>
      </c>
      <c r="AZ87" s="331">
        <v>92.375</v>
      </c>
      <c r="BA87" s="331">
        <v>50.75</v>
      </c>
      <c r="BB87" s="331">
        <v>2.375</v>
      </c>
      <c r="BC87" s="331">
        <v>0</v>
      </c>
      <c r="BD87" s="331">
        <v>1844.375</v>
      </c>
      <c r="BE87" s="331">
        <v>14.875</v>
      </c>
      <c r="BF87" s="331">
        <v>26.125</v>
      </c>
      <c r="BG87" s="331">
        <v>294.875</v>
      </c>
      <c r="BH87" s="331">
        <v>183.5</v>
      </c>
      <c r="BI87" s="333">
        <v>3810.875</v>
      </c>
      <c r="BJ87" s="334">
        <v>1327.5</v>
      </c>
      <c r="BK87" s="334">
        <v>235.375</v>
      </c>
      <c r="BL87" s="334">
        <v>1548.375</v>
      </c>
      <c r="BM87" s="334">
        <v>0</v>
      </c>
      <c r="BN87" s="334">
        <v>4.75</v>
      </c>
      <c r="BO87" s="334">
        <v>307</v>
      </c>
      <c r="BP87" s="334">
        <v>387.875</v>
      </c>
      <c r="BQ87" s="335">
        <v>1038.5</v>
      </c>
      <c r="BR87" s="335">
        <v>104.875</v>
      </c>
      <c r="BS87" s="335">
        <v>263</v>
      </c>
      <c r="BT87" s="335">
        <v>175.5</v>
      </c>
      <c r="BU87" s="335">
        <v>5</v>
      </c>
      <c r="BV87" s="335">
        <v>490.125</v>
      </c>
      <c r="BW87" s="336">
        <v>0</v>
      </c>
      <c r="BX87" s="336">
        <v>0</v>
      </c>
      <c r="BY87" s="336">
        <v>0</v>
      </c>
      <c r="BZ87" s="336">
        <v>0</v>
      </c>
      <c r="CA87" s="336">
        <v>0</v>
      </c>
      <c r="CB87" s="336">
        <v>280.375</v>
      </c>
      <c r="CC87" s="337">
        <v>281.375</v>
      </c>
      <c r="CD87" s="338">
        <v>152769.75103878201</v>
      </c>
    </row>
    <row r="88" spans="1:82" x14ac:dyDescent="0.25">
      <c r="A88" s="179" t="s">
        <v>522</v>
      </c>
      <c r="B88" s="179" t="s">
        <v>523</v>
      </c>
      <c r="C88" s="179" t="s">
        <v>126</v>
      </c>
      <c r="D88" s="179" t="s">
        <v>126</v>
      </c>
      <c r="E88" s="331">
        <v>18098.963523454699</v>
      </c>
      <c r="F88" s="332">
        <v>17478.040730875</v>
      </c>
      <c r="G88" s="332">
        <v>9</v>
      </c>
      <c r="H88" s="332">
        <v>611.92279257969301</v>
      </c>
      <c r="I88" s="332">
        <v>1123.5</v>
      </c>
      <c r="J88" s="332">
        <v>1304.3628434065899</v>
      </c>
      <c r="K88" s="332">
        <v>1462.875</v>
      </c>
      <c r="L88" s="332">
        <v>2724.9539473684199</v>
      </c>
      <c r="M88" s="332">
        <v>4772.4084893726804</v>
      </c>
      <c r="N88" s="332">
        <v>3820.2028353003702</v>
      </c>
      <c r="O88" s="332">
        <v>2890.6604080066199</v>
      </c>
      <c r="P88" s="331">
        <v>2969.25</v>
      </c>
      <c r="Q88" s="332">
        <v>16.5</v>
      </c>
      <c r="R88" s="332">
        <v>104.625</v>
      </c>
      <c r="S88" s="331">
        <v>952.5</v>
      </c>
      <c r="T88" s="331">
        <v>800.125</v>
      </c>
      <c r="U88" s="331">
        <v>1318.9779165438999</v>
      </c>
      <c r="V88" s="331">
        <v>3304.875</v>
      </c>
      <c r="W88" s="332">
        <v>970.125</v>
      </c>
      <c r="X88" s="332">
        <v>460.875</v>
      </c>
      <c r="Y88" s="332">
        <v>365.625</v>
      </c>
      <c r="Z88" s="332">
        <v>999.375</v>
      </c>
      <c r="AA88" s="332">
        <v>18.375</v>
      </c>
      <c r="AB88" s="332">
        <v>75.375</v>
      </c>
      <c r="AC88" s="332">
        <v>74.75</v>
      </c>
      <c r="AD88" s="332">
        <v>107.625</v>
      </c>
      <c r="AE88" s="332">
        <v>232.75</v>
      </c>
      <c r="AF88" s="331">
        <v>4483.79043147218</v>
      </c>
      <c r="AG88" s="332">
        <v>2388.375</v>
      </c>
      <c r="AH88" s="332">
        <v>97.125</v>
      </c>
      <c r="AI88" s="332">
        <v>1029.375</v>
      </c>
      <c r="AJ88" s="332">
        <v>146.625</v>
      </c>
      <c r="AK88" s="332">
        <v>196.18125000000001</v>
      </c>
      <c r="AL88" s="332">
        <v>17.5</v>
      </c>
      <c r="AM88" s="332">
        <v>608.60918147218194</v>
      </c>
      <c r="AN88" s="331">
        <v>253.375</v>
      </c>
      <c r="AO88" s="331">
        <v>212.25</v>
      </c>
      <c r="AP88" s="332">
        <v>141.125</v>
      </c>
      <c r="AQ88" s="332">
        <v>9.125</v>
      </c>
      <c r="AR88" s="332">
        <v>42.625</v>
      </c>
      <c r="AS88" s="332">
        <v>19.375</v>
      </c>
      <c r="AT88" s="331">
        <v>213.25</v>
      </c>
      <c r="AU88" s="331">
        <v>315.875</v>
      </c>
      <c r="AV88" s="331">
        <v>21.625</v>
      </c>
      <c r="AW88" s="332">
        <v>0.375</v>
      </c>
      <c r="AX88" s="332">
        <v>21.25</v>
      </c>
      <c r="AY88" s="331">
        <v>9</v>
      </c>
      <c r="AZ88" s="331">
        <v>421.875</v>
      </c>
      <c r="BA88" s="331">
        <v>43.75</v>
      </c>
      <c r="BB88" s="331">
        <v>3</v>
      </c>
      <c r="BC88" s="331">
        <v>1</v>
      </c>
      <c r="BD88" s="331">
        <v>1794.3201754386</v>
      </c>
      <c r="BE88" s="331">
        <v>0</v>
      </c>
      <c r="BF88" s="331">
        <v>83.25</v>
      </c>
      <c r="BG88" s="331">
        <v>533.375</v>
      </c>
      <c r="BH88" s="331">
        <v>363.5</v>
      </c>
      <c r="BI88" s="333">
        <v>3653.5</v>
      </c>
      <c r="BJ88" s="334">
        <v>279</v>
      </c>
      <c r="BK88" s="334">
        <v>477.875</v>
      </c>
      <c r="BL88" s="334">
        <v>1416.625</v>
      </c>
      <c r="BM88" s="334">
        <v>173.5</v>
      </c>
      <c r="BN88" s="334">
        <v>604.125</v>
      </c>
      <c r="BO88" s="334">
        <v>33.5</v>
      </c>
      <c r="BP88" s="334">
        <v>668.875</v>
      </c>
      <c r="BQ88" s="335">
        <v>1254.875</v>
      </c>
      <c r="BR88" s="335">
        <v>62.625</v>
      </c>
      <c r="BS88" s="335">
        <v>272</v>
      </c>
      <c r="BT88" s="335">
        <v>0</v>
      </c>
      <c r="BU88" s="335">
        <v>55.5</v>
      </c>
      <c r="BV88" s="335">
        <v>864.75</v>
      </c>
      <c r="BW88" s="336">
        <v>367.875</v>
      </c>
      <c r="BX88" s="336">
        <v>2.125</v>
      </c>
      <c r="BY88" s="336">
        <v>0</v>
      </c>
      <c r="BZ88" s="336">
        <v>0</v>
      </c>
      <c r="CA88" s="336">
        <v>0</v>
      </c>
      <c r="CB88" s="336">
        <v>319.625</v>
      </c>
      <c r="CC88" s="337">
        <v>161.125</v>
      </c>
      <c r="CD88" s="338">
        <v>190081.975161657</v>
      </c>
    </row>
    <row r="89" spans="1:82" x14ac:dyDescent="0.25">
      <c r="A89" s="179" t="s">
        <v>524</v>
      </c>
      <c r="B89" s="179" t="s">
        <v>525</v>
      </c>
      <c r="C89" s="179" t="s">
        <v>387</v>
      </c>
      <c r="D89" s="179" t="s">
        <v>124</v>
      </c>
      <c r="E89" s="331">
        <v>13044.3331429756</v>
      </c>
      <c r="F89" s="332">
        <v>12502.8331429756</v>
      </c>
      <c r="G89" s="332">
        <v>119.75</v>
      </c>
      <c r="H89" s="332">
        <v>421.75</v>
      </c>
      <c r="I89" s="332">
        <v>822.25</v>
      </c>
      <c r="J89" s="332">
        <v>606.625</v>
      </c>
      <c r="K89" s="332">
        <v>891.78683385579905</v>
      </c>
      <c r="L89" s="332">
        <v>1638.5</v>
      </c>
      <c r="M89" s="332">
        <v>4209.8727158239599</v>
      </c>
      <c r="N89" s="332">
        <v>3132.92359329587</v>
      </c>
      <c r="O89" s="332">
        <v>1742.375</v>
      </c>
      <c r="P89" s="331">
        <v>1395.5</v>
      </c>
      <c r="Q89" s="332">
        <v>8.75</v>
      </c>
      <c r="R89" s="332">
        <v>262.5</v>
      </c>
      <c r="S89" s="331">
        <v>292.25</v>
      </c>
      <c r="T89" s="331">
        <v>559.75</v>
      </c>
      <c r="U89" s="331">
        <v>759.75</v>
      </c>
      <c r="V89" s="331">
        <v>3189.875</v>
      </c>
      <c r="W89" s="332">
        <v>607.5</v>
      </c>
      <c r="X89" s="332">
        <v>586</v>
      </c>
      <c r="Y89" s="332">
        <v>561.125</v>
      </c>
      <c r="Z89" s="332">
        <v>685</v>
      </c>
      <c r="AA89" s="332">
        <v>0</v>
      </c>
      <c r="AB89" s="332">
        <v>23.625</v>
      </c>
      <c r="AC89" s="332">
        <v>57.75</v>
      </c>
      <c r="AD89" s="332">
        <v>356.125</v>
      </c>
      <c r="AE89" s="332">
        <v>312.75</v>
      </c>
      <c r="AF89" s="331">
        <v>3849.4581429756299</v>
      </c>
      <c r="AG89" s="332">
        <v>1508.25</v>
      </c>
      <c r="AH89" s="332">
        <v>139.625</v>
      </c>
      <c r="AI89" s="332">
        <v>825.25</v>
      </c>
      <c r="AJ89" s="332">
        <v>234.125</v>
      </c>
      <c r="AK89" s="332">
        <v>311.25</v>
      </c>
      <c r="AL89" s="332">
        <v>57.125</v>
      </c>
      <c r="AM89" s="332">
        <v>773.83314297563402</v>
      </c>
      <c r="AN89" s="331">
        <v>139</v>
      </c>
      <c r="AO89" s="331">
        <v>396.5</v>
      </c>
      <c r="AP89" s="332">
        <v>336.375</v>
      </c>
      <c r="AQ89" s="332">
        <v>6.875</v>
      </c>
      <c r="AR89" s="332">
        <v>37.75</v>
      </c>
      <c r="AS89" s="332">
        <v>15.5</v>
      </c>
      <c r="AT89" s="331">
        <v>65</v>
      </c>
      <c r="AU89" s="331">
        <v>55</v>
      </c>
      <c r="AV89" s="331">
        <v>15.375</v>
      </c>
      <c r="AW89" s="332">
        <v>0.375</v>
      </c>
      <c r="AX89" s="332">
        <v>15</v>
      </c>
      <c r="AY89" s="331">
        <v>17.75</v>
      </c>
      <c r="AZ89" s="331">
        <v>46.5</v>
      </c>
      <c r="BA89" s="331">
        <v>52.5</v>
      </c>
      <c r="BB89" s="331">
        <v>1.75</v>
      </c>
      <c r="BC89" s="331">
        <v>0</v>
      </c>
      <c r="BD89" s="331">
        <v>1526</v>
      </c>
      <c r="BE89" s="331">
        <v>2.875</v>
      </c>
      <c r="BF89" s="331">
        <v>57</v>
      </c>
      <c r="BG89" s="331">
        <v>343.5</v>
      </c>
      <c r="BH89" s="331">
        <v>279</v>
      </c>
      <c r="BI89" s="333">
        <v>3044.625</v>
      </c>
      <c r="BJ89" s="334">
        <v>798.5</v>
      </c>
      <c r="BK89" s="334">
        <v>231.25</v>
      </c>
      <c r="BL89" s="334">
        <v>1338.5</v>
      </c>
      <c r="BM89" s="334">
        <v>390.625</v>
      </c>
      <c r="BN89" s="334">
        <v>6.25</v>
      </c>
      <c r="BO89" s="334">
        <v>0.875</v>
      </c>
      <c r="BP89" s="334">
        <v>278.625</v>
      </c>
      <c r="BQ89" s="335">
        <v>1387.378076221944</v>
      </c>
      <c r="BR89" s="335">
        <v>415.75</v>
      </c>
      <c r="BS89" s="335">
        <v>174</v>
      </c>
      <c r="BT89" s="335">
        <v>0</v>
      </c>
      <c r="BU89" s="335">
        <v>217.5</v>
      </c>
      <c r="BV89" s="335">
        <v>580.12807622194396</v>
      </c>
      <c r="BW89" s="336">
        <v>0</v>
      </c>
      <c r="BX89" s="336">
        <v>0</v>
      </c>
      <c r="BY89" s="336">
        <v>0</v>
      </c>
      <c r="BZ89" s="336">
        <v>223.625</v>
      </c>
      <c r="CA89" s="336">
        <v>29.125</v>
      </c>
      <c r="CB89" s="336">
        <v>153.25</v>
      </c>
      <c r="CC89" s="337">
        <v>147</v>
      </c>
      <c r="CD89" s="338">
        <v>105182.52237030859</v>
      </c>
    </row>
    <row r="90" spans="1:82" x14ac:dyDescent="0.25">
      <c r="A90" s="179" t="s">
        <v>526</v>
      </c>
      <c r="B90" s="179" t="s">
        <v>527</v>
      </c>
      <c r="C90" s="179" t="s">
        <v>395</v>
      </c>
      <c r="D90" s="179" t="s">
        <v>124</v>
      </c>
      <c r="E90" s="331">
        <v>9134.9556532464994</v>
      </c>
      <c r="F90" s="332">
        <v>9123.8306532464994</v>
      </c>
      <c r="G90" s="332">
        <v>0</v>
      </c>
      <c r="H90" s="332">
        <v>11.125</v>
      </c>
      <c r="I90" s="332">
        <v>630.875</v>
      </c>
      <c r="J90" s="332">
        <v>668.125</v>
      </c>
      <c r="K90" s="332">
        <v>917.875</v>
      </c>
      <c r="L90" s="332">
        <v>1361.2305227234001</v>
      </c>
      <c r="M90" s="332">
        <v>2166.3476693034399</v>
      </c>
      <c r="N90" s="332">
        <v>1917.2524612196601</v>
      </c>
      <c r="O90" s="332">
        <v>1473.25</v>
      </c>
      <c r="P90" s="331">
        <v>874.25</v>
      </c>
      <c r="Q90" s="332">
        <v>1.75</v>
      </c>
      <c r="R90" s="332">
        <v>31.75</v>
      </c>
      <c r="S90" s="331">
        <v>750.625</v>
      </c>
      <c r="T90" s="331">
        <v>365.25</v>
      </c>
      <c r="U90" s="331">
        <v>249.19480089360999</v>
      </c>
      <c r="V90" s="331">
        <v>1727.875</v>
      </c>
      <c r="W90" s="332">
        <v>172.5</v>
      </c>
      <c r="X90" s="332">
        <v>341.625</v>
      </c>
      <c r="Y90" s="332">
        <v>61.25</v>
      </c>
      <c r="Z90" s="332">
        <v>548</v>
      </c>
      <c r="AA90" s="332">
        <v>0</v>
      </c>
      <c r="AB90" s="332">
        <v>35.5</v>
      </c>
      <c r="AC90" s="332">
        <v>145</v>
      </c>
      <c r="AD90" s="332">
        <v>201.625</v>
      </c>
      <c r="AE90" s="332">
        <v>222.375</v>
      </c>
      <c r="AF90" s="331">
        <v>2906.5108523528902</v>
      </c>
      <c r="AG90" s="332">
        <v>1261.125</v>
      </c>
      <c r="AH90" s="332">
        <v>39.75</v>
      </c>
      <c r="AI90" s="332">
        <v>458.25</v>
      </c>
      <c r="AJ90" s="332">
        <v>307.5</v>
      </c>
      <c r="AK90" s="332">
        <v>139.875</v>
      </c>
      <c r="AL90" s="332">
        <v>37.625</v>
      </c>
      <c r="AM90" s="332">
        <v>662.38585235288997</v>
      </c>
      <c r="AN90" s="331">
        <v>112.75</v>
      </c>
      <c r="AO90" s="331">
        <v>309.875</v>
      </c>
      <c r="AP90" s="332">
        <v>192.125</v>
      </c>
      <c r="AQ90" s="332">
        <v>19.75</v>
      </c>
      <c r="AR90" s="332">
        <v>70.875</v>
      </c>
      <c r="AS90" s="332">
        <v>27.125</v>
      </c>
      <c r="AT90" s="331">
        <v>56.625</v>
      </c>
      <c r="AU90" s="331">
        <v>18</v>
      </c>
      <c r="AV90" s="331">
        <v>52.875</v>
      </c>
      <c r="AW90" s="332">
        <v>5.75</v>
      </c>
      <c r="AX90" s="332">
        <v>47.125</v>
      </c>
      <c r="AY90" s="331">
        <v>37.75</v>
      </c>
      <c r="AZ90" s="331">
        <v>70.125</v>
      </c>
      <c r="BA90" s="331">
        <v>70.875</v>
      </c>
      <c r="BB90" s="331">
        <v>21.375</v>
      </c>
      <c r="BC90" s="331">
        <v>6.125</v>
      </c>
      <c r="BD90" s="331">
        <v>685</v>
      </c>
      <c r="BE90" s="331">
        <v>49.75</v>
      </c>
      <c r="BF90" s="331">
        <v>23.5</v>
      </c>
      <c r="BG90" s="331">
        <v>593.125</v>
      </c>
      <c r="BH90" s="331">
        <v>153.5</v>
      </c>
      <c r="BI90" s="333">
        <v>3031.875</v>
      </c>
      <c r="BJ90" s="334">
        <v>417.5</v>
      </c>
      <c r="BK90" s="334">
        <v>553.5</v>
      </c>
      <c r="BL90" s="334">
        <v>1339.5</v>
      </c>
      <c r="BM90" s="334">
        <v>614.75</v>
      </c>
      <c r="BN90" s="334">
        <v>8</v>
      </c>
      <c r="BO90" s="334">
        <v>0</v>
      </c>
      <c r="BP90" s="334">
        <v>98.625</v>
      </c>
      <c r="BQ90" s="335">
        <v>475</v>
      </c>
      <c r="BR90" s="335">
        <v>70.5</v>
      </c>
      <c r="BS90" s="335">
        <v>156.5</v>
      </c>
      <c r="BT90" s="335">
        <v>0</v>
      </c>
      <c r="BU90" s="335">
        <v>2</v>
      </c>
      <c r="BV90" s="335">
        <v>246</v>
      </c>
      <c r="BW90" s="336">
        <v>0</v>
      </c>
      <c r="BX90" s="336">
        <v>0</v>
      </c>
      <c r="BY90" s="336">
        <v>0</v>
      </c>
      <c r="BZ90" s="336">
        <v>49.125</v>
      </c>
      <c r="CA90" s="336">
        <v>0</v>
      </c>
      <c r="CB90" s="336">
        <v>158.375</v>
      </c>
      <c r="CC90" s="337">
        <v>640</v>
      </c>
      <c r="CD90" s="338">
        <v>84780.197292789802</v>
      </c>
    </row>
    <row r="91" spans="1:82" x14ac:dyDescent="0.25">
      <c r="A91" s="179" t="s">
        <v>528</v>
      </c>
      <c r="B91" s="179" t="s">
        <v>529</v>
      </c>
      <c r="C91" s="179" t="s">
        <v>462</v>
      </c>
      <c r="D91" s="179" t="s">
        <v>120</v>
      </c>
      <c r="E91" s="331">
        <v>9714.9658053912208</v>
      </c>
      <c r="F91" s="332">
        <v>9713.0908053912208</v>
      </c>
      <c r="G91" s="332">
        <v>0</v>
      </c>
      <c r="H91" s="332">
        <v>1.875</v>
      </c>
      <c r="I91" s="332">
        <v>457.5</v>
      </c>
      <c r="J91" s="332">
        <v>441.375</v>
      </c>
      <c r="K91" s="332">
        <v>415.875</v>
      </c>
      <c r="L91" s="332">
        <v>1514.1358735106101</v>
      </c>
      <c r="M91" s="332">
        <v>2663.94600330918</v>
      </c>
      <c r="N91" s="332">
        <v>2600.3839285714298</v>
      </c>
      <c r="O91" s="332">
        <v>1621.75</v>
      </c>
      <c r="P91" s="331">
        <v>720.625</v>
      </c>
      <c r="Q91" s="332">
        <v>2.875</v>
      </c>
      <c r="R91" s="332">
        <v>38</v>
      </c>
      <c r="S91" s="331">
        <v>188.875</v>
      </c>
      <c r="T91" s="331">
        <v>315.25</v>
      </c>
      <c r="U91" s="331">
        <v>438.125</v>
      </c>
      <c r="V91" s="331">
        <v>2078</v>
      </c>
      <c r="W91" s="332">
        <v>742.875</v>
      </c>
      <c r="X91" s="332">
        <v>52.75</v>
      </c>
      <c r="Y91" s="332">
        <v>426.25</v>
      </c>
      <c r="Z91" s="332">
        <v>266</v>
      </c>
      <c r="AA91" s="332">
        <v>26.125</v>
      </c>
      <c r="AB91" s="332">
        <v>24.5</v>
      </c>
      <c r="AC91" s="332">
        <v>71.125</v>
      </c>
      <c r="AD91" s="332">
        <v>282.125</v>
      </c>
      <c r="AE91" s="332">
        <v>186.25</v>
      </c>
      <c r="AF91" s="331">
        <v>4225.5908053912199</v>
      </c>
      <c r="AG91" s="332">
        <v>1442.375</v>
      </c>
      <c r="AH91" s="332">
        <v>24.875</v>
      </c>
      <c r="AI91" s="332">
        <v>1333.25</v>
      </c>
      <c r="AJ91" s="332">
        <v>254.875</v>
      </c>
      <c r="AK91" s="332">
        <v>206.375</v>
      </c>
      <c r="AL91" s="332">
        <v>26.625</v>
      </c>
      <c r="AM91" s="332">
        <v>937.21580539121703</v>
      </c>
      <c r="AN91" s="331">
        <v>127.375</v>
      </c>
      <c r="AO91" s="331">
        <v>171.5</v>
      </c>
      <c r="AP91" s="332">
        <v>69.875</v>
      </c>
      <c r="AQ91" s="332">
        <v>0</v>
      </c>
      <c r="AR91" s="332">
        <v>70.5</v>
      </c>
      <c r="AS91" s="332">
        <v>31.125</v>
      </c>
      <c r="AT91" s="331">
        <v>215.375</v>
      </c>
      <c r="AU91" s="331">
        <v>4</v>
      </c>
      <c r="AV91" s="331">
        <v>21.25</v>
      </c>
      <c r="AW91" s="332">
        <v>9</v>
      </c>
      <c r="AX91" s="332">
        <v>12.25</v>
      </c>
      <c r="AY91" s="331">
        <v>16.75</v>
      </c>
      <c r="AZ91" s="331">
        <v>50</v>
      </c>
      <c r="BA91" s="331">
        <v>41.625</v>
      </c>
      <c r="BB91" s="331">
        <v>1</v>
      </c>
      <c r="BC91" s="331">
        <v>0</v>
      </c>
      <c r="BD91" s="331">
        <v>496.5</v>
      </c>
      <c r="BE91" s="331">
        <v>0</v>
      </c>
      <c r="BF91" s="331">
        <v>136.5</v>
      </c>
      <c r="BG91" s="331">
        <v>328.625</v>
      </c>
      <c r="BH91" s="331">
        <v>138</v>
      </c>
      <c r="BI91" s="333">
        <v>1748.75</v>
      </c>
      <c r="BJ91" s="334">
        <v>504.5</v>
      </c>
      <c r="BK91" s="334">
        <v>204</v>
      </c>
      <c r="BL91" s="334">
        <v>851.25</v>
      </c>
      <c r="BM91" s="334">
        <v>8.375</v>
      </c>
      <c r="BN91" s="334">
        <v>20.25</v>
      </c>
      <c r="BO91" s="334">
        <v>0</v>
      </c>
      <c r="BP91" s="334">
        <v>160.375</v>
      </c>
      <c r="BQ91" s="335">
        <v>373.25</v>
      </c>
      <c r="BR91" s="335">
        <v>38.75</v>
      </c>
      <c r="BS91" s="335">
        <v>0</v>
      </c>
      <c r="BT91" s="335">
        <v>35.5</v>
      </c>
      <c r="BU91" s="335">
        <v>0</v>
      </c>
      <c r="BV91" s="335">
        <v>299</v>
      </c>
      <c r="BW91" s="336">
        <v>0</v>
      </c>
      <c r="BX91" s="336">
        <v>0</v>
      </c>
      <c r="BY91" s="336">
        <v>0</v>
      </c>
      <c r="BZ91" s="336">
        <v>0</v>
      </c>
      <c r="CA91" s="336">
        <v>0</v>
      </c>
      <c r="CB91" s="336">
        <v>166.25</v>
      </c>
      <c r="CC91" s="337">
        <v>0</v>
      </c>
      <c r="CD91" s="338">
        <v>86035.306061677606</v>
      </c>
    </row>
    <row r="92" spans="1:82" x14ac:dyDescent="0.25">
      <c r="A92" s="179" t="s">
        <v>530</v>
      </c>
      <c r="B92" s="179" t="s">
        <v>531</v>
      </c>
      <c r="C92" s="179" t="s">
        <v>399</v>
      </c>
      <c r="D92" s="179" t="s">
        <v>116</v>
      </c>
      <c r="E92" s="331">
        <v>7794.3691092945301</v>
      </c>
      <c r="F92" s="332">
        <v>7415.7441092945301</v>
      </c>
      <c r="G92" s="332">
        <v>66.875</v>
      </c>
      <c r="H92" s="332">
        <v>311.75</v>
      </c>
      <c r="I92" s="332">
        <v>425.25</v>
      </c>
      <c r="J92" s="332">
        <v>387</v>
      </c>
      <c r="K92" s="332">
        <v>680.375</v>
      </c>
      <c r="L92" s="332">
        <v>1078.0488319729811</v>
      </c>
      <c r="M92" s="332">
        <v>3067.0702773215498</v>
      </c>
      <c r="N92" s="332">
        <v>1700.75</v>
      </c>
      <c r="O92" s="332">
        <v>455.875</v>
      </c>
      <c r="P92" s="331">
        <v>586.5</v>
      </c>
      <c r="Q92" s="332">
        <v>10.5</v>
      </c>
      <c r="R92" s="332">
        <v>81.5</v>
      </c>
      <c r="S92" s="331">
        <v>426.25</v>
      </c>
      <c r="T92" s="331">
        <v>218.375</v>
      </c>
      <c r="U92" s="331">
        <v>557.25</v>
      </c>
      <c r="V92" s="331">
        <v>1875.75</v>
      </c>
      <c r="W92" s="332">
        <v>475.125</v>
      </c>
      <c r="X92" s="332">
        <v>125.375</v>
      </c>
      <c r="Y92" s="332">
        <v>221</v>
      </c>
      <c r="Z92" s="332">
        <v>340.625</v>
      </c>
      <c r="AA92" s="332">
        <v>0</v>
      </c>
      <c r="AB92" s="332">
        <v>291.125</v>
      </c>
      <c r="AC92" s="332">
        <v>9.375</v>
      </c>
      <c r="AD92" s="332">
        <v>271.875</v>
      </c>
      <c r="AE92" s="332">
        <v>141.25</v>
      </c>
      <c r="AF92" s="331">
        <v>2384.4941092945301</v>
      </c>
      <c r="AG92" s="332">
        <v>722.5</v>
      </c>
      <c r="AH92" s="332">
        <v>151</v>
      </c>
      <c r="AI92" s="332">
        <v>497.375</v>
      </c>
      <c r="AJ92" s="332">
        <v>187.625</v>
      </c>
      <c r="AK92" s="332">
        <v>183.75</v>
      </c>
      <c r="AL92" s="332">
        <v>19.125</v>
      </c>
      <c r="AM92" s="332">
        <v>623.11910929452904</v>
      </c>
      <c r="AN92" s="331">
        <v>149.375</v>
      </c>
      <c r="AO92" s="331">
        <v>161.25</v>
      </c>
      <c r="AP92" s="332">
        <v>116.25</v>
      </c>
      <c r="AQ92" s="332">
        <v>7</v>
      </c>
      <c r="AR92" s="332">
        <v>29.5</v>
      </c>
      <c r="AS92" s="332">
        <v>8.5</v>
      </c>
      <c r="AT92" s="331">
        <v>73.375</v>
      </c>
      <c r="AU92" s="331">
        <v>7.625</v>
      </c>
      <c r="AV92" s="331">
        <v>26.5</v>
      </c>
      <c r="AW92" s="332">
        <v>0.75</v>
      </c>
      <c r="AX92" s="332">
        <v>25.75</v>
      </c>
      <c r="AY92" s="331">
        <v>5</v>
      </c>
      <c r="AZ92" s="331">
        <v>30.625</v>
      </c>
      <c r="BA92" s="331">
        <v>46</v>
      </c>
      <c r="BB92" s="331">
        <v>3.125</v>
      </c>
      <c r="BC92" s="331">
        <v>0</v>
      </c>
      <c r="BD92" s="331">
        <v>542.25</v>
      </c>
      <c r="BE92" s="331">
        <v>11.625</v>
      </c>
      <c r="BF92" s="331">
        <v>65</v>
      </c>
      <c r="BG92" s="331">
        <v>373.5</v>
      </c>
      <c r="BH92" s="331">
        <v>250.5</v>
      </c>
      <c r="BI92" s="333">
        <v>1817</v>
      </c>
      <c r="BJ92" s="334">
        <v>652.5</v>
      </c>
      <c r="BK92" s="334">
        <v>143.125</v>
      </c>
      <c r="BL92" s="334">
        <v>784.25</v>
      </c>
      <c r="BM92" s="334">
        <v>76.25</v>
      </c>
      <c r="BN92" s="334">
        <v>2</v>
      </c>
      <c r="BO92" s="334">
        <v>0</v>
      </c>
      <c r="BP92" s="334">
        <v>158.875</v>
      </c>
      <c r="BQ92" s="335">
        <v>712.625</v>
      </c>
      <c r="BR92" s="335">
        <v>51.625</v>
      </c>
      <c r="BS92" s="335">
        <v>86.5</v>
      </c>
      <c r="BT92" s="335">
        <v>119.5</v>
      </c>
      <c r="BU92" s="335">
        <v>0</v>
      </c>
      <c r="BV92" s="335">
        <v>455</v>
      </c>
      <c r="BW92" s="336">
        <v>0</v>
      </c>
      <c r="BX92" s="336">
        <v>103.625</v>
      </c>
      <c r="BY92" s="336">
        <v>0</v>
      </c>
      <c r="BZ92" s="336">
        <v>52.375</v>
      </c>
      <c r="CA92" s="336">
        <v>58.125</v>
      </c>
      <c r="CB92" s="336">
        <v>151.125</v>
      </c>
      <c r="CC92" s="337">
        <v>160.75</v>
      </c>
      <c r="CD92" s="338">
        <v>80215.7095494573</v>
      </c>
    </row>
    <row r="93" spans="1:82" x14ac:dyDescent="0.25">
      <c r="A93" s="179" t="s">
        <v>532</v>
      </c>
      <c r="B93" s="179" t="s">
        <v>533</v>
      </c>
      <c r="C93" s="179" t="s">
        <v>408</v>
      </c>
      <c r="D93" s="179" t="s">
        <v>116</v>
      </c>
      <c r="E93" s="331">
        <v>3593.61089916725</v>
      </c>
      <c r="F93" s="332">
        <v>3560.98589916725</v>
      </c>
      <c r="G93" s="332">
        <v>32.625</v>
      </c>
      <c r="H93" s="332">
        <v>0</v>
      </c>
      <c r="I93" s="332">
        <v>156.5</v>
      </c>
      <c r="J93" s="332">
        <v>202.75</v>
      </c>
      <c r="K93" s="332">
        <v>168.125</v>
      </c>
      <c r="L93" s="332">
        <v>335.375</v>
      </c>
      <c r="M93" s="332">
        <v>805.75</v>
      </c>
      <c r="N93" s="332">
        <v>533.61089916724995</v>
      </c>
      <c r="O93" s="332">
        <v>1391.5</v>
      </c>
      <c r="P93" s="331">
        <v>179.25</v>
      </c>
      <c r="Q93" s="332">
        <v>5.125</v>
      </c>
      <c r="R93" s="332">
        <v>0.875</v>
      </c>
      <c r="S93" s="331">
        <v>306.875</v>
      </c>
      <c r="T93" s="331">
        <v>96.875</v>
      </c>
      <c r="U93" s="331">
        <v>114.95663265306101</v>
      </c>
      <c r="V93" s="331">
        <v>782.125</v>
      </c>
      <c r="W93" s="332">
        <v>461.125</v>
      </c>
      <c r="X93" s="332">
        <v>63.625</v>
      </c>
      <c r="Y93" s="332">
        <v>0</v>
      </c>
      <c r="Z93" s="332">
        <v>86.875</v>
      </c>
      <c r="AA93" s="332">
        <v>0</v>
      </c>
      <c r="AB93" s="332">
        <v>8.5</v>
      </c>
      <c r="AC93" s="332">
        <v>83.375</v>
      </c>
      <c r="AD93" s="332">
        <v>69.875</v>
      </c>
      <c r="AE93" s="332">
        <v>8.75</v>
      </c>
      <c r="AF93" s="331">
        <v>998.27926651418898</v>
      </c>
      <c r="AG93" s="332">
        <v>155.75</v>
      </c>
      <c r="AH93" s="332">
        <v>12.125</v>
      </c>
      <c r="AI93" s="332">
        <v>476</v>
      </c>
      <c r="AJ93" s="332">
        <v>9.375</v>
      </c>
      <c r="AK93" s="332">
        <v>25.875</v>
      </c>
      <c r="AL93" s="332">
        <v>80.125</v>
      </c>
      <c r="AM93" s="332">
        <v>239.029266514189</v>
      </c>
      <c r="AN93" s="331">
        <v>62.875</v>
      </c>
      <c r="AO93" s="331">
        <v>129.25</v>
      </c>
      <c r="AP93" s="332">
        <v>112.25</v>
      </c>
      <c r="AQ93" s="332">
        <v>0</v>
      </c>
      <c r="AR93" s="332">
        <v>11</v>
      </c>
      <c r="AS93" s="332">
        <v>6</v>
      </c>
      <c r="AT93" s="331">
        <v>16.625</v>
      </c>
      <c r="AU93" s="331">
        <v>0.375</v>
      </c>
      <c r="AV93" s="331">
        <v>14.25</v>
      </c>
      <c r="AW93" s="332">
        <v>0</v>
      </c>
      <c r="AX93" s="332">
        <v>14.25</v>
      </c>
      <c r="AY93" s="331">
        <v>9.625</v>
      </c>
      <c r="AZ93" s="331">
        <v>0.75</v>
      </c>
      <c r="BA93" s="331">
        <v>22</v>
      </c>
      <c r="BB93" s="331">
        <v>0</v>
      </c>
      <c r="BC93" s="331">
        <v>1</v>
      </c>
      <c r="BD93" s="331">
        <v>570.125</v>
      </c>
      <c r="BE93" s="331">
        <v>0</v>
      </c>
      <c r="BF93" s="331">
        <v>2</v>
      </c>
      <c r="BG93" s="331">
        <v>282.875</v>
      </c>
      <c r="BH93" s="331">
        <v>3.5</v>
      </c>
      <c r="BI93" s="333">
        <v>293.875</v>
      </c>
      <c r="BJ93" s="334">
        <v>0</v>
      </c>
      <c r="BK93" s="334">
        <v>5.875</v>
      </c>
      <c r="BL93" s="334">
        <v>257.875</v>
      </c>
      <c r="BM93" s="334">
        <v>25.5</v>
      </c>
      <c r="BN93" s="334">
        <v>0</v>
      </c>
      <c r="BO93" s="334">
        <v>0</v>
      </c>
      <c r="BP93" s="334">
        <v>4.625</v>
      </c>
      <c r="BQ93" s="335">
        <v>341.125</v>
      </c>
      <c r="BR93" s="335">
        <v>85</v>
      </c>
      <c r="BS93" s="335">
        <v>0</v>
      </c>
      <c r="BT93" s="335">
        <v>4</v>
      </c>
      <c r="BU93" s="335">
        <v>0</v>
      </c>
      <c r="BV93" s="335">
        <v>252.125</v>
      </c>
      <c r="BW93" s="336">
        <v>0</v>
      </c>
      <c r="BX93" s="336">
        <v>0</v>
      </c>
      <c r="BY93" s="336">
        <v>0</v>
      </c>
      <c r="BZ93" s="336">
        <v>34.25</v>
      </c>
      <c r="CA93" s="336">
        <v>66.75</v>
      </c>
      <c r="CB93" s="336">
        <v>50.875</v>
      </c>
      <c r="CC93" s="337">
        <v>473.875</v>
      </c>
      <c r="CD93" s="338">
        <v>34101.600316286102</v>
      </c>
    </row>
    <row r="94" spans="1:82" x14ac:dyDescent="0.25">
      <c r="A94" s="179" t="s">
        <v>534</v>
      </c>
      <c r="B94" s="179" t="s">
        <v>535</v>
      </c>
      <c r="C94" s="179" t="s">
        <v>122</v>
      </c>
      <c r="D94" s="179" t="s">
        <v>122</v>
      </c>
      <c r="E94" s="331">
        <v>26156.4895516342</v>
      </c>
      <c r="F94" s="332">
        <v>25841.553187997801</v>
      </c>
      <c r="G94" s="332">
        <v>186.75</v>
      </c>
      <c r="H94" s="332">
        <v>128.18636363636401</v>
      </c>
      <c r="I94" s="332">
        <v>1242.625</v>
      </c>
      <c r="J94" s="332">
        <v>1410.7916666666699</v>
      </c>
      <c r="K94" s="332">
        <v>1647.5</v>
      </c>
      <c r="L94" s="332">
        <v>3104.8684569378001</v>
      </c>
      <c r="M94" s="332">
        <v>6075.7938643898797</v>
      </c>
      <c r="N94" s="332">
        <v>5543.63004868183</v>
      </c>
      <c r="O94" s="332">
        <v>7131.2805149579799</v>
      </c>
      <c r="P94" s="331">
        <v>2842.2813924501402</v>
      </c>
      <c r="Q94" s="332">
        <v>68.375</v>
      </c>
      <c r="R94" s="332">
        <v>232.78139245014199</v>
      </c>
      <c r="S94" s="331">
        <v>2703.5</v>
      </c>
      <c r="T94" s="331">
        <v>2582.7935347184298</v>
      </c>
      <c r="U94" s="331">
        <v>950.44534738038101</v>
      </c>
      <c r="V94" s="331">
        <v>6230.75</v>
      </c>
      <c r="W94" s="332">
        <v>1017.5</v>
      </c>
      <c r="X94" s="332">
        <v>977.875</v>
      </c>
      <c r="Y94" s="332">
        <v>1080.75</v>
      </c>
      <c r="Z94" s="332">
        <v>929</v>
      </c>
      <c r="AA94" s="332">
        <v>53</v>
      </c>
      <c r="AB94" s="332">
        <v>450.5</v>
      </c>
      <c r="AC94" s="332">
        <v>297.625</v>
      </c>
      <c r="AD94" s="332">
        <v>901.5</v>
      </c>
      <c r="AE94" s="332">
        <v>523</v>
      </c>
      <c r="AF94" s="331">
        <v>6235.3442770852098</v>
      </c>
      <c r="AG94" s="332">
        <v>1300.875</v>
      </c>
      <c r="AH94" s="332">
        <v>104.25</v>
      </c>
      <c r="AI94" s="332">
        <v>1554.5</v>
      </c>
      <c r="AJ94" s="332">
        <v>224.5</v>
      </c>
      <c r="AK94" s="332">
        <v>745.75</v>
      </c>
      <c r="AL94" s="332">
        <v>241.625</v>
      </c>
      <c r="AM94" s="332">
        <v>2063.8442770852098</v>
      </c>
      <c r="AN94" s="331">
        <v>310</v>
      </c>
      <c r="AO94" s="331">
        <v>457.625</v>
      </c>
      <c r="AP94" s="332">
        <v>292.375</v>
      </c>
      <c r="AQ94" s="332">
        <v>9.125</v>
      </c>
      <c r="AR94" s="332">
        <v>127.25</v>
      </c>
      <c r="AS94" s="332">
        <v>28.875</v>
      </c>
      <c r="AT94" s="331">
        <v>64</v>
      </c>
      <c r="AU94" s="331">
        <v>97.875</v>
      </c>
      <c r="AV94" s="331">
        <v>16.75</v>
      </c>
      <c r="AW94" s="332">
        <v>9.125</v>
      </c>
      <c r="AX94" s="332">
        <v>7.625</v>
      </c>
      <c r="AY94" s="331">
        <v>20.875</v>
      </c>
      <c r="AZ94" s="331">
        <v>10.25</v>
      </c>
      <c r="BA94" s="331">
        <v>163.75</v>
      </c>
      <c r="BB94" s="331">
        <v>7</v>
      </c>
      <c r="BC94" s="331">
        <v>9.125</v>
      </c>
      <c r="BD94" s="331">
        <v>2310.25</v>
      </c>
      <c r="BE94" s="331">
        <v>524.5</v>
      </c>
      <c r="BF94" s="331">
        <v>77</v>
      </c>
      <c r="BG94" s="331">
        <v>480.375</v>
      </c>
      <c r="BH94" s="331">
        <v>62</v>
      </c>
      <c r="BI94" s="333">
        <v>2754.375</v>
      </c>
      <c r="BJ94" s="334">
        <v>75.5</v>
      </c>
      <c r="BK94" s="334">
        <v>635.25</v>
      </c>
      <c r="BL94" s="334">
        <v>1136.875</v>
      </c>
      <c r="BM94" s="334">
        <v>30.5</v>
      </c>
      <c r="BN94" s="334">
        <v>0</v>
      </c>
      <c r="BO94" s="334">
        <v>337</v>
      </c>
      <c r="BP94" s="334">
        <v>539.25</v>
      </c>
      <c r="BQ94" s="335">
        <v>849.25</v>
      </c>
      <c r="BR94" s="335">
        <v>503.625</v>
      </c>
      <c r="BS94" s="335">
        <v>0</v>
      </c>
      <c r="BT94" s="335">
        <v>0</v>
      </c>
      <c r="BU94" s="335">
        <v>1</v>
      </c>
      <c r="BV94" s="335">
        <v>344.625</v>
      </c>
      <c r="BW94" s="336">
        <v>145.25</v>
      </c>
      <c r="BX94" s="336">
        <v>0</v>
      </c>
      <c r="BY94" s="336">
        <v>70</v>
      </c>
      <c r="BZ94" s="336">
        <v>0</v>
      </c>
      <c r="CA94" s="336">
        <v>39.375</v>
      </c>
      <c r="CB94" s="336">
        <v>78.625</v>
      </c>
      <c r="CC94" s="337">
        <v>1563.0967834701601</v>
      </c>
      <c r="CD94" s="338">
        <v>351203.833808975</v>
      </c>
    </row>
    <row r="95" spans="1:82" x14ac:dyDescent="0.25">
      <c r="A95" s="179" t="s">
        <v>536</v>
      </c>
      <c r="B95" s="179" t="s">
        <v>537</v>
      </c>
      <c r="C95" s="179" t="s">
        <v>122</v>
      </c>
      <c r="D95" s="179" t="s">
        <v>122</v>
      </c>
      <c r="E95" s="331">
        <v>41487.7934522875</v>
      </c>
      <c r="F95" s="332">
        <v>41299.4868564711</v>
      </c>
      <c r="G95" s="332">
        <v>8.875</v>
      </c>
      <c r="H95" s="332">
        <v>179.43159581646401</v>
      </c>
      <c r="I95" s="332">
        <v>1549.25</v>
      </c>
      <c r="J95" s="332">
        <v>1643.125</v>
      </c>
      <c r="K95" s="332">
        <v>2200.125</v>
      </c>
      <c r="L95" s="332">
        <v>4168.6967490842499</v>
      </c>
      <c r="M95" s="332">
        <v>9439.4287997549509</v>
      </c>
      <c r="N95" s="332">
        <v>7680.5626569556298</v>
      </c>
      <c r="O95" s="332">
        <v>14806.6052464927</v>
      </c>
      <c r="P95" s="331">
        <v>6354.75</v>
      </c>
      <c r="Q95" s="332">
        <v>88.5</v>
      </c>
      <c r="R95" s="332">
        <v>487.75</v>
      </c>
      <c r="S95" s="331">
        <v>7959.875</v>
      </c>
      <c r="T95" s="331">
        <v>3990.625</v>
      </c>
      <c r="U95" s="331">
        <v>476.65322580645199</v>
      </c>
      <c r="V95" s="331">
        <v>5420</v>
      </c>
      <c r="W95" s="332">
        <v>1155.625</v>
      </c>
      <c r="X95" s="332">
        <v>1097.125</v>
      </c>
      <c r="Y95" s="332">
        <v>584.875</v>
      </c>
      <c r="Z95" s="332">
        <v>1377.625</v>
      </c>
      <c r="AA95" s="332">
        <v>40.75</v>
      </c>
      <c r="AB95" s="332">
        <v>181.125</v>
      </c>
      <c r="AC95" s="332">
        <v>72.5</v>
      </c>
      <c r="AD95" s="332">
        <v>438.125</v>
      </c>
      <c r="AE95" s="332">
        <v>472.25</v>
      </c>
      <c r="AF95" s="331">
        <v>7559.2652264810904</v>
      </c>
      <c r="AG95" s="332">
        <v>569.625</v>
      </c>
      <c r="AH95" s="332">
        <v>121.375</v>
      </c>
      <c r="AI95" s="332">
        <v>2630.75</v>
      </c>
      <c r="AJ95" s="332">
        <v>765.875</v>
      </c>
      <c r="AK95" s="332">
        <v>848</v>
      </c>
      <c r="AL95" s="332">
        <v>85.125</v>
      </c>
      <c r="AM95" s="332">
        <v>2538.5152264810899</v>
      </c>
      <c r="AN95" s="331">
        <v>466.875</v>
      </c>
      <c r="AO95" s="331">
        <v>1160.25</v>
      </c>
      <c r="AP95" s="332">
        <v>584.5</v>
      </c>
      <c r="AQ95" s="332">
        <v>5.25</v>
      </c>
      <c r="AR95" s="332">
        <v>401.875</v>
      </c>
      <c r="AS95" s="332">
        <v>168.625</v>
      </c>
      <c r="AT95" s="331">
        <v>192.25</v>
      </c>
      <c r="AU95" s="331">
        <v>12</v>
      </c>
      <c r="AV95" s="331">
        <v>23.5</v>
      </c>
      <c r="AW95" s="332">
        <v>10.25</v>
      </c>
      <c r="AX95" s="332">
        <v>13.25</v>
      </c>
      <c r="AY95" s="331">
        <v>175.75</v>
      </c>
      <c r="AZ95" s="331">
        <v>107.875</v>
      </c>
      <c r="BA95" s="331">
        <v>201.75</v>
      </c>
      <c r="BB95" s="331">
        <v>13</v>
      </c>
      <c r="BC95" s="331">
        <v>9.5</v>
      </c>
      <c r="BD95" s="331">
        <v>5226.75</v>
      </c>
      <c r="BE95" s="331">
        <v>42.875</v>
      </c>
      <c r="BF95" s="331">
        <v>24.5</v>
      </c>
      <c r="BG95" s="331">
        <v>2062.75</v>
      </c>
      <c r="BH95" s="331">
        <v>7</v>
      </c>
      <c r="BI95" s="333">
        <v>3533.875</v>
      </c>
      <c r="BJ95" s="334">
        <v>21.5</v>
      </c>
      <c r="BK95" s="334">
        <v>1018.875</v>
      </c>
      <c r="BL95" s="334">
        <v>1711.25</v>
      </c>
      <c r="BM95" s="334">
        <v>0</v>
      </c>
      <c r="BN95" s="334">
        <v>11.5</v>
      </c>
      <c r="BO95" s="334">
        <v>174.25</v>
      </c>
      <c r="BP95" s="334">
        <v>596.5</v>
      </c>
      <c r="BQ95" s="335">
        <v>3058.375</v>
      </c>
      <c r="BR95" s="335">
        <v>1645.625</v>
      </c>
      <c r="BS95" s="335">
        <v>0</v>
      </c>
      <c r="BT95" s="335">
        <v>0</v>
      </c>
      <c r="BU95" s="335">
        <v>0.375</v>
      </c>
      <c r="BV95" s="335">
        <v>1412.375</v>
      </c>
      <c r="BW95" s="336">
        <v>303</v>
      </c>
      <c r="BX95" s="336">
        <v>0</v>
      </c>
      <c r="BY95" s="336">
        <v>0</v>
      </c>
      <c r="BZ95" s="336">
        <v>0</v>
      </c>
      <c r="CA95" s="336">
        <v>0</v>
      </c>
      <c r="CB95" s="336">
        <v>819.25</v>
      </c>
      <c r="CC95" s="337">
        <v>4357.51082083443</v>
      </c>
      <c r="CD95" s="338">
        <v>923480.42256356298</v>
      </c>
    </row>
    <row r="96" spans="1:82" x14ac:dyDescent="0.25">
      <c r="A96" s="179" t="s">
        <v>162</v>
      </c>
      <c r="B96" s="179" t="s">
        <v>538</v>
      </c>
      <c r="C96" s="179" t="s">
        <v>122</v>
      </c>
      <c r="D96" s="179" t="s">
        <v>122</v>
      </c>
      <c r="E96" s="331">
        <v>30907.589511955</v>
      </c>
      <c r="F96" s="332">
        <v>30731.060965729601</v>
      </c>
      <c r="G96" s="332">
        <v>40.25</v>
      </c>
      <c r="H96" s="332">
        <v>136.278546225464</v>
      </c>
      <c r="I96" s="332">
        <v>1432.7782258064501</v>
      </c>
      <c r="J96" s="332">
        <v>1509</v>
      </c>
      <c r="K96" s="332">
        <v>1818.875</v>
      </c>
      <c r="L96" s="332">
        <v>3998.25034415961</v>
      </c>
      <c r="M96" s="332">
        <v>7977.5839668475401</v>
      </c>
      <c r="N96" s="332">
        <v>7638.4270992619504</v>
      </c>
      <c r="O96" s="332">
        <v>6532.6748758794802</v>
      </c>
      <c r="P96" s="331">
        <v>3135.5</v>
      </c>
      <c r="Q96" s="332">
        <v>15</v>
      </c>
      <c r="R96" s="332">
        <v>194.125</v>
      </c>
      <c r="S96" s="331">
        <v>1727.625</v>
      </c>
      <c r="T96" s="331">
        <v>1880.5</v>
      </c>
      <c r="U96" s="331">
        <v>1471.6041910694601</v>
      </c>
      <c r="V96" s="331">
        <v>5810.125</v>
      </c>
      <c r="W96" s="332">
        <v>1234.125</v>
      </c>
      <c r="X96" s="332">
        <v>832.75</v>
      </c>
      <c r="Y96" s="332">
        <v>440.875</v>
      </c>
      <c r="Z96" s="332">
        <v>932.5</v>
      </c>
      <c r="AA96" s="332">
        <v>0</v>
      </c>
      <c r="AB96" s="332">
        <v>301.875</v>
      </c>
      <c r="AC96" s="332">
        <v>129</v>
      </c>
      <c r="AD96" s="332">
        <v>688.5</v>
      </c>
      <c r="AE96" s="332">
        <v>1250.5</v>
      </c>
      <c r="AF96" s="331">
        <v>8556.8603208855802</v>
      </c>
      <c r="AG96" s="332">
        <v>937</v>
      </c>
      <c r="AH96" s="332">
        <v>46.125</v>
      </c>
      <c r="AI96" s="332">
        <v>2464.25</v>
      </c>
      <c r="AJ96" s="332">
        <v>371.125</v>
      </c>
      <c r="AK96" s="332">
        <v>665.25</v>
      </c>
      <c r="AL96" s="332">
        <v>219</v>
      </c>
      <c r="AM96" s="332">
        <v>3854.1103208855802</v>
      </c>
      <c r="AN96" s="331">
        <v>727.875</v>
      </c>
      <c r="AO96" s="331">
        <v>1218.625</v>
      </c>
      <c r="AP96" s="332">
        <v>964.375</v>
      </c>
      <c r="AQ96" s="332">
        <v>37.25</v>
      </c>
      <c r="AR96" s="332">
        <v>127.375</v>
      </c>
      <c r="AS96" s="332">
        <v>89.625</v>
      </c>
      <c r="AT96" s="331">
        <v>205.375</v>
      </c>
      <c r="AU96" s="331">
        <v>112.25</v>
      </c>
      <c r="AV96" s="331">
        <v>46</v>
      </c>
      <c r="AW96" s="332">
        <v>3.25</v>
      </c>
      <c r="AX96" s="332">
        <v>42.75</v>
      </c>
      <c r="AY96" s="331">
        <v>48.25</v>
      </c>
      <c r="AZ96" s="331">
        <v>85.875</v>
      </c>
      <c r="BA96" s="331">
        <v>162.5</v>
      </c>
      <c r="BB96" s="331">
        <v>27.875</v>
      </c>
      <c r="BC96" s="331">
        <v>27.875</v>
      </c>
      <c r="BD96" s="331">
        <v>4179.375</v>
      </c>
      <c r="BE96" s="331">
        <v>34.125</v>
      </c>
      <c r="BF96" s="331">
        <v>1</v>
      </c>
      <c r="BG96" s="331">
        <v>1415.375</v>
      </c>
      <c r="BH96" s="331">
        <v>33</v>
      </c>
      <c r="BI96" s="333">
        <v>1988.67934782609</v>
      </c>
      <c r="BJ96" s="334">
        <v>0</v>
      </c>
      <c r="BK96" s="334">
        <v>343.125</v>
      </c>
      <c r="BL96" s="334">
        <v>694.75</v>
      </c>
      <c r="BM96" s="334">
        <v>0</v>
      </c>
      <c r="BN96" s="334">
        <v>2.5</v>
      </c>
      <c r="BO96" s="334">
        <v>11.375</v>
      </c>
      <c r="BP96" s="334">
        <v>936.929347826087</v>
      </c>
      <c r="BQ96" s="335">
        <v>1423.625</v>
      </c>
      <c r="BR96" s="335">
        <v>181.625</v>
      </c>
      <c r="BS96" s="335">
        <v>1</v>
      </c>
      <c r="BT96" s="335">
        <v>5</v>
      </c>
      <c r="BU96" s="335">
        <v>0.125</v>
      </c>
      <c r="BV96" s="335">
        <v>1235.875</v>
      </c>
      <c r="BW96" s="336">
        <v>736.625</v>
      </c>
      <c r="BX96" s="336">
        <v>0</v>
      </c>
      <c r="BY96" s="336">
        <v>0</v>
      </c>
      <c r="BZ96" s="336">
        <v>0</v>
      </c>
      <c r="CA96" s="336">
        <v>0</v>
      </c>
      <c r="CB96" s="336">
        <v>472.375</v>
      </c>
      <c r="CC96" s="337">
        <v>941.85360642122896</v>
      </c>
      <c r="CD96" s="338">
        <v>481456.115823142</v>
      </c>
    </row>
    <row r="97" spans="1:82" x14ac:dyDescent="0.25">
      <c r="A97" s="179" t="s">
        <v>154</v>
      </c>
      <c r="B97" s="179" t="s">
        <v>539</v>
      </c>
      <c r="C97" s="179" t="s">
        <v>122</v>
      </c>
      <c r="D97" s="179" t="s">
        <v>122</v>
      </c>
      <c r="E97" s="331">
        <v>31543.574947745499</v>
      </c>
      <c r="F97" s="332">
        <v>31040.279724532698</v>
      </c>
      <c r="G97" s="332">
        <v>237.606461136425</v>
      </c>
      <c r="H97" s="332">
        <v>265.68876207633798</v>
      </c>
      <c r="I97" s="332">
        <v>1307.625</v>
      </c>
      <c r="J97" s="332">
        <v>1386.125</v>
      </c>
      <c r="K97" s="332">
        <v>1803.5548245614</v>
      </c>
      <c r="L97" s="332">
        <v>3742.6771889400902</v>
      </c>
      <c r="M97" s="332">
        <v>6599.8809218473298</v>
      </c>
      <c r="N97" s="332">
        <v>6341.2120123966497</v>
      </c>
      <c r="O97" s="332">
        <v>10362.5</v>
      </c>
      <c r="P97" s="331">
        <v>4408.25</v>
      </c>
      <c r="Q97" s="332">
        <v>99</v>
      </c>
      <c r="R97" s="332">
        <v>442.5</v>
      </c>
      <c r="S97" s="331">
        <v>5692.125</v>
      </c>
      <c r="T97" s="331">
        <v>2668.4375</v>
      </c>
      <c r="U97" s="331">
        <v>484.52429502856597</v>
      </c>
      <c r="V97" s="331">
        <v>5140.625</v>
      </c>
      <c r="W97" s="332">
        <v>1423.75</v>
      </c>
      <c r="X97" s="332">
        <v>624</v>
      </c>
      <c r="Y97" s="332">
        <v>962.125</v>
      </c>
      <c r="Z97" s="332">
        <v>743.75</v>
      </c>
      <c r="AA97" s="332">
        <v>40.875</v>
      </c>
      <c r="AB97" s="332">
        <v>151.5</v>
      </c>
      <c r="AC97" s="332">
        <v>9.375</v>
      </c>
      <c r="AD97" s="332">
        <v>328.125</v>
      </c>
      <c r="AE97" s="332">
        <v>857.125</v>
      </c>
      <c r="AF97" s="331">
        <v>6764.4359637768202</v>
      </c>
      <c r="AG97" s="332">
        <v>1239.25</v>
      </c>
      <c r="AH97" s="332">
        <v>154.5</v>
      </c>
      <c r="AI97" s="332">
        <v>2482.375</v>
      </c>
      <c r="AJ97" s="332">
        <v>232.5</v>
      </c>
      <c r="AK97" s="332">
        <v>778.5</v>
      </c>
      <c r="AL97" s="332">
        <v>150.875</v>
      </c>
      <c r="AM97" s="332">
        <v>1726.43596377682</v>
      </c>
      <c r="AN97" s="331">
        <v>617.625</v>
      </c>
      <c r="AO97" s="331">
        <v>1187.875</v>
      </c>
      <c r="AP97" s="332">
        <v>975.25</v>
      </c>
      <c r="AQ97" s="332">
        <v>29.625</v>
      </c>
      <c r="AR97" s="332">
        <v>148.75</v>
      </c>
      <c r="AS97" s="332">
        <v>34.25</v>
      </c>
      <c r="AT97" s="331">
        <v>301.875</v>
      </c>
      <c r="AU97" s="331">
        <v>158</v>
      </c>
      <c r="AV97" s="331">
        <v>30.875</v>
      </c>
      <c r="AW97" s="332">
        <v>26.5</v>
      </c>
      <c r="AX97" s="332">
        <v>4.375</v>
      </c>
      <c r="AY97" s="331">
        <v>25.5</v>
      </c>
      <c r="AZ97" s="331">
        <v>49.5</v>
      </c>
      <c r="BA97" s="331">
        <v>184.125</v>
      </c>
      <c r="BB97" s="331">
        <v>5.5</v>
      </c>
      <c r="BC97" s="331">
        <v>23</v>
      </c>
      <c r="BD97" s="331">
        <v>3179.6771889400902</v>
      </c>
      <c r="BE97" s="331">
        <v>108.75</v>
      </c>
      <c r="BF97" s="331">
        <v>0</v>
      </c>
      <c r="BG97" s="331">
        <v>512.375</v>
      </c>
      <c r="BH97" s="331">
        <v>0.5</v>
      </c>
      <c r="BI97" s="333">
        <v>4098.375</v>
      </c>
      <c r="BJ97" s="334">
        <v>10</v>
      </c>
      <c r="BK97" s="334">
        <v>348.375</v>
      </c>
      <c r="BL97" s="334">
        <v>948.875</v>
      </c>
      <c r="BM97" s="334">
        <v>4</v>
      </c>
      <c r="BN97" s="334">
        <v>0</v>
      </c>
      <c r="BO97" s="334">
        <v>13.75</v>
      </c>
      <c r="BP97" s="334">
        <v>2773.375</v>
      </c>
      <c r="BQ97" s="335">
        <v>1249</v>
      </c>
      <c r="BR97" s="335">
        <v>328.25</v>
      </c>
      <c r="BS97" s="335">
        <v>0</v>
      </c>
      <c r="BT97" s="335">
        <v>196.5</v>
      </c>
      <c r="BU97" s="335">
        <v>0</v>
      </c>
      <c r="BV97" s="335">
        <v>724.25</v>
      </c>
      <c r="BW97" s="336">
        <v>31.875</v>
      </c>
      <c r="BX97" s="336">
        <v>0</v>
      </c>
      <c r="BY97" s="336">
        <v>0</v>
      </c>
      <c r="BZ97" s="336">
        <v>0</v>
      </c>
      <c r="CA97" s="336">
        <v>0</v>
      </c>
      <c r="CB97" s="336">
        <v>648.125</v>
      </c>
      <c r="CC97" s="337">
        <v>1224.33472866374</v>
      </c>
      <c r="CD97" s="338">
        <v>399198.91931908199</v>
      </c>
    </row>
    <row r="98" spans="1:82" x14ac:dyDescent="0.25">
      <c r="A98" s="179" t="s">
        <v>540</v>
      </c>
      <c r="B98" s="179" t="s">
        <v>541</v>
      </c>
      <c r="C98" s="179" t="s">
        <v>122</v>
      </c>
      <c r="D98" s="179" t="s">
        <v>122</v>
      </c>
      <c r="E98" s="331">
        <v>20667.7864452248</v>
      </c>
      <c r="F98" s="332">
        <v>20274.5067096272</v>
      </c>
      <c r="G98" s="332">
        <v>0</v>
      </c>
      <c r="H98" s="332">
        <v>393.279735597566</v>
      </c>
      <c r="I98" s="332">
        <v>993.75</v>
      </c>
      <c r="J98" s="332">
        <v>1269.75</v>
      </c>
      <c r="K98" s="332">
        <v>1555.875</v>
      </c>
      <c r="L98" s="332">
        <v>2864.8157894736801</v>
      </c>
      <c r="M98" s="332">
        <v>5093.8762371206003</v>
      </c>
      <c r="N98" s="332">
        <v>4560.8791929174604</v>
      </c>
      <c r="O98" s="332">
        <v>4328.8402257130201</v>
      </c>
      <c r="P98" s="331">
        <v>3626.125</v>
      </c>
      <c r="Q98" s="332">
        <v>36.875</v>
      </c>
      <c r="R98" s="332">
        <v>228.75</v>
      </c>
      <c r="S98" s="331">
        <v>1388.125</v>
      </c>
      <c r="T98" s="331">
        <v>1504.25</v>
      </c>
      <c r="U98" s="331">
        <v>874.25198666703795</v>
      </c>
      <c r="V98" s="331">
        <v>4551.25</v>
      </c>
      <c r="W98" s="332">
        <v>913.5</v>
      </c>
      <c r="X98" s="332">
        <v>828.875</v>
      </c>
      <c r="Y98" s="332">
        <v>358.5</v>
      </c>
      <c r="Z98" s="332">
        <v>935.375</v>
      </c>
      <c r="AA98" s="332">
        <v>30.125</v>
      </c>
      <c r="AB98" s="332">
        <v>75.875</v>
      </c>
      <c r="AC98" s="332">
        <v>190.125</v>
      </c>
      <c r="AD98" s="332">
        <v>767.375</v>
      </c>
      <c r="AE98" s="332">
        <v>451.5</v>
      </c>
      <c r="AF98" s="331">
        <v>5316.5344585577304</v>
      </c>
      <c r="AG98" s="332">
        <v>698.5</v>
      </c>
      <c r="AH98" s="332">
        <v>53.5</v>
      </c>
      <c r="AI98" s="332">
        <v>2197.375</v>
      </c>
      <c r="AJ98" s="332">
        <v>526.875</v>
      </c>
      <c r="AK98" s="332">
        <v>401.125</v>
      </c>
      <c r="AL98" s="332">
        <v>159.625</v>
      </c>
      <c r="AM98" s="332">
        <v>1279.53445855773</v>
      </c>
      <c r="AN98" s="331">
        <v>147.375</v>
      </c>
      <c r="AO98" s="331">
        <v>401.625</v>
      </c>
      <c r="AP98" s="332">
        <v>287.875</v>
      </c>
      <c r="AQ98" s="332">
        <v>7.25</v>
      </c>
      <c r="AR98" s="332">
        <v>58.625</v>
      </c>
      <c r="AS98" s="332">
        <v>47.875</v>
      </c>
      <c r="AT98" s="331">
        <v>114.875</v>
      </c>
      <c r="AU98" s="331">
        <v>9.5</v>
      </c>
      <c r="AV98" s="331">
        <v>4.5</v>
      </c>
      <c r="AW98" s="332">
        <v>0.375</v>
      </c>
      <c r="AX98" s="332">
        <v>4.125</v>
      </c>
      <c r="AY98" s="331">
        <v>4</v>
      </c>
      <c r="AZ98" s="331">
        <v>15.375</v>
      </c>
      <c r="BA98" s="331">
        <v>108.5</v>
      </c>
      <c r="BB98" s="331">
        <v>0</v>
      </c>
      <c r="BC98" s="331">
        <v>3</v>
      </c>
      <c r="BD98" s="331">
        <v>2130.125</v>
      </c>
      <c r="BE98" s="331">
        <v>10.75</v>
      </c>
      <c r="BF98" s="331">
        <v>47.5</v>
      </c>
      <c r="BG98" s="331">
        <v>293.125</v>
      </c>
      <c r="BH98" s="331">
        <v>117</v>
      </c>
      <c r="BI98" s="333">
        <v>1828.75</v>
      </c>
      <c r="BJ98" s="334">
        <v>8.5</v>
      </c>
      <c r="BK98" s="334">
        <v>43</v>
      </c>
      <c r="BL98" s="334">
        <v>664.125</v>
      </c>
      <c r="BM98" s="334">
        <v>23.625</v>
      </c>
      <c r="BN98" s="334">
        <v>10.75</v>
      </c>
      <c r="BO98" s="334">
        <v>1.875</v>
      </c>
      <c r="BP98" s="334">
        <v>1076.875</v>
      </c>
      <c r="BQ98" s="335">
        <v>522.625</v>
      </c>
      <c r="BR98" s="335">
        <v>145.375</v>
      </c>
      <c r="BS98" s="335">
        <v>0</v>
      </c>
      <c r="BT98" s="335">
        <v>0</v>
      </c>
      <c r="BU98" s="335">
        <v>0</v>
      </c>
      <c r="BV98" s="335">
        <v>377.25</v>
      </c>
      <c r="BW98" s="336">
        <v>0</v>
      </c>
      <c r="BX98" s="336">
        <v>0</v>
      </c>
      <c r="BY98" s="336">
        <v>0</v>
      </c>
      <c r="BZ98" s="336">
        <v>49.5</v>
      </c>
      <c r="CA98" s="336">
        <v>0</v>
      </c>
      <c r="CB98" s="336">
        <v>46.25</v>
      </c>
      <c r="CC98" s="337">
        <v>1927.9400100582</v>
      </c>
      <c r="CD98" s="338">
        <v>293141.54030215001</v>
      </c>
    </row>
    <row r="99" spans="1:82" x14ac:dyDescent="0.25">
      <c r="A99" s="179" t="s">
        <v>542</v>
      </c>
      <c r="B99" s="179" t="s">
        <v>128</v>
      </c>
      <c r="C99" s="179" t="s">
        <v>543</v>
      </c>
      <c r="D99" s="179" t="s">
        <v>128</v>
      </c>
      <c r="E99" s="331">
        <v>9652.8808409043595</v>
      </c>
      <c r="F99" s="332">
        <v>9245.2558409043595</v>
      </c>
      <c r="G99" s="332">
        <v>405.75</v>
      </c>
      <c r="H99" s="332">
        <v>1.875</v>
      </c>
      <c r="I99" s="332">
        <v>552.875</v>
      </c>
      <c r="J99" s="332">
        <v>671.375</v>
      </c>
      <c r="K99" s="332">
        <v>923.75</v>
      </c>
      <c r="L99" s="332">
        <v>2251.4135786309498</v>
      </c>
      <c r="M99" s="332">
        <v>2777.2595699657199</v>
      </c>
      <c r="N99" s="332">
        <v>1880.45769230769</v>
      </c>
      <c r="O99" s="332">
        <v>595.75</v>
      </c>
      <c r="P99" s="331">
        <v>980.5</v>
      </c>
      <c r="Q99" s="332">
        <v>4.25</v>
      </c>
      <c r="R99" s="332">
        <v>30.25</v>
      </c>
      <c r="S99" s="331">
        <v>531.5</v>
      </c>
      <c r="T99" s="331">
        <v>237.875</v>
      </c>
      <c r="U99" s="331">
        <v>156.491228070175</v>
      </c>
      <c r="V99" s="331">
        <v>1122.75</v>
      </c>
      <c r="W99" s="332">
        <v>9.5</v>
      </c>
      <c r="X99" s="332">
        <v>438.5</v>
      </c>
      <c r="Y99" s="332">
        <v>132</v>
      </c>
      <c r="Z99" s="332">
        <v>171.25</v>
      </c>
      <c r="AA99" s="332">
        <v>10.375</v>
      </c>
      <c r="AB99" s="332">
        <v>112.625</v>
      </c>
      <c r="AC99" s="332">
        <v>22.625</v>
      </c>
      <c r="AD99" s="332">
        <v>140.875</v>
      </c>
      <c r="AE99" s="332">
        <v>85</v>
      </c>
      <c r="AF99" s="331">
        <v>3668.3896128341898</v>
      </c>
      <c r="AG99" s="332">
        <v>1382</v>
      </c>
      <c r="AH99" s="332">
        <v>115.125</v>
      </c>
      <c r="AI99" s="332">
        <v>461.25</v>
      </c>
      <c r="AJ99" s="332">
        <v>680.5</v>
      </c>
      <c r="AK99" s="332">
        <v>38.875</v>
      </c>
      <c r="AL99" s="332">
        <v>24.625</v>
      </c>
      <c r="AM99" s="332">
        <v>966.01461283418803</v>
      </c>
      <c r="AN99" s="331">
        <v>53.75</v>
      </c>
      <c r="AO99" s="331">
        <v>124.75</v>
      </c>
      <c r="AP99" s="332">
        <v>83.25</v>
      </c>
      <c r="AQ99" s="332">
        <v>0</v>
      </c>
      <c r="AR99" s="332">
        <v>27.25</v>
      </c>
      <c r="AS99" s="332">
        <v>14.25</v>
      </c>
      <c r="AT99" s="331">
        <v>54.625</v>
      </c>
      <c r="AU99" s="331">
        <v>107</v>
      </c>
      <c r="AV99" s="331">
        <v>35.25</v>
      </c>
      <c r="AW99" s="332">
        <v>1</v>
      </c>
      <c r="AX99" s="332">
        <v>34.25</v>
      </c>
      <c r="AY99" s="331">
        <v>21.125</v>
      </c>
      <c r="AZ99" s="331">
        <v>19.375</v>
      </c>
      <c r="BA99" s="331">
        <v>102.25</v>
      </c>
      <c r="BB99" s="331">
        <v>0</v>
      </c>
      <c r="BC99" s="331">
        <v>2</v>
      </c>
      <c r="BD99" s="331">
        <v>1825.125</v>
      </c>
      <c r="BE99" s="331">
        <v>1.625</v>
      </c>
      <c r="BF99" s="331">
        <v>89.875</v>
      </c>
      <c r="BG99" s="331">
        <v>518.625</v>
      </c>
      <c r="BH99" s="331">
        <v>0</v>
      </c>
      <c r="BI99" s="333">
        <v>938.125</v>
      </c>
      <c r="BJ99" s="334">
        <v>80.875</v>
      </c>
      <c r="BK99" s="334">
        <v>7</v>
      </c>
      <c r="BL99" s="334">
        <v>790.25</v>
      </c>
      <c r="BM99" s="334">
        <v>0</v>
      </c>
      <c r="BN99" s="334">
        <v>14.625</v>
      </c>
      <c r="BO99" s="334">
        <v>0</v>
      </c>
      <c r="BP99" s="334">
        <v>45.375</v>
      </c>
      <c r="BQ99" s="335">
        <v>302.625</v>
      </c>
      <c r="BR99" s="335">
        <v>45.375</v>
      </c>
      <c r="BS99" s="335">
        <v>0</v>
      </c>
      <c r="BT99" s="335">
        <v>72.875</v>
      </c>
      <c r="BU99" s="335">
        <v>12</v>
      </c>
      <c r="BV99" s="335">
        <v>172.375</v>
      </c>
      <c r="BW99" s="336">
        <v>0</v>
      </c>
      <c r="BX99" s="336">
        <v>0</v>
      </c>
      <c r="BY99" s="336">
        <v>0</v>
      </c>
      <c r="BZ99" s="336">
        <v>0</v>
      </c>
      <c r="CA99" s="336">
        <v>0</v>
      </c>
      <c r="CB99" s="336">
        <v>171.375</v>
      </c>
      <c r="CC99" s="337">
        <v>140.75</v>
      </c>
      <c r="CD99" s="338">
        <v>71918.6166932583</v>
      </c>
    </row>
    <row r="100" spans="1:82" x14ac:dyDescent="0.25">
      <c r="A100" s="179" t="s">
        <v>544</v>
      </c>
      <c r="B100" s="179" t="s">
        <v>129</v>
      </c>
      <c r="C100" s="179" t="s">
        <v>543</v>
      </c>
      <c r="D100" s="179" t="s">
        <v>129</v>
      </c>
      <c r="E100" s="331">
        <v>9712.61206364379</v>
      </c>
      <c r="F100" s="332">
        <v>9712.61206364379</v>
      </c>
      <c r="G100" s="332">
        <v>0</v>
      </c>
      <c r="H100" s="332">
        <v>0</v>
      </c>
      <c r="I100" s="332">
        <v>543.125</v>
      </c>
      <c r="J100" s="332">
        <v>650.67828282828305</v>
      </c>
      <c r="K100" s="332">
        <v>748.875</v>
      </c>
      <c r="L100" s="332">
        <v>1642.0285087719301</v>
      </c>
      <c r="M100" s="332">
        <v>2220.73194465509</v>
      </c>
      <c r="N100" s="332">
        <v>2045.6323049001801</v>
      </c>
      <c r="O100" s="332">
        <v>1861.5410224883001</v>
      </c>
      <c r="P100" s="331">
        <v>781.125</v>
      </c>
      <c r="Q100" s="332">
        <v>9.875</v>
      </c>
      <c r="R100" s="332">
        <v>5.5</v>
      </c>
      <c r="S100" s="331">
        <v>394.75</v>
      </c>
      <c r="T100" s="331">
        <v>380.75</v>
      </c>
      <c r="U100" s="331">
        <v>244.85144604037299</v>
      </c>
      <c r="V100" s="331">
        <v>1117.375</v>
      </c>
      <c r="W100" s="332">
        <v>251.75</v>
      </c>
      <c r="X100" s="332">
        <v>241.125</v>
      </c>
      <c r="Y100" s="332">
        <v>195</v>
      </c>
      <c r="Z100" s="332">
        <v>62</v>
      </c>
      <c r="AA100" s="332">
        <v>11.875</v>
      </c>
      <c r="AB100" s="332">
        <v>15.125</v>
      </c>
      <c r="AC100" s="332">
        <v>0</v>
      </c>
      <c r="AD100" s="332">
        <v>269.25</v>
      </c>
      <c r="AE100" s="332">
        <v>71.25</v>
      </c>
      <c r="AF100" s="331">
        <v>2885.2606176034201</v>
      </c>
      <c r="AG100" s="332">
        <v>769.75</v>
      </c>
      <c r="AH100" s="332">
        <v>34.125</v>
      </c>
      <c r="AI100" s="332">
        <v>601</v>
      </c>
      <c r="AJ100" s="332">
        <v>385</v>
      </c>
      <c r="AK100" s="332">
        <v>109.375</v>
      </c>
      <c r="AL100" s="332">
        <v>184.125</v>
      </c>
      <c r="AM100" s="332">
        <v>801.88561760341804</v>
      </c>
      <c r="AN100" s="331">
        <v>164.625</v>
      </c>
      <c r="AO100" s="331">
        <v>457.75</v>
      </c>
      <c r="AP100" s="332">
        <v>55.5</v>
      </c>
      <c r="AQ100" s="332">
        <v>0.125</v>
      </c>
      <c r="AR100" s="332">
        <v>260.625</v>
      </c>
      <c r="AS100" s="332">
        <v>141.5</v>
      </c>
      <c r="AT100" s="331">
        <v>72.5</v>
      </c>
      <c r="AU100" s="331">
        <v>0.25</v>
      </c>
      <c r="AV100" s="331">
        <v>25.75</v>
      </c>
      <c r="AW100" s="332">
        <v>4.75</v>
      </c>
      <c r="AX100" s="332">
        <v>21</v>
      </c>
      <c r="AY100" s="331">
        <v>16.75</v>
      </c>
      <c r="AZ100" s="331">
        <v>23.375</v>
      </c>
      <c r="BA100" s="331">
        <v>135.625</v>
      </c>
      <c r="BB100" s="331">
        <v>1.375</v>
      </c>
      <c r="BC100" s="331">
        <v>0</v>
      </c>
      <c r="BD100" s="331">
        <v>2525.875</v>
      </c>
      <c r="BE100" s="331">
        <v>32.75</v>
      </c>
      <c r="BF100" s="331">
        <v>26.875</v>
      </c>
      <c r="BG100" s="331">
        <v>425</v>
      </c>
      <c r="BH100" s="331">
        <v>0</v>
      </c>
      <c r="BI100" s="333">
        <v>1035.6830357142901</v>
      </c>
      <c r="BJ100" s="334">
        <v>53.5</v>
      </c>
      <c r="BK100" s="334">
        <v>14.875</v>
      </c>
      <c r="BL100" s="334">
        <v>929.125</v>
      </c>
      <c r="BM100" s="334">
        <v>0</v>
      </c>
      <c r="BN100" s="334">
        <v>4.375</v>
      </c>
      <c r="BO100" s="334">
        <v>0</v>
      </c>
      <c r="BP100" s="334">
        <v>33.808035714285701</v>
      </c>
      <c r="BQ100" s="335">
        <v>508.125</v>
      </c>
      <c r="BR100" s="335">
        <v>82.125</v>
      </c>
      <c r="BS100" s="335">
        <v>0</v>
      </c>
      <c r="BT100" s="335">
        <v>156.75</v>
      </c>
      <c r="BU100" s="335">
        <v>0</v>
      </c>
      <c r="BV100" s="335">
        <v>269.25</v>
      </c>
      <c r="BW100" s="336">
        <v>0</v>
      </c>
      <c r="BX100" s="336">
        <v>0</v>
      </c>
      <c r="BY100" s="336">
        <v>0</v>
      </c>
      <c r="BZ100" s="336">
        <v>0</v>
      </c>
      <c r="CA100" s="336">
        <v>0</v>
      </c>
      <c r="CB100" s="336">
        <v>261.625</v>
      </c>
      <c r="CC100" s="337">
        <v>175.5</v>
      </c>
      <c r="CD100" s="338">
        <v>75920.440059393601</v>
      </c>
    </row>
    <row r="101" spans="1:82" x14ac:dyDescent="0.25">
      <c r="A101" s="179" t="s">
        <v>545</v>
      </c>
      <c r="B101" s="179" t="s">
        <v>130</v>
      </c>
      <c r="C101" s="179" t="s">
        <v>543</v>
      </c>
      <c r="D101" s="179" t="s">
        <v>130</v>
      </c>
      <c r="E101" s="331">
        <v>3547.0917880089401</v>
      </c>
      <c r="F101" s="332">
        <v>3547.0917880089401</v>
      </c>
      <c r="G101" s="332">
        <v>0</v>
      </c>
      <c r="H101" s="332">
        <v>0</v>
      </c>
      <c r="I101" s="332">
        <v>232.375</v>
      </c>
      <c r="J101" s="332">
        <v>237.125</v>
      </c>
      <c r="K101" s="332">
        <v>311</v>
      </c>
      <c r="L101" s="332">
        <v>852.875</v>
      </c>
      <c r="M101" s="332">
        <v>876.96678800893903</v>
      </c>
      <c r="N101" s="332">
        <v>401.625</v>
      </c>
      <c r="O101" s="332">
        <v>635.125</v>
      </c>
      <c r="P101" s="331">
        <v>262.875</v>
      </c>
      <c r="Q101" s="332">
        <v>8.375</v>
      </c>
      <c r="R101" s="332">
        <v>1.625</v>
      </c>
      <c r="S101" s="331">
        <v>398.875</v>
      </c>
      <c r="T101" s="331">
        <v>128.625</v>
      </c>
      <c r="U101" s="331">
        <v>2.25</v>
      </c>
      <c r="V101" s="331">
        <v>718.625</v>
      </c>
      <c r="W101" s="332">
        <v>104.375</v>
      </c>
      <c r="X101" s="332">
        <v>51.875</v>
      </c>
      <c r="Y101" s="332">
        <v>40.625</v>
      </c>
      <c r="Z101" s="332">
        <v>204.625</v>
      </c>
      <c r="AA101" s="332">
        <v>0</v>
      </c>
      <c r="AB101" s="332">
        <v>0</v>
      </c>
      <c r="AC101" s="332">
        <v>0</v>
      </c>
      <c r="AD101" s="332">
        <v>161.75</v>
      </c>
      <c r="AE101" s="332">
        <v>155.375</v>
      </c>
      <c r="AF101" s="331">
        <v>920.46678800893903</v>
      </c>
      <c r="AG101" s="332">
        <v>47.5</v>
      </c>
      <c r="AH101" s="332">
        <v>31.5</v>
      </c>
      <c r="AI101" s="332">
        <v>165.25</v>
      </c>
      <c r="AJ101" s="332">
        <v>313.875</v>
      </c>
      <c r="AK101" s="332">
        <v>71.875</v>
      </c>
      <c r="AL101" s="332">
        <v>15.5</v>
      </c>
      <c r="AM101" s="332">
        <v>274.96678800893898</v>
      </c>
      <c r="AN101" s="331">
        <v>18.625</v>
      </c>
      <c r="AO101" s="331">
        <v>47.75</v>
      </c>
      <c r="AP101" s="332">
        <v>33.125</v>
      </c>
      <c r="AQ101" s="332">
        <v>0</v>
      </c>
      <c r="AR101" s="332">
        <v>5.625</v>
      </c>
      <c r="AS101" s="332">
        <v>9</v>
      </c>
      <c r="AT101" s="331">
        <v>3.25</v>
      </c>
      <c r="AU101" s="331">
        <v>2.625</v>
      </c>
      <c r="AV101" s="331">
        <v>6.5</v>
      </c>
      <c r="AW101" s="332">
        <v>0</v>
      </c>
      <c r="AX101" s="332">
        <v>6.5</v>
      </c>
      <c r="AY101" s="331">
        <v>2</v>
      </c>
      <c r="AZ101" s="331">
        <v>24.375</v>
      </c>
      <c r="BA101" s="331">
        <v>20.375</v>
      </c>
      <c r="BB101" s="331">
        <v>1.375</v>
      </c>
      <c r="BC101" s="331">
        <v>0</v>
      </c>
      <c r="BD101" s="331">
        <v>850.875</v>
      </c>
      <c r="BE101" s="331">
        <v>0</v>
      </c>
      <c r="BF101" s="331">
        <v>0</v>
      </c>
      <c r="BG101" s="331">
        <v>137.625</v>
      </c>
      <c r="BH101" s="331">
        <v>0</v>
      </c>
      <c r="BI101" s="333">
        <v>140.75</v>
      </c>
      <c r="BJ101" s="334">
        <v>21.75</v>
      </c>
      <c r="BK101" s="334">
        <v>12.375</v>
      </c>
      <c r="BL101" s="334">
        <v>97.625</v>
      </c>
      <c r="BM101" s="334">
        <v>0</v>
      </c>
      <c r="BN101" s="334">
        <v>0</v>
      </c>
      <c r="BO101" s="334">
        <v>1.125</v>
      </c>
      <c r="BP101" s="334">
        <v>7.875</v>
      </c>
      <c r="BQ101" s="335">
        <v>47.125</v>
      </c>
      <c r="BR101" s="335">
        <v>0</v>
      </c>
      <c r="BS101" s="335">
        <v>0</v>
      </c>
      <c r="BT101" s="335">
        <v>0</v>
      </c>
      <c r="BU101" s="335">
        <v>0</v>
      </c>
      <c r="BV101" s="335">
        <v>47.125</v>
      </c>
      <c r="BW101" s="336">
        <v>0</v>
      </c>
      <c r="BX101" s="336">
        <v>0</v>
      </c>
      <c r="BY101" s="336">
        <v>0</v>
      </c>
      <c r="BZ101" s="336">
        <v>0</v>
      </c>
      <c r="CA101" s="336">
        <v>0</v>
      </c>
      <c r="CB101" s="336">
        <v>44.25</v>
      </c>
      <c r="CC101" s="337">
        <v>70.375</v>
      </c>
      <c r="CD101" s="338">
        <v>30500.814471870701</v>
      </c>
    </row>
    <row r="102" spans="1:82" ht="15.75" thickBot="1" x14ac:dyDescent="0.3">
      <c r="A102" s="189" t="s">
        <v>546</v>
      </c>
      <c r="B102" s="189" t="s">
        <v>547</v>
      </c>
      <c r="C102" s="189" t="s">
        <v>543</v>
      </c>
      <c r="D102" s="189" t="s">
        <v>131</v>
      </c>
      <c r="E102" s="340">
        <v>20225.4939374327</v>
      </c>
      <c r="F102" s="341">
        <v>19384.7694818944</v>
      </c>
      <c r="G102" s="341">
        <v>123.75</v>
      </c>
      <c r="H102" s="341">
        <v>716.97445553836496</v>
      </c>
      <c r="I102" s="341">
        <v>1088.7</v>
      </c>
      <c r="J102" s="341">
        <v>1264.125</v>
      </c>
      <c r="K102" s="341">
        <v>1483.3916810313899</v>
      </c>
      <c r="L102" s="341">
        <v>2952.7726467589</v>
      </c>
      <c r="M102" s="341">
        <v>4081.8366687488001</v>
      </c>
      <c r="N102" s="341">
        <v>3797.3854398456901</v>
      </c>
      <c r="O102" s="341">
        <v>5557.2825010479601</v>
      </c>
      <c r="P102" s="340">
        <v>1197</v>
      </c>
      <c r="Q102" s="341">
        <v>22.25</v>
      </c>
      <c r="R102" s="341">
        <v>56.125</v>
      </c>
      <c r="S102" s="340">
        <v>927.125</v>
      </c>
      <c r="T102" s="340">
        <v>811.5</v>
      </c>
      <c r="U102" s="340">
        <v>1347.8496119942299</v>
      </c>
      <c r="V102" s="340">
        <v>2541</v>
      </c>
      <c r="W102" s="341">
        <v>735.875</v>
      </c>
      <c r="X102" s="341">
        <v>518.75</v>
      </c>
      <c r="Y102" s="341">
        <v>281.75</v>
      </c>
      <c r="Z102" s="341">
        <v>192.875</v>
      </c>
      <c r="AA102" s="341">
        <v>15.125</v>
      </c>
      <c r="AB102" s="341">
        <v>49.375</v>
      </c>
      <c r="AC102" s="341">
        <v>91</v>
      </c>
      <c r="AD102" s="341">
        <v>454.25</v>
      </c>
      <c r="AE102" s="341">
        <v>202</v>
      </c>
      <c r="AF102" s="340">
        <v>6370.7693254385104</v>
      </c>
      <c r="AG102" s="341">
        <v>925.5</v>
      </c>
      <c r="AH102" s="341">
        <v>198.375</v>
      </c>
      <c r="AI102" s="341">
        <v>808.625</v>
      </c>
      <c r="AJ102" s="341">
        <v>1196.5</v>
      </c>
      <c r="AK102" s="341">
        <v>285.375</v>
      </c>
      <c r="AL102" s="341">
        <v>224.5</v>
      </c>
      <c r="AM102" s="341">
        <v>2731.8943254385099</v>
      </c>
      <c r="AN102" s="340">
        <v>493.5</v>
      </c>
      <c r="AO102" s="340">
        <v>410.125</v>
      </c>
      <c r="AP102" s="341">
        <v>193</v>
      </c>
      <c r="AQ102" s="341">
        <v>12.875</v>
      </c>
      <c r="AR102" s="341">
        <v>115.25</v>
      </c>
      <c r="AS102" s="341">
        <v>89</v>
      </c>
      <c r="AT102" s="340">
        <v>76.125</v>
      </c>
      <c r="AU102" s="340">
        <v>14.375</v>
      </c>
      <c r="AV102" s="340">
        <v>196.875</v>
      </c>
      <c r="AW102" s="341">
        <v>7.25</v>
      </c>
      <c r="AX102" s="341">
        <v>189.625</v>
      </c>
      <c r="AY102" s="340">
        <v>91.625</v>
      </c>
      <c r="AZ102" s="340">
        <v>39.375</v>
      </c>
      <c r="BA102" s="340">
        <v>259.625</v>
      </c>
      <c r="BB102" s="340">
        <v>28.125</v>
      </c>
      <c r="BC102" s="340">
        <v>0.5</v>
      </c>
      <c r="BD102" s="340">
        <v>3844</v>
      </c>
      <c r="BE102" s="340">
        <v>57.25</v>
      </c>
      <c r="BF102" s="340">
        <v>189.625</v>
      </c>
      <c r="BG102" s="340">
        <v>1329.125</v>
      </c>
      <c r="BH102" s="340">
        <v>0</v>
      </c>
      <c r="BI102" s="342">
        <v>2521.625</v>
      </c>
      <c r="BJ102" s="343">
        <v>542.25</v>
      </c>
      <c r="BK102" s="343">
        <v>126.625</v>
      </c>
      <c r="BL102" s="343">
        <v>1098.75</v>
      </c>
      <c r="BM102" s="343">
        <v>0</v>
      </c>
      <c r="BN102" s="343">
        <v>4</v>
      </c>
      <c r="BO102" s="343">
        <v>2.875</v>
      </c>
      <c r="BP102" s="343">
        <v>747.125</v>
      </c>
      <c r="BQ102" s="344">
        <v>671</v>
      </c>
      <c r="BR102" s="344">
        <v>70.5</v>
      </c>
      <c r="BS102" s="344">
        <v>0</v>
      </c>
      <c r="BT102" s="344">
        <v>218.75</v>
      </c>
      <c r="BU102" s="344">
        <v>0</v>
      </c>
      <c r="BV102" s="344">
        <v>381.75</v>
      </c>
      <c r="BW102" s="345">
        <v>0</v>
      </c>
      <c r="BX102" s="345">
        <v>0</v>
      </c>
      <c r="BY102" s="345">
        <v>0</v>
      </c>
      <c r="BZ102" s="345">
        <v>0</v>
      </c>
      <c r="CA102" s="345">
        <v>0</v>
      </c>
      <c r="CB102" s="345">
        <v>354.125</v>
      </c>
      <c r="CC102" s="346">
        <v>1667.0925304089701</v>
      </c>
      <c r="CD102" s="347">
        <v>154053.59283206999</v>
      </c>
    </row>
    <row r="103" spans="1:82" ht="15.75" thickBot="1" x14ac:dyDescent="0.3">
      <c r="A103" s="523" t="s">
        <v>647</v>
      </c>
      <c r="B103" s="524"/>
      <c r="C103" s="524"/>
      <c r="D103" s="524"/>
      <c r="E103" s="348">
        <v>1806432.2188149199</v>
      </c>
      <c r="F103" s="348">
        <v>1779971.7961939999</v>
      </c>
      <c r="G103" s="348">
        <v>8401.2155099755109</v>
      </c>
      <c r="H103" s="348">
        <v>18059.207110944102</v>
      </c>
      <c r="I103" s="348">
        <v>98770.514261200704</v>
      </c>
      <c r="J103" s="348">
        <v>96932.032876048193</v>
      </c>
      <c r="K103" s="348">
        <v>111709.28693606801</v>
      </c>
      <c r="L103" s="348">
        <v>233254.66177340399</v>
      </c>
      <c r="M103" s="348">
        <v>452163.88109432498</v>
      </c>
      <c r="N103" s="348">
        <v>386513.45567291498</v>
      </c>
      <c r="O103" s="348">
        <v>427088.38620096399</v>
      </c>
      <c r="P103" s="348">
        <v>210767.22132114801</v>
      </c>
      <c r="Q103" s="348">
        <v>4336.6659477124194</v>
      </c>
      <c r="R103" s="348">
        <v>14156.6965818441</v>
      </c>
      <c r="S103" s="348">
        <v>130300.625</v>
      </c>
      <c r="T103" s="348">
        <v>86331.346426785007</v>
      </c>
      <c r="U103" s="348">
        <v>60629.9350839252</v>
      </c>
      <c r="V103" s="348">
        <v>352970.82293478301</v>
      </c>
      <c r="W103" s="348">
        <v>79221.875</v>
      </c>
      <c r="X103" s="348">
        <v>63093.375</v>
      </c>
      <c r="Y103" s="348">
        <v>37593.5</v>
      </c>
      <c r="Z103" s="348">
        <v>64251.25</v>
      </c>
      <c r="AA103" s="348">
        <v>2070.25</v>
      </c>
      <c r="AB103" s="348">
        <v>20222.75</v>
      </c>
      <c r="AC103" s="348">
        <v>9045.125</v>
      </c>
      <c r="AD103" s="348">
        <v>42926</v>
      </c>
      <c r="AE103" s="348">
        <v>34546.697934782598</v>
      </c>
      <c r="AF103" s="348">
        <v>541224.46889510495</v>
      </c>
      <c r="AG103" s="348">
        <v>165275.198657865</v>
      </c>
      <c r="AH103" s="348">
        <v>11678</v>
      </c>
      <c r="AI103" s="348">
        <v>132946.25</v>
      </c>
      <c r="AJ103" s="348">
        <v>42622.625</v>
      </c>
      <c r="AK103" s="348">
        <v>24390.056250000001</v>
      </c>
      <c r="AL103" s="348">
        <v>13407.5</v>
      </c>
      <c r="AM103" s="348">
        <v>150904.83898723999</v>
      </c>
      <c r="AN103" s="348">
        <v>23927.25</v>
      </c>
      <c r="AO103" s="348">
        <v>49715.985122133301</v>
      </c>
      <c r="AP103" s="348">
        <v>31397.75</v>
      </c>
      <c r="AQ103" s="348">
        <v>1033</v>
      </c>
      <c r="AR103" s="348">
        <v>12149.8574507389</v>
      </c>
      <c r="AS103" s="348">
        <v>5135.3776713943798</v>
      </c>
      <c r="AT103" s="348">
        <v>19277.875</v>
      </c>
      <c r="AU103" s="348">
        <v>6449.375</v>
      </c>
      <c r="AV103" s="348">
        <v>6157.75</v>
      </c>
      <c r="AW103" s="348">
        <v>1317.75</v>
      </c>
      <c r="AX103" s="348">
        <v>4840</v>
      </c>
      <c r="AY103" s="348">
        <v>7621.75</v>
      </c>
      <c r="AZ103" s="348">
        <v>14323.25</v>
      </c>
      <c r="BA103" s="348">
        <v>10382.375</v>
      </c>
      <c r="BB103" s="348">
        <v>472.125</v>
      </c>
      <c r="BC103" s="348">
        <v>451</v>
      </c>
      <c r="BD103" s="348">
        <v>190827.43903104501</v>
      </c>
      <c r="BE103" s="348">
        <v>5726.125</v>
      </c>
      <c r="BF103" s="348">
        <v>6156.75</v>
      </c>
      <c r="BG103" s="348">
        <v>62360.25</v>
      </c>
      <c r="BH103" s="348">
        <v>20358.5</v>
      </c>
      <c r="BI103" s="348">
        <v>296378.20113101997</v>
      </c>
      <c r="BJ103" s="348">
        <v>66492.375</v>
      </c>
      <c r="BK103" s="348">
        <v>27650.240466038002</v>
      </c>
      <c r="BL103" s="348">
        <v>154869.9782608696</v>
      </c>
      <c r="BM103" s="348">
        <v>5313.25</v>
      </c>
      <c r="BN103" s="348">
        <v>3075.25</v>
      </c>
      <c r="BO103" s="348">
        <v>3956.25</v>
      </c>
      <c r="BP103" s="348">
        <v>35020.857404112903</v>
      </c>
      <c r="BQ103" s="348">
        <v>153855.18563328899</v>
      </c>
      <c r="BR103" s="348">
        <v>32475.25</v>
      </c>
      <c r="BS103" s="348">
        <v>14844.5</v>
      </c>
      <c r="BT103" s="348">
        <v>14291.625</v>
      </c>
      <c r="BU103" s="348">
        <v>2823.25</v>
      </c>
      <c r="BV103" s="348">
        <v>89420.560633289002</v>
      </c>
      <c r="BW103" s="348">
        <v>13482.25</v>
      </c>
      <c r="BX103" s="348">
        <v>3110.875</v>
      </c>
      <c r="BY103" s="348">
        <v>1610.25</v>
      </c>
      <c r="BZ103" s="348">
        <v>8580.125</v>
      </c>
      <c r="CA103" s="348">
        <v>2207.875</v>
      </c>
      <c r="CB103" s="348">
        <v>37382</v>
      </c>
      <c r="CC103" s="348">
        <v>97553.468764598496</v>
      </c>
      <c r="CD103" s="349">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8" bestFit="1" customWidth="1"/>
    <col min="2" max="2" width="22" style="188" bestFit="1" customWidth="1"/>
    <col min="3" max="4" width="26.5703125" style="188" bestFit="1" customWidth="1"/>
    <col min="5" max="5" width="14.42578125" style="188" bestFit="1" customWidth="1"/>
    <col min="6" max="6" width="11.140625" style="188" bestFit="1" customWidth="1"/>
    <col min="7" max="7" width="12.140625" style="188" bestFit="1" customWidth="1"/>
    <col min="8" max="8" width="15.140625" style="188" bestFit="1" customWidth="1"/>
    <col min="9" max="9" width="10.7109375" style="188" bestFit="1" customWidth="1"/>
    <col min="10" max="10" width="7" style="188" bestFit="1" customWidth="1"/>
    <col min="11" max="11" width="8" style="188" bestFit="1" customWidth="1"/>
    <col min="12" max="13" width="9" style="188" bestFit="1" customWidth="1"/>
    <col min="14" max="14" width="10" style="188" bestFit="1" customWidth="1"/>
    <col min="15" max="15" width="8" style="188" bestFit="1" customWidth="1"/>
    <col min="16" max="16" width="18.28515625" style="188" bestFit="1" customWidth="1"/>
    <col min="17" max="17" width="27.28515625" style="188" bestFit="1" customWidth="1"/>
    <col min="18" max="18" width="26.42578125" style="188" bestFit="1" customWidth="1"/>
    <col min="19" max="19" width="33.28515625" style="188" bestFit="1" customWidth="1"/>
    <col min="20" max="20" width="22.140625" style="188" bestFit="1" customWidth="1"/>
    <col min="21" max="21" width="20.28515625" style="188" bestFit="1" customWidth="1"/>
    <col min="22" max="22" width="32.140625" style="188" bestFit="1" customWidth="1"/>
    <col min="23" max="23" width="35" style="188" bestFit="1" customWidth="1"/>
    <col min="24" max="25" width="34" style="188" bestFit="1" customWidth="1"/>
    <col min="26" max="26" width="35.5703125" style="188" bestFit="1" customWidth="1"/>
    <col min="27" max="27" width="32.85546875" style="188" bestFit="1" customWidth="1"/>
    <col min="28" max="28" width="32.42578125" style="188" bestFit="1" customWidth="1"/>
    <col min="29" max="29" width="28.140625" style="188" bestFit="1" customWidth="1"/>
    <col min="30" max="30" width="30.85546875" style="188" bestFit="1" customWidth="1"/>
    <col min="31" max="31" width="32.140625" style="188" bestFit="1" customWidth="1"/>
    <col min="32" max="32" width="28.28515625" style="188" bestFit="1" customWidth="1"/>
    <col min="33" max="33" width="20.5703125" style="188" bestFit="1" customWidth="1"/>
    <col min="34" max="34" width="34" style="188" bestFit="1" customWidth="1"/>
    <col min="35" max="35" width="23.140625" style="188" bestFit="1" customWidth="1"/>
    <col min="36" max="36" width="30.28515625" style="188" bestFit="1" customWidth="1"/>
    <col min="37" max="37" width="34" style="188" bestFit="1" customWidth="1"/>
    <col min="38" max="38" width="33.85546875" style="188" bestFit="1" customWidth="1"/>
    <col min="39" max="39" width="32.7109375" style="188" bestFit="1" customWidth="1"/>
    <col min="40" max="40" width="24.140625" style="188" bestFit="1" customWidth="1"/>
    <col min="41" max="41" width="23.5703125" style="188" bestFit="1" customWidth="1"/>
    <col min="42" max="42" width="29.28515625" style="188" bestFit="1" customWidth="1"/>
    <col min="43" max="43" width="24.42578125" style="188" bestFit="1" customWidth="1"/>
    <col min="44" max="44" width="27.42578125" style="188" bestFit="1" customWidth="1"/>
    <col min="45" max="45" width="27.28515625" style="188" bestFit="1" customWidth="1"/>
    <col min="46" max="46" width="17.7109375" style="188" bestFit="1" customWidth="1"/>
    <col min="47" max="47" width="16.85546875" style="188" bestFit="1" customWidth="1"/>
    <col min="48" max="48" width="34.7109375" style="188" bestFit="1" customWidth="1"/>
    <col min="49" max="49" width="34.28515625" style="188" bestFit="1" customWidth="1"/>
    <col min="50" max="50" width="27.7109375" style="188" bestFit="1" customWidth="1"/>
    <col min="51" max="51" width="32.85546875" style="188" bestFit="1" customWidth="1"/>
    <col min="52" max="52" width="24.5703125" style="188" bestFit="1" customWidth="1"/>
    <col min="53" max="53" width="19.5703125" style="188" bestFit="1" customWidth="1"/>
    <col min="54" max="54" width="25.5703125" style="188" bestFit="1" customWidth="1"/>
    <col min="55" max="55" width="18.5703125" style="188" bestFit="1" customWidth="1"/>
    <col min="56" max="56" width="25" style="188" bestFit="1" customWidth="1"/>
    <col min="57" max="57" width="32.85546875" style="188" bestFit="1" customWidth="1"/>
    <col min="58" max="58" width="15.28515625" style="188" bestFit="1" customWidth="1"/>
    <col min="59" max="59" width="11" style="188" bestFit="1" customWidth="1"/>
    <col min="60" max="60" width="15.7109375" style="188" bestFit="1" customWidth="1"/>
    <col min="61" max="61" width="15" style="188" bestFit="1" customWidth="1"/>
    <col min="62" max="62" width="13.42578125" style="188" bestFit="1" customWidth="1"/>
    <col min="63" max="63" width="14.85546875" style="188" bestFit="1" customWidth="1"/>
    <col min="64" max="64" width="10.85546875" style="188" bestFit="1" customWidth="1"/>
    <col min="65" max="65" width="18.7109375" style="188" bestFit="1" customWidth="1"/>
    <col min="66" max="66" width="15" style="188" bestFit="1" customWidth="1"/>
    <col min="67" max="67" width="18.140625" style="188" bestFit="1" customWidth="1"/>
    <col min="68" max="68" width="10.7109375" style="188" bestFit="1" customWidth="1"/>
    <col min="69" max="69" width="12.28515625" style="188" bestFit="1" customWidth="1"/>
    <col min="70" max="71" width="29.7109375" style="188" bestFit="1" customWidth="1"/>
    <col min="72" max="72" width="27.5703125" style="188" bestFit="1" customWidth="1"/>
    <col min="73" max="73" width="20.7109375" style="188" bestFit="1" customWidth="1"/>
    <col min="74" max="74" width="13.7109375" style="188" bestFit="1" customWidth="1"/>
    <col min="75" max="75" width="25.42578125" style="188" bestFit="1" customWidth="1"/>
    <col min="76" max="76" width="20.28515625" style="188" bestFit="1" customWidth="1"/>
    <col min="77" max="77" width="22.85546875" style="188" bestFit="1" customWidth="1"/>
    <col min="78" max="78" width="30.7109375" style="188" bestFit="1" customWidth="1"/>
    <col min="79" max="79" width="32.140625" style="188" bestFit="1" customWidth="1"/>
    <col min="80" max="80" width="22.28515625" style="188" bestFit="1" customWidth="1"/>
    <col min="81" max="81" width="12.85546875" style="188" bestFit="1" customWidth="1"/>
    <col min="82" max="82" width="33" style="188" bestFit="1" customWidth="1"/>
    <col min="83" max="16384" width="11.42578125" style="188"/>
  </cols>
  <sheetData>
    <row r="1" spans="1:82" s="159" customFormat="1" ht="12.75" x14ac:dyDescent="0.2">
      <c r="A1" s="525"/>
      <c r="B1" s="526"/>
      <c r="C1" s="526"/>
      <c r="D1" s="527"/>
      <c r="E1" s="157" t="s">
        <v>185</v>
      </c>
      <c r="F1" s="528" t="s">
        <v>186</v>
      </c>
      <c r="G1" s="528"/>
      <c r="H1" s="528"/>
      <c r="I1" s="528" t="s">
        <v>187</v>
      </c>
      <c r="J1" s="528"/>
      <c r="K1" s="528"/>
      <c r="L1" s="528"/>
      <c r="M1" s="528"/>
      <c r="N1" s="528"/>
      <c r="O1" s="528"/>
      <c r="P1" s="529" t="s">
        <v>188</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189</v>
      </c>
      <c r="BJ1" s="533"/>
      <c r="BK1" s="533"/>
      <c r="BL1" s="533"/>
      <c r="BM1" s="533"/>
      <c r="BN1" s="533"/>
      <c r="BO1" s="533"/>
      <c r="BP1" s="534"/>
      <c r="BQ1" s="535" t="s">
        <v>190</v>
      </c>
      <c r="BR1" s="535"/>
      <c r="BS1" s="535"/>
      <c r="BT1" s="535"/>
      <c r="BU1" s="535"/>
      <c r="BV1" s="535"/>
      <c r="BW1" s="535"/>
      <c r="BX1" s="535"/>
      <c r="BY1" s="535"/>
      <c r="BZ1" s="535"/>
      <c r="CA1" s="535"/>
      <c r="CB1" s="535"/>
      <c r="CC1" s="158">
        <v>0</v>
      </c>
      <c r="CD1" s="521" t="s">
        <v>191</v>
      </c>
    </row>
    <row r="2" spans="1:82" s="159" customFormat="1" ht="50.25" customHeight="1" x14ac:dyDescent="0.25">
      <c r="A2" s="160" t="s">
        <v>192</v>
      </c>
      <c r="B2" s="161" t="s">
        <v>193</v>
      </c>
      <c r="C2" s="161" t="s">
        <v>194</v>
      </c>
      <c r="D2" s="161" t="s">
        <v>195</v>
      </c>
      <c r="E2" s="162" t="s">
        <v>196</v>
      </c>
      <c r="F2" s="163" t="s">
        <v>197</v>
      </c>
      <c r="G2" s="163" t="s">
        <v>198</v>
      </c>
      <c r="H2" s="163" t="s">
        <v>199</v>
      </c>
      <c r="I2" s="163" t="s">
        <v>200</v>
      </c>
      <c r="J2" s="163" t="s">
        <v>201</v>
      </c>
      <c r="K2" s="163" t="s">
        <v>202</v>
      </c>
      <c r="L2" s="163" t="s">
        <v>203</v>
      </c>
      <c r="M2" s="163" t="s">
        <v>204</v>
      </c>
      <c r="N2" s="163" t="s">
        <v>205</v>
      </c>
      <c r="O2" s="163" t="s">
        <v>206</v>
      </c>
      <c r="P2" s="162" t="s">
        <v>64</v>
      </c>
      <c r="Q2" s="164" t="s">
        <v>207</v>
      </c>
      <c r="R2" s="164" t="s">
        <v>208</v>
      </c>
      <c r="S2" s="162" t="s">
        <v>209</v>
      </c>
      <c r="T2" s="162" t="s">
        <v>210</v>
      </c>
      <c r="U2" s="162" t="s">
        <v>211</v>
      </c>
      <c r="V2" s="162" t="s">
        <v>212</v>
      </c>
      <c r="W2" s="164" t="s">
        <v>213</v>
      </c>
      <c r="X2" s="164" t="s">
        <v>214</v>
      </c>
      <c r="Y2" s="164" t="s">
        <v>215</v>
      </c>
      <c r="Z2" s="164" t="s">
        <v>216</v>
      </c>
      <c r="AA2" s="164" t="s">
        <v>217</v>
      </c>
      <c r="AB2" s="164" t="s">
        <v>218</v>
      </c>
      <c r="AC2" s="164" t="s">
        <v>219</v>
      </c>
      <c r="AD2" s="164" t="s">
        <v>220</v>
      </c>
      <c r="AE2" s="164" t="s">
        <v>221</v>
      </c>
      <c r="AF2" s="162" t="s">
        <v>222</v>
      </c>
      <c r="AG2" s="164" t="s">
        <v>223</v>
      </c>
      <c r="AH2" s="164" t="s">
        <v>224</v>
      </c>
      <c r="AI2" s="164" t="s">
        <v>225</v>
      </c>
      <c r="AJ2" s="164" t="s">
        <v>226</v>
      </c>
      <c r="AK2" s="164" t="s">
        <v>227</v>
      </c>
      <c r="AL2" s="164" t="s">
        <v>228</v>
      </c>
      <c r="AM2" s="164" t="s">
        <v>229</v>
      </c>
      <c r="AN2" s="162" t="s">
        <v>230</v>
      </c>
      <c r="AO2" s="162" t="s">
        <v>231</v>
      </c>
      <c r="AP2" s="164" t="s">
        <v>232</v>
      </c>
      <c r="AQ2" s="164" t="s">
        <v>233</v>
      </c>
      <c r="AR2" s="164" t="s">
        <v>234</v>
      </c>
      <c r="AS2" s="164" t="s">
        <v>235</v>
      </c>
      <c r="AT2" s="162" t="s">
        <v>236</v>
      </c>
      <c r="AU2" s="162" t="s">
        <v>237</v>
      </c>
      <c r="AV2" s="162" t="s">
        <v>238</v>
      </c>
      <c r="AW2" s="164" t="s">
        <v>239</v>
      </c>
      <c r="AX2" s="164" t="s">
        <v>240</v>
      </c>
      <c r="AY2" s="162" t="s">
        <v>241</v>
      </c>
      <c r="AZ2" s="162" t="s">
        <v>242</v>
      </c>
      <c r="BA2" s="162" t="s">
        <v>243</v>
      </c>
      <c r="BB2" s="162" t="s">
        <v>244</v>
      </c>
      <c r="BC2" s="162" t="s">
        <v>245</v>
      </c>
      <c r="BD2" s="162" t="s">
        <v>246</v>
      </c>
      <c r="BE2" s="162" t="s">
        <v>247</v>
      </c>
      <c r="BF2" s="162" t="s">
        <v>248</v>
      </c>
      <c r="BG2" s="162" t="s">
        <v>249</v>
      </c>
      <c r="BH2" s="162" t="s">
        <v>250</v>
      </c>
      <c r="BI2" s="165" t="s">
        <v>251</v>
      </c>
      <c r="BJ2" s="166" t="s">
        <v>252</v>
      </c>
      <c r="BK2" s="166" t="s">
        <v>253</v>
      </c>
      <c r="BL2" s="166" t="s">
        <v>254</v>
      </c>
      <c r="BM2" s="166" t="s">
        <v>255</v>
      </c>
      <c r="BN2" s="166" t="s">
        <v>256</v>
      </c>
      <c r="BO2" s="166" t="s">
        <v>257</v>
      </c>
      <c r="BP2" s="166" t="s">
        <v>258</v>
      </c>
      <c r="BQ2" s="167" t="s">
        <v>259</v>
      </c>
      <c r="BR2" s="167" t="s">
        <v>260</v>
      </c>
      <c r="BS2" s="167" t="s">
        <v>261</v>
      </c>
      <c r="BT2" s="167" t="s">
        <v>262</v>
      </c>
      <c r="BU2" s="167" t="s">
        <v>263</v>
      </c>
      <c r="BV2" s="167" t="s">
        <v>264</v>
      </c>
      <c r="BW2" s="168" t="s">
        <v>265</v>
      </c>
      <c r="BX2" s="168" t="s">
        <v>266</v>
      </c>
      <c r="BY2" s="168" t="s">
        <v>267</v>
      </c>
      <c r="BZ2" s="168" t="s">
        <v>268</v>
      </c>
      <c r="CA2" s="168" t="s">
        <v>269</v>
      </c>
      <c r="CB2" s="168" t="s">
        <v>270</v>
      </c>
      <c r="CC2" s="169" t="s">
        <v>271</v>
      </c>
      <c r="CD2" s="522"/>
    </row>
    <row r="3" spans="1:82" s="159" customFormat="1" ht="12.75" x14ac:dyDescent="0.25">
      <c r="A3" s="170" t="s">
        <v>272</v>
      </c>
      <c r="B3" s="170" t="s">
        <v>273</v>
      </c>
      <c r="C3" s="170" t="s">
        <v>274</v>
      </c>
      <c r="D3" s="170" t="s">
        <v>275</v>
      </c>
      <c r="E3" s="171" t="s">
        <v>276</v>
      </c>
      <c r="F3" s="172" t="s">
        <v>277</v>
      </c>
      <c r="G3" s="172" t="s">
        <v>278</v>
      </c>
      <c r="H3" s="172" t="s">
        <v>279</v>
      </c>
      <c r="I3" s="172" t="s">
        <v>280</v>
      </c>
      <c r="J3" s="172" t="s">
        <v>281</v>
      </c>
      <c r="K3" s="172" t="s">
        <v>282</v>
      </c>
      <c r="L3" s="172" t="s">
        <v>283</v>
      </c>
      <c r="M3" s="172" t="s">
        <v>284</v>
      </c>
      <c r="N3" s="172" t="s">
        <v>285</v>
      </c>
      <c r="O3" s="172" t="s">
        <v>286</v>
      </c>
      <c r="P3" s="171" t="s">
        <v>287</v>
      </c>
      <c r="Q3" s="172" t="s">
        <v>288</v>
      </c>
      <c r="R3" s="172" t="s">
        <v>289</v>
      </c>
      <c r="S3" s="171" t="s">
        <v>290</v>
      </c>
      <c r="T3" s="171" t="s">
        <v>291</v>
      </c>
      <c r="U3" s="171" t="s">
        <v>292</v>
      </c>
      <c r="V3" s="171" t="s">
        <v>293</v>
      </c>
      <c r="W3" s="172" t="s">
        <v>294</v>
      </c>
      <c r="X3" s="172" t="s">
        <v>295</v>
      </c>
      <c r="Y3" s="172" t="s">
        <v>296</v>
      </c>
      <c r="Z3" s="172" t="s">
        <v>297</v>
      </c>
      <c r="AA3" s="172" t="s">
        <v>298</v>
      </c>
      <c r="AB3" s="172" t="s">
        <v>299</v>
      </c>
      <c r="AC3" s="172" t="s">
        <v>300</v>
      </c>
      <c r="AD3" s="172" t="s">
        <v>301</v>
      </c>
      <c r="AE3" s="172" t="s">
        <v>302</v>
      </c>
      <c r="AF3" s="171" t="s">
        <v>303</v>
      </c>
      <c r="AG3" s="172" t="s">
        <v>304</v>
      </c>
      <c r="AH3" s="172" t="s">
        <v>305</v>
      </c>
      <c r="AI3" s="172" t="s">
        <v>306</v>
      </c>
      <c r="AJ3" s="172" t="s">
        <v>307</v>
      </c>
      <c r="AK3" s="172" t="s">
        <v>308</v>
      </c>
      <c r="AL3" s="172" t="s">
        <v>309</v>
      </c>
      <c r="AM3" s="172" t="s">
        <v>310</v>
      </c>
      <c r="AN3" s="171" t="s">
        <v>311</v>
      </c>
      <c r="AO3" s="171" t="s">
        <v>312</v>
      </c>
      <c r="AP3" s="172" t="s">
        <v>313</v>
      </c>
      <c r="AQ3" s="172" t="s">
        <v>314</v>
      </c>
      <c r="AR3" s="172" t="s">
        <v>315</v>
      </c>
      <c r="AS3" s="172" t="s">
        <v>316</v>
      </c>
      <c r="AT3" s="171" t="s">
        <v>317</v>
      </c>
      <c r="AU3" s="171" t="s">
        <v>318</v>
      </c>
      <c r="AV3" s="171" t="s">
        <v>319</v>
      </c>
      <c r="AW3" s="172" t="s">
        <v>320</v>
      </c>
      <c r="AX3" s="172" t="s">
        <v>321</v>
      </c>
      <c r="AY3" s="171" t="s">
        <v>322</v>
      </c>
      <c r="AZ3" s="171" t="s">
        <v>323</v>
      </c>
      <c r="BA3" s="171" t="s">
        <v>324</v>
      </c>
      <c r="BB3" s="171" t="s">
        <v>325</v>
      </c>
      <c r="BC3" s="171" t="s">
        <v>326</v>
      </c>
      <c r="BD3" s="171" t="s">
        <v>327</v>
      </c>
      <c r="BE3" s="171" t="s">
        <v>328</v>
      </c>
      <c r="BF3" s="171" t="s">
        <v>329</v>
      </c>
      <c r="BG3" s="171" t="s">
        <v>330</v>
      </c>
      <c r="BH3" s="171" t="s">
        <v>331</v>
      </c>
      <c r="BI3" s="173" t="s">
        <v>332</v>
      </c>
      <c r="BJ3" s="174" t="s">
        <v>333</v>
      </c>
      <c r="BK3" s="174" t="s">
        <v>334</v>
      </c>
      <c r="BL3" s="174" t="s">
        <v>335</v>
      </c>
      <c r="BM3" s="174" t="s">
        <v>336</v>
      </c>
      <c r="BN3" s="174" t="s">
        <v>337</v>
      </c>
      <c r="BO3" s="174" t="s">
        <v>338</v>
      </c>
      <c r="BP3" s="174" t="s">
        <v>339</v>
      </c>
      <c r="BQ3" s="175" t="s">
        <v>340</v>
      </c>
      <c r="BR3" s="175" t="s">
        <v>341</v>
      </c>
      <c r="BS3" s="175" t="s">
        <v>342</v>
      </c>
      <c r="BT3" s="175" t="s">
        <v>343</v>
      </c>
      <c r="BU3" s="175" t="s">
        <v>344</v>
      </c>
      <c r="BV3" s="175" t="s">
        <v>345</v>
      </c>
      <c r="BW3" s="176" t="s">
        <v>346</v>
      </c>
      <c r="BX3" s="176" t="s">
        <v>347</v>
      </c>
      <c r="BY3" s="176" t="s">
        <v>348</v>
      </c>
      <c r="BZ3" s="176" t="s">
        <v>349</v>
      </c>
      <c r="CA3" s="176" t="s">
        <v>350</v>
      </c>
      <c r="CB3" s="176" t="s">
        <v>351</v>
      </c>
      <c r="CC3" s="177" t="s">
        <v>352</v>
      </c>
      <c r="CD3" s="178" t="s">
        <v>574</v>
      </c>
    </row>
    <row r="4" spans="1:82" x14ac:dyDescent="0.25">
      <c r="A4" s="179" t="s">
        <v>164</v>
      </c>
      <c r="B4" s="179" t="s">
        <v>354</v>
      </c>
      <c r="C4" s="179" t="s">
        <v>355</v>
      </c>
      <c r="D4" s="179" t="s">
        <v>55</v>
      </c>
      <c r="E4" s="180">
        <v>16882.528251785199</v>
      </c>
      <c r="F4" s="181">
        <v>16769.1716341381</v>
      </c>
      <c r="G4" s="181">
        <v>77.375</v>
      </c>
      <c r="H4" s="181">
        <v>35.981617647058798</v>
      </c>
      <c r="I4" s="181">
        <v>968.625</v>
      </c>
      <c r="J4" s="181">
        <v>914</v>
      </c>
      <c r="K4" s="181">
        <v>1121.875</v>
      </c>
      <c r="L4" s="181">
        <v>2397.5863095238101</v>
      </c>
      <c r="M4" s="181">
        <v>3293.8194620281001</v>
      </c>
      <c r="N4" s="181">
        <v>3705.5568869828298</v>
      </c>
      <c r="O4" s="181">
        <v>4481.0655932504296</v>
      </c>
      <c r="P4" s="180">
        <v>1464</v>
      </c>
      <c r="Q4" s="181">
        <v>13.625</v>
      </c>
      <c r="R4" s="181">
        <v>199.875</v>
      </c>
      <c r="S4" s="180">
        <v>1879.75</v>
      </c>
      <c r="T4" s="180">
        <v>822.5</v>
      </c>
      <c r="U4" s="180">
        <v>394.04442158813902</v>
      </c>
      <c r="V4" s="180">
        <v>3911.375</v>
      </c>
      <c r="W4" s="181">
        <v>852.125</v>
      </c>
      <c r="X4" s="181">
        <v>869.125</v>
      </c>
      <c r="Y4" s="181">
        <v>394.5</v>
      </c>
      <c r="Z4" s="181">
        <v>630.25</v>
      </c>
      <c r="AA4" s="181">
        <v>0</v>
      </c>
      <c r="AB4" s="181">
        <v>138.375</v>
      </c>
      <c r="AC4" s="181">
        <v>285.25</v>
      </c>
      <c r="AD4" s="181">
        <v>342.625</v>
      </c>
      <c r="AE4" s="181">
        <v>399.125</v>
      </c>
      <c r="AF4" s="180">
        <v>4711.6088301970303</v>
      </c>
      <c r="AG4" s="181">
        <v>1153.25</v>
      </c>
      <c r="AH4" s="181">
        <v>67</v>
      </c>
      <c r="AI4" s="181">
        <v>948.875</v>
      </c>
      <c r="AJ4" s="181">
        <v>479.875</v>
      </c>
      <c r="AK4" s="181">
        <v>80.875</v>
      </c>
      <c r="AL4" s="181">
        <v>12</v>
      </c>
      <c r="AM4" s="181">
        <v>1969.7338301970301</v>
      </c>
      <c r="AN4" s="180">
        <v>430.25</v>
      </c>
      <c r="AO4" s="180">
        <v>295.5</v>
      </c>
      <c r="AP4" s="181">
        <v>221.375</v>
      </c>
      <c r="AQ4" s="181">
        <v>1.875</v>
      </c>
      <c r="AR4" s="181">
        <v>45.625</v>
      </c>
      <c r="AS4" s="181">
        <v>26.625</v>
      </c>
      <c r="AT4" s="180">
        <v>251.25</v>
      </c>
      <c r="AU4" s="180">
        <v>301.5</v>
      </c>
      <c r="AV4" s="180">
        <v>89.25</v>
      </c>
      <c r="AW4" s="181">
        <v>11.75</v>
      </c>
      <c r="AX4" s="181">
        <v>77.5</v>
      </c>
      <c r="AY4" s="180">
        <v>29.5</v>
      </c>
      <c r="AZ4" s="180">
        <v>203.5</v>
      </c>
      <c r="BA4" s="180">
        <v>41.125</v>
      </c>
      <c r="BB4" s="180">
        <v>1.875</v>
      </c>
      <c r="BC4" s="180">
        <v>1.875</v>
      </c>
      <c r="BD4" s="180">
        <v>1519</v>
      </c>
      <c r="BE4" s="180">
        <v>20.625</v>
      </c>
      <c r="BF4" s="180" t="e">
        <v>#VALUE!</v>
      </c>
      <c r="BG4" s="180">
        <v>300.875</v>
      </c>
      <c r="BH4" s="180" t="e">
        <v>#VALUE!</v>
      </c>
      <c r="BI4" s="182">
        <v>2390.7413253125001</v>
      </c>
      <c r="BJ4" s="183" t="e">
        <v>#VALUE!</v>
      </c>
      <c r="BK4" s="183">
        <v>112.75</v>
      </c>
      <c r="BL4" s="183">
        <v>1200.6163253125001</v>
      </c>
      <c r="BM4" s="183">
        <v>2.5</v>
      </c>
      <c r="BN4" s="183">
        <v>6.125</v>
      </c>
      <c r="BO4" s="183">
        <v>174.625</v>
      </c>
      <c r="BP4" s="183">
        <v>110.125</v>
      </c>
      <c r="BQ4" s="184">
        <v>1259.5</v>
      </c>
      <c r="BR4" s="184">
        <v>103.5</v>
      </c>
      <c r="BS4" s="184" t="e">
        <v>#VALUE!</v>
      </c>
      <c r="BT4" s="184">
        <v>106.875</v>
      </c>
      <c r="BU4" s="184">
        <v>0</v>
      </c>
      <c r="BV4" s="184">
        <v>904.25</v>
      </c>
      <c r="BW4" s="185">
        <v>426.375</v>
      </c>
      <c r="BX4" s="185">
        <v>5.875</v>
      </c>
      <c r="BY4" s="185" t="e">
        <v>#VALUE!</v>
      </c>
      <c r="BZ4" s="185">
        <v>93.25</v>
      </c>
      <c r="CA4" s="185">
        <v>1</v>
      </c>
      <c r="CB4" s="185">
        <v>175.375</v>
      </c>
      <c r="CC4" s="186">
        <v>26.125</v>
      </c>
      <c r="CD4" s="187">
        <v>152499.33042249701</v>
      </c>
    </row>
    <row r="5" spans="1:82" x14ac:dyDescent="0.25">
      <c r="A5" s="179" t="s">
        <v>165</v>
      </c>
      <c r="B5" s="179" t="s">
        <v>356</v>
      </c>
      <c r="C5" s="179" t="s">
        <v>357</v>
      </c>
      <c r="D5" s="179" t="s">
        <v>121</v>
      </c>
      <c r="E5" s="180">
        <v>10905.5628268249</v>
      </c>
      <c r="F5" s="181">
        <v>10416.88991741724</v>
      </c>
      <c r="G5" s="181">
        <v>0</v>
      </c>
      <c r="H5" s="181">
        <v>488.672909407666</v>
      </c>
      <c r="I5" s="181">
        <v>617</v>
      </c>
      <c r="J5" s="181">
        <v>547.31915964152802</v>
      </c>
      <c r="K5" s="181">
        <v>659.25</v>
      </c>
      <c r="L5" s="181">
        <v>1494.91496623847</v>
      </c>
      <c r="M5" s="181">
        <v>3378.9948815531902</v>
      </c>
      <c r="N5" s="181">
        <v>2296.54233173476</v>
      </c>
      <c r="O5" s="181">
        <v>1911.54148765696</v>
      </c>
      <c r="P5" s="180">
        <v>1000.875</v>
      </c>
      <c r="Q5" s="181">
        <v>6</v>
      </c>
      <c r="R5" s="181">
        <v>19.75</v>
      </c>
      <c r="S5" s="180">
        <v>979</v>
      </c>
      <c r="T5" s="180">
        <v>357.375</v>
      </c>
      <c r="U5" s="180">
        <v>581.16381987725799</v>
      </c>
      <c r="V5" s="180">
        <v>2237.375</v>
      </c>
      <c r="W5" s="181">
        <v>500</v>
      </c>
      <c r="X5" s="181">
        <v>316.5</v>
      </c>
      <c r="Y5" s="181">
        <v>290.75</v>
      </c>
      <c r="Z5" s="181">
        <v>552.75</v>
      </c>
      <c r="AA5" s="181">
        <v>13.375</v>
      </c>
      <c r="AB5" s="181">
        <v>146.75</v>
      </c>
      <c r="AC5" s="181">
        <v>61.75</v>
      </c>
      <c r="AD5" s="181">
        <v>201.125</v>
      </c>
      <c r="AE5" s="181">
        <v>154.375</v>
      </c>
      <c r="AF5" s="180">
        <v>3525.7740069476499</v>
      </c>
      <c r="AG5" s="181">
        <v>852.25</v>
      </c>
      <c r="AH5" s="181">
        <v>176.875</v>
      </c>
      <c r="AI5" s="181">
        <v>1184.5</v>
      </c>
      <c r="AJ5" s="181">
        <v>113.25</v>
      </c>
      <c r="AK5" s="181">
        <v>102.5</v>
      </c>
      <c r="AL5" s="181">
        <v>197.375</v>
      </c>
      <c r="AM5" s="181">
        <v>899.02400694764594</v>
      </c>
      <c r="AN5" s="180">
        <v>43.125</v>
      </c>
      <c r="AO5" s="180">
        <v>248.375</v>
      </c>
      <c r="AP5" s="181">
        <v>177.875</v>
      </c>
      <c r="AQ5" s="181">
        <v>6.25</v>
      </c>
      <c r="AR5" s="181">
        <v>47.125</v>
      </c>
      <c r="AS5" s="181">
        <v>17.125</v>
      </c>
      <c r="AT5" s="180">
        <v>97.625</v>
      </c>
      <c r="AU5" s="180">
        <v>10</v>
      </c>
      <c r="AV5" s="180">
        <v>26.625</v>
      </c>
      <c r="AW5" s="181">
        <v>6.5</v>
      </c>
      <c r="AX5" s="181">
        <v>20.125</v>
      </c>
      <c r="AY5" s="180">
        <v>11.375</v>
      </c>
      <c r="AZ5" s="180">
        <v>41.125</v>
      </c>
      <c r="BA5" s="180">
        <v>49</v>
      </c>
      <c r="BB5" s="180">
        <v>0.875</v>
      </c>
      <c r="BC5" s="180">
        <v>0.375</v>
      </c>
      <c r="BD5" s="180">
        <v>1044.25</v>
      </c>
      <c r="BE5" s="180">
        <v>6.125</v>
      </c>
      <c r="BF5" s="180">
        <v>25.625</v>
      </c>
      <c r="BG5" s="180">
        <v>351.75</v>
      </c>
      <c r="BH5" s="180" t="e">
        <v>#VALUE!</v>
      </c>
      <c r="BI5" s="182">
        <v>1790.4606423749999</v>
      </c>
      <c r="BJ5" s="183" t="e">
        <v>#VALUE!</v>
      </c>
      <c r="BK5" s="183">
        <v>191.25</v>
      </c>
      <c r="BL5" s="183">
        <v>983.21064237499991</v>
      </c>
      <c r="BM5" s="183">
        <v>1.125</v>
      </c>
      <c r="BN5" s="183">
        <v>0.25</v>
      </c>
      <c r="BO5" s="183">
        <v>17.625</v>
      </c>
      <c r="BP5" s="183">
        <v>57.75</v>
      </c>
      <c r="BQ5" s="184">
        <v>645.875</v>
      </c>
      <c r="BR5" s="184">
        <v>61.625</v>
      </c>
      <c r="BS5" s="184" t="e">
        <v>#VALUE!</v>
      </c>
      <c r="BT5" s="184" t="e">
        <v>#VALUE!</v>
      </c>
      <c r="BU5" s="184" t="e">
        <v>#VALUE!</v>
      </c>
      <c r="BV5" s="184">
        <v>249.125</v>
      </c>
      <c r="BW5" s="185" t="e">
        <v>#VALUE!</v>
      </c>
      <c r="BX5" s="185" t="e">
        <v>#VALUE!</v>
      </c>
      <c r="BY5" s="185" t="e">
        <v>#VALUE!</v>
      </c>
      <c r="BZ5" s="185">
        <v>12.75</v>
      </c>
      <c r="CA5" s="185" t="e">
        <v>#VALUE!</v>
      </c>
      <c r="CB5" s="185">
        <v>226.625</v>
      </c>
      <c r="CC5" s="186">
        <v>1069.75</v>
      </c>
      <c r="CD5" s="187">
        <v>113049.10402520371</v>
      </c>
    </row>
    <row r="6" spans="1:82" x14ac:dyDescent="0.25">
      <c r="A6" s="179" t="s">
        <v>166</v>
      </c>
      <c r="B6" s="179" t="s">
        <v>358</v>
      </c>
      <c r="C6" s="179" t="s">
        <v>359</v>
      </c>
      <c r="D6" s="179" t="s">
        <v>55</v>
      </c>
      <c r="E6" s="180">
        <v>9404.2312247789305</v>
      </c>
      <c r="F6" s="181">
        <v>8709.1102167912395</v>
      </c>
      <c r="G6" s="181">
        <v>118.871007987684</v>
      </c>
      <c r="H6" s="181" t="e">
        <v>#VALUE!</v>
      </c>
      <c r="I6" s="181">
        <v>447</v>
      </c>
      <c r="J6" s="181">
        <v>447</v>
      </c>
      <c r="K6" s="181">
        <v>683.58749999999998</v>
      </c>
      <c r="L6" s="181">
        <v>921.93277954945597</v>
      </c>
      <c r="M6" s="181">
        <v>2159.6053515523799</v>
      </c>
      <c r="N6" s="181">
        <v>2807.7183816254201</v>
      </c>
      <c r="O6" s="181">
        <v>1937.3872120516701</v>
      </c>
      <c r="P6" s="180">
        <v>638.5</v>
      </c>
      <c r="Q6" s="181">
        <v>4.875</v>
      </c>
      <c r="R6" s="181">
        <v>31.125</v>
      </c>
      <c r="S6" s="180">
        <v>130.875</v>
      </c>
      <c r="T6" s="180">
        <v>289.625</v>
      </c>
      <c r="U6" s="180">
        <v>1715.6434736940259</v>
      </c>
      <c r="V6" s="180">
        <v>2122.375</v>
      </c>
      <c r="W6" s="181">
        <v>459.375</v>
      </c>
      <c r="X6" s="181">
        <v>655.5</v>
      </c>
      <c r="Y6" s="181">
        <v>116.75</v>
      </c>
      <c r="Z6" s="181">
        <v>505.5</v>
      </c>
      <c r="AA6" s="181" t="e">
        <v>#VALUE!</v>
      </c>
      <c r="AB6" s="181">
        <v>153.125</v>
      </c>
      <c r="AC6" s="181">
        <v>0</v>
      </c>
      <c r="AD6" s="181">
        <v>155.625</v>
      </c>
      <c r="AE6" s="181">
        <v>76.5</v>
      </c>
      <c r="AF6" s="180">
        <v>2946.2127510849</v>
      </c>
      <c r="AG6" s="181">
        <v>1249.625</v>
      </c>
      <c r="AH6" s="181">
        <v>13.125</v>
      </c>
      <c r="AI6" s="181">
        <v>751.125</v>
      </c>
      <c r="AJ6" s="181">
        <v>59.75</v>
      </c>
      <c r="AK6" s="181">
        <v>0</v>
      </c>
      <c r="AL6" s="181">
        <v>22</v>
      </c>
      <c r="AM6" s="181">
        <v>850.58775108489999</v>
      </c>
      <c r="AN6" s="180">
        <v>86.375</v>
      </c>
      <c r="AO6" s="180">
        <v>189.375</v>
      </c>
      <c r="AP6" s="181">
        <v>146.625</v>
      </c>
      <c r="AQ6" s="181">
        <v>0</v>
      </c>
      <c r="AR6" s="181">
        <v>28</v>
      </c>
      <c r="AS6" s="181">
        <v>14.75</v>
      </c>
      <c r="AT6" s="180">
        <v>102.125</v>
      </c>
      <c r="AU6" s="180">
        <v>35.375</v>
      </c>
      <c r="AV6" s="180">
        <v>46.875</v>
      </c>
      <c r="AW6" s="181">
        <v>29</v>
      </c>
      <c r="AX6" s="181">
        <v>17.875</v>
      </c>
      <c r="AY6" s="180">
        <v>15.375</v>
      </c>
      <c r="AZ6" s="180">
        <v>150.125</v>
      </c>
      <c r="BA6" s="180">
        <v>36.75</v>
      </c>
      <c r="BB6" s="180">
        <v>0.625</v>
      </c>
      <c r="BC6" s="180">
        <v>4.25</v>
      </c>
      <c r="BD6" s="180">
        <v>619.75</v>
      </c>
      <c r="BE6" s="180">
        <v>0</v>
      </c>
      <c r="BF6" s="180" t="e">
        <v>#VALUE!</v>
      </c>
      <c r="BG6" s="180">
        <v>143.875</v>
      </c>
      <c r="BH6" s="180" t="e">
        <v>#VALUE!</v>
      </c>
      <c r="BI6" s="182">
        <v>1623.39616534375</v>
      </c>
      <c r="BJ6" s="183">
        <v>375</v>
      </c>
      <c r="BK6" s="183">
        <v>66.875</v>
      </c>
      <c r="BL6" s="183">
        <v>849.77116534375</v>
      </c>
      <c r="BM6" s="183" t="e">
        <v>#VALUE!</v>
      </c>
      <c r="BN6" s="183">
        <v>20.875</v>
      </c>
      <c r="BO6" s="183">
        <v>153.25</v>
      </c>
      <c r="BP6" s="183">
        <v>157.625</v>
      </c>
      <c r="BQ6" s="184">
        <v>985</v>
      </c>
      <c r="BR6" s="184">
        <v>199.375</v>
      </c>
      <c r="BS6" s="184">
        <v>153.5</v>
      </c>
      <c r="BT6" s="184" t="e">
        <v>#VALUE!</v>
      </c>
      <c r="BU6" s="184" t="e">
        <v>#VALUE!</v>
      </c>
      <c r="BV6" s="184">
        <v>281.75</v>
      </c>
      <c r="BW6" s="185" t="e">
        <v>#VALUE!</v>
      </c>
      <c r="BX6" s="185">
        <v>61.25</v>
      </c>
      <c r="BY6" s="185" t="e">
        <v>#VALUE!</v>
      </c>
      <c r="BZ6" s="185">
        <v>0</v>
      </c>
      <c r="CA6" s="185" t="e">
        <v>#VALUE!</v>
      </c>
      <c r="CB6" s="185">
        <v>174.25</v>
      </c>
      <c r="CC6" s="186">
        <v>73</v>
      </c>
      <c r="CD6" s="187">
        <v>75730.174131497697</v>
      </c>
    </row>
    <row r="7" spans="1:82" x14ac:dyDescent="0.25">
      <c r="A7" s="179" t="s">
        <v>167</v>
      </c>
      <c r="B7" s="179" t="s">
        <v>360</v>
      </c>
      <c r="C7" s="179" t="s">
        <v>127</v>
      </c>
      <c r="D7" s="179" t="s">
        <v>127</v>
      </c>
      <c r="E7" s="180">
        <v>4752.9023606488299</v>
      </c>
      <c r="F7" s="181">
        <v>4727.6523606488299</v>
      </c>
      <c r="G7" s="181">
        <v>25.25</v>
      </c>
      <c r="H7" s="181" t="e">
        <v>#VALUE!</v>
      </c>
      <c r="I7" s="181">
        <v>458</v>
      </c>
      <c r="J7" s="181">
        <v>460.14716214564999</v>
      </c>
      <c r="K7" s="181">
        <v>501.25</v>
      </c>
      <c r="L7" s="181">
        <v>802.32148553201205</v>
      </c>
      <c r="M7" s="181">
        <v>1314.5844139057399</v>
      </c>
      <c r="N7" s="181">
        <v>832.75</v>
      </c>
      <c r="O7" s="181">
        <v>383.84929906542101</v>
      </c>
      <c r="P7" s="180">
        <v>213.375</v>
      </c>
      <c r="Q7" s="181">
        <v>7.75</v>
      </c>
      <c r="R7" s="181">
        <v>28.625</v>
      </c>
      <c r="S7" s="180">
        <v>76.75</v>
      </c>
      <c r="T7" s="180">
        <v>164</v>
      </c>
      <c r="U7" s="180">
        <v>106</v>
      </c>
      <c r="V7" s="180">
        <v>1103.25</v>
      </c>
      <c r="W7" s="181">
        <v>196.5</v>
      </c>
      <c r="X7" s="181">
        <v>103.25</v>
      </c>
      <c r="Y7" s="181">
        <v>38.875</v>
      </c>
      <c r="Z7" s="181">
        <v>231.75</v>
      </c>
      <c r="AA7" s="181" t="e">
        <v>#VALUE!</v>
      </c>
      <c r="AB7" s="181">
        <v>73.5</v>
      </c>
      <c r="AC7" s="181">
        <v>202.25</v>
      </c>
      <c r="AD7" s="181">
        <v>236.5</v>
      </c>
      <c r="AE7" s="181">
        <v>20.625</v>
      </c>
      <c r="AF7" s="180">
        <v>1577.2773606488299</v>
      </c>
      <c r="AG7" s="181">
        <v>344.125</v>
      </c>
      <c r="AH7" s="181">
        <v>27.125</v>
      </c>
      <c r="AI7" s="181">
        <v>356.25</v>
      </c>
      <c r="AJ7" s="181">
        <v>240</v>
      </c>
      <c r="AK7" s="181" t="e">
        <v>#VALUE!</v>
      </c>
      <c r="AL7" s="181">
        <v>59.125</v>
      </c>
      <c r="AM7" s="181">
        <v>550.65236064882697</v>
      </c>
      <c r="AN7" s="180">
        <v>34.875</v>
      </c>
      <c r="AO7" s="180">
        <v>174.375</v>
      </c>
      <c r="AP7" s="181">
        <v>100.375</v>
      </c>
      <c r="AQ7" s="181">
        <v>0.875</v>
      </c>
      <c r="AR7" s="181">
        <v>34.625</v>
      </c>
      <c r="AS7" s="181">
        <v>38.5</v>
      </c>
      <c r="AT7" s="180">
        <v>188</v>
      </c>
      <c r="AU7" s="180">
        <v>38.75</v>
      </c>
      <c r="AV7" s="180">
        <v>71.5</v>
      </c>
      <c r="AW7" s="181">
        <v>31.625</v>
      </c>
      <c r="AX7" s="181">
        <v>39.875</v>
      </c>
      <c r="AY7" s="180">
        <v>13.5</v>
      </c>
      <c r="AZ7" s="180">
        <v>18.375</v>
      </c>
      <c r="BA7" s="180">
        <v>18</v>
      </c>
      <c r="BB7" s="180">
        <v>7.875</v>
      </c>
      <c r="BC7" s="180">
        <v>1</v>
      </c>
      <c r="BD7" s="180">
        <v>703.5</v>
      </c>
      <c r="BE7" s="180">
        <v>23.75</v>
      </c>
      <c r="BF7" s="180" t="e">
        <v>#VALUE!</v>
      </c>
      <c r="BG7" s="180">
        <v>120.875</v>
      </c>
      <c r="BH7" s="180" t="e">
        <v>#VALUE!</v>
      </c>
      <c r="BI7" s="182">
        <v>838.51269000000002</v>
      </c>
      <c r="BJ7" s="183">
        <v>278.75</v>
      </c>
      <c r="BK7" s="183">
        <v>69.25</v>
      </c>
      <c r="BL7" s="183">
        <v>457.26269000000002</v>
      </c>
      <c r="BM7" s="183">
        <v>0</v>
      </c>
      <c r="BN7" s="183" t="e">
        <v>#VALUE!</v>
      </c>
      <c r="BO7" s="183" t="e">
        <v>#VALUE!</v>
      </c>
      <c r="BP7" s="183">
        <v>33.25</v>
      </c>
      <c r="BQ7" s="184">
        <v>211.125</v>
      </c>
      <c r="BR7" s="184">
        <v>30.625</v>
      </c>
      <c r="BS7" s="184" t="e">
        <v>#VALUE!</v>
      </c>
      <c r="BT7" s="184" t="e">
        <v>#VALUE!</v>
      </c>
      <c r="BU7" s="184" t="e">
        <v>#VALUE!</v>
      </c>
      <c r="BV7" s="184">
        <v>145</v>
      </c>
      <c r="BW7" s="185" t="e">
        <v>#VALUE!</v>
      </c>
      <c r="BX7" s="185" t="e">
        <v>#VALUE!</v>
      </c>
      <c r="BY7" s="185" t="e">
        <v>#VALUE!</v>
      </c>
      <c r="BZ7" s="185" t="e">
        <v>#VALUE!</v>
      </c>
      <c r="CA7" s="185" t="e">
        <v>#VALUE!</v>
      </c>
      <c r="CB7" s="185">
        <v>89.25</v>
      </c>
      <c r="CC7" s="186">
        <v>50.25</v>
      </c>
      <c r="CD7" s="187">
        <v>36603.392059389502</v>
      </c>
    </row>
    <row r="8" spans="1:82" x14ac:dyDescent="0.25">
      <c r="A8" s="179" t="s">
        <v>361</v>
      </c>
      <c r="B8" s="179" t="s">
        <v>362</v>
      </c>
      <c r="C8" s="179" t="s">
        <v>127</v>
      </c>
      <c r="D8" s="179" t="s">
        <v>127</v>
      </c>
      <c r="E8" s="180">
        <v>5641.6766065128204</v>
      </c>
      <c r="F8" s="181">
        <v>5587.5516065128204</v>
      </c>
      <c r="G8" s="181">
        <v>54.125</v>
      </c>
      <c r="H8" s="181" t="e">
        <v>#VALUE!</v>
      </c>
      <c r="I8" s="181">
        <v>472.625</v>
      </c>
      <c r="J8" s="181">
        <v>399</v>
      </c>
      <c r="K8" s="181">
        <v>384.375</v>
      </c>
      <c r="L8" s="181">
        <v>908.08120632763996</v>
      </c>
      <c r="M8" s="181">
        <v>1427.77825555195</v>
      </c>
      <c r="N8" s="181">
        <v>913.75</v>
      </c>
      <c r="O8" s="181">
        <v>1136.0671446332401</v>
      </c>
      <c r="P8" s="180">
        <v>256.625</v>
      </c>
      <c r="Q8" s="181">
        <v>21.875</v>
      </c>
      <c r="R8" s="181">
        <v>12.875</v>
      </c>
      <c r="S8" s="180">
        <v>734.5</v>
      </c>
      <c r="T8" s="180">
        <v>256.375</v>
      </c>
      <c r="U8" s="180">
        <v>187.06714463323701</v>
      </c>
      <c r="V8" s="180">
        <v>1582</v>
      </c>
      <c r="W8" s="181">
        <v>143.375</v>
      </c>
      <c r="X8" s="181">
        <v>121.125</v>
      </c>
      <c r="Y8" s="181">
        <v>176.75</v>
      </c>
      <c r="Z8" s="181">
        <v>503.75</v>
      </c>
      <c r="AA8" s="181" t="e">
        <v>#VALUE!</v>
      </c>
      <c r="AB8" s="181">
        <v>267.125</v>
      </c>
      <c r="AC8" s="181">
        <v>125.75</v>
      </c>
      <c r="AD8" s="181">
        <v>145.75</v>
      </c>
      <c r="AE8" s="181">
        <v>98.375</v>
      </c>
      <c r="AF8" s="180">
        <v>874.98446187958496</v>
      </c>
      <c r="AG8" s="181">
        <v>232.75</v>
      </c>
      <c r="AH8" s="181">
        <v>35</v>
      </c>
      <c r="AI8" s="181">
        <v>95.875</v>
      </c>
      <c r="AJ8" s="181">
        <v>180.875</v>
      </c>
      <c r="AK8" s="181">
        <v>41.375</v>
      </c>
      <c r="AL8" s="181">
        <v>0.25</v>
      </c>
      <c r="AM8" s="181">
        <v>288.85946187958501</v>
      </c>
      <c r="AN8" s="180">
        <v>17.5</v>
      </c>
      <c r="AO8" s="180">
        <v>167.5</v>
      </c>
      <c r="AP8" s="181">
        <v>83.625</v>
      </c>
      <c r="AQ8" s="181">
        <v>1.25</v>
      </c>
      <c r="AR8" s="181">
        <v>55.75</v>
      </c>
      <c r="AS8" s="181">
        <v>26.875</v>
      </c>
      <c r="AT8" s="180">
        <v>312.625</v>
      </c>
      <c r="AU8" s="180">
        <v>38.125</v>
      </c>
      <c r="AV8" s="180">
        <v>92.125</v>
      </c>
      <c r="AW8" s="181">
        <v>21.25</v>
      </c>
      <c r="AX8" s="181">
        <v>70.875</v>
      </c>
      <c r="AY8" s="180">
        <v>6.75</v>
      </c>
      <c r="AZ8" s="180">
        <v>15.75</v>
      </c>
      <c r="BA8" s="180">
        <v>80.75</v>
      </c>
      <c r="BB8" s="180" t="e">
        <v>#VALUE!</v>
      </c>
      <c r="BC8" s="180" t="e">
        <v>#VALUE!</v>
      </c>
      <c r="BD8" s="180">
        <v>748.375</v>
      </c>
      <c r="BE8" s="180">
        <v>0</v>
      </c>
      <c r="BF8" s="180">
        <v>68.875</v>
      </c>
      <c r="BG8" s="180">
        <v>192.375</v>
      </c>
      <c r="BH8" s="180" t="e">
        <v>#VALUE!</v>
      </c>
      <c r="BI8" s="182">
        <v>889.81797140624997</v>
      </c>
      <c r="BJ8" s="183">
        <v>302.25</v>
      </c>
      <c r="BK8" s="183">
        <v>175.75</v>
      </c>
      <c r="BL8" s="183">
        <v>376.06797140624997</v>
      </c>
      <c r="BM8" s="183">
        <v>24.375</v>
      </c>
      <c r="BN8" s="183" t="e">
        <v>#VALUE!</v>
      </c>
      <c r="BO8" s="183" t="e">
        <v>#VALUE!</v>
      </c>
      <c r="BP8" s="183">
        <v>11.375</v>
      </c>
      <c r="BQ8" s="184">
        <v>258.625</v>
      </c>
      <c r="BR8" s="184">
        <v>21.5</v>
      </c>
      <c r="BS8" s="184" t="e">
        <v>#VALUE!</v>
      </c>
      <c r="BT8" s="184" t="e">
        <v>#VALUE!</v>
      </c>
      <c r="BU8" s="184" t="e">
        <v>#VALUE!</v>
      </c>
      <c r="BV8" s="184">
        <v>83.25</v>
      </c>
      <c r="BW8" s="185" t="e">
        <v>#VALUE!</v>
      </c>
      <c r="BX8" s="185" t="e">
        <v>#VALUE!</v>
      </c>
      <c r="BY8" s="185" t="e">
        <v>#VALUE!</v>
      </c>
      <c r="BZ8" s="185" t="e">
        <v>#VALUE!</v>
      </c>
      <c r="CA8" s="185" t="e">
        <v>#VALUE!</v>
      </c>
      <c r="CB8" s="185">
        <v>39.875</v>
      </c>
      <c r="CC8" s="186" t="e">
        <v>#VALUE!</v>
      </c>
      <c r="CD8" s="187">
        <v>35143.033047407895</v>
      </c>
    </row>
    <row r="9" spans="1:82" x14ac:dyDescent="0.25">
      <c r="A9" s="179" t="s">
        <v>181</v>
      </c>
      <c r="B9" s="179" t="s">
        <v>363</v>
      </c>
      <c r="C9" s="179" t="s">
        <v>127</v>
      </c>
      <c r="D9" s="179" t="s">
        <v>127</v>
      </c>
      <c r="E9" s="180">
        <v>24962.445783109099</v>
      </c>
      <c r="F9" s="181">
        <v>24920.820783109099</v>
      </c>
      <c r="G9" s="181">
        <v>0</v>
      </c>
      <c r="H9" s="181">
        <v>41.625</v>
      </c>
      <c r="I9" s="181">
        <v>1481.125</v>
      </c>
      <c r="J9" s="181">
        <v>1253.375</v>
      </c>
      <c r="K9" s="181">
        <v>1545.9721673254301</v>
      </c>
      <c r="L9" s="181">
        <v>2887.3421851684898</v>
      </c>
      <c r="M9" s="181">
        <v>5812.6013969224095</v>
      </c>
      <c r="N9" s="181">
        <v>3843.1550336927198</v>
      </c>
      <c r="O9" s="181">
        <v>8138.875</v>
      </c>
      <c r="P9" s="180">
        <v>2523.25</v>
      </c>
      <c r="Q9" s="181">
        <v>70.375</v>
      </c>
      <c r="R9" s="181">
        <v>217.5</v>
      </c>
      <c r="S9" s="180">
        <v>3904.875</v>
      </c>
      <c r="T9" s="180">
        <v>1323.625</v>
      </c>
      <c r="U9" s="180">
        <v>150.625</v>
      </c>
      <c r="V9" s="180">
        <v>3921.75</v>
      </c>
      <c r="W9" s="181">
        <v>382.25</v>
      </c>
      <c r="X9" s="181">
        <v>597.75</v>
      </c>
      <c r="Y9" s="181">
        <v>366</v>
      </c>
      <c r="Z9" s="181">
        <v>866.25</v>
      </c>
      <c r="AA9" s="181" t="e">
        <v>#VALUE!</v>
      </c>
      <c r="AB9" s="181">
        <v>451.75</v>
      </c>
      <c r="AC9" s="181">
        <v>351.875</v>
      </c>
      <c r="AD9" s="181">
        <v>296.375</v>
      </c>
      <c r="AE9" s="181">
        <v>609.5</v>
      </c>
      <c r="AF9" s="180">
        <v>5627.6957831090504</v>
      </c>
      <c r="AG9" s="181">
        <v>1600.5</v>
      </c>
      <c r="AH9" s="181">
        <v>214.5</v>
      </c>
      <c r="AI9" s="181">
        <v>1247.375</v>
      </c>
      <c r="AJ9" s="181">
        <v>535.75</v>
      </c>
      <c r="AK9" s="181">
        <v>356.875</v>
      </c>
      <c r="AL9" s="181">
        <v>10.875</v>
      </c>
      <c r="AM9" s="181">
        <v>1661.8207831090499</v>
      </c>
      <c r="AN9" s="180">
        <v>504.375</v>
      </c>
      <c r="AO9" s="180">
        <v>603.375</v>
      </c>
      <c r="AP9" s="181">
        <v>401</v>
      </c>
      <c r="AQ9" s="181">
        <v>14.375</v>
      </c>
      <c r="AR9" s="181">
        <v>111.875</v>
      </c>
      <c r="AS9" s="181">
        <v>76.125</v>
      </c>
      <c r="AT9" s="180">
        <v>183.25</v>
      </c>
      <c r="AU9" s="180">
        <v>50</v>
      </c>
      <c r="AV9" s="180">
        <v>105.125</v>
      </c>
      <c r="AW9" s="181">
        <v>26</v>
      </c>
      <c r="AX9" s="181">
        <v>79.125</v>
      </c>
      <c r="AY9" s="180">
        <v>22.375</v>
      </c>
      <c r="AZ9" s="180">
        <v>146.625</v>
      </c>
      <c r="BA9" s="180">
        <v>167.875</v>
      </c>
      <c r="BB9" s="180">
        <v>2.375</v>
      </c>
      <c r="BC9" s="180">
        <v>1.25</v>
      </c>
      <c r="BD9" s="180">
        <v>4223.875</v>
      </c>
      <c r="BE9" s="180">
        <v>110</v>
      </c>
      <c r="BF9" s="180">
        <v>275</v>
      </c>
      <c r="BG9" s="180">
        <v>855</v>
      </c>
      <c r="BH9" s="180" t="e">
        <v>#VALUE!</v>
      </c>
      <c r="BI9" s="182">
        <v>3903.66774451535</v>
      </c>
      <c r="BJ9" s="183" t="e">
        <v>#VALUE!</v>
      </c>
      <c r="BK9" s="183">
        <v>103.125</v>
      </c>
      <c r="BL9" s="183">
        <v>3142.6826414687498</v>
      </c>
      <c r="BM9" s="183">
        <v>0</v>
      </c>
      <c r="BN9" s="183">
        <v>30.375</v>
      </c>
      <c r="BO9" s="183" t="e">
        <v>#VALUE!</v>
      </c>
      <c r="BP9" s="183">
        <v>552.23510304659499</v>
      </c>
      <c r="BQ9" s="184">
        <v>1332.75</v>
      </c>
      <c r="BR9" s="184">
        <v>240.25</v>
      </c>
      <c r="BS9" s="184" t="e">
        <v>#VALUE!</v>
      </c>
      <c r="BT9" s="184" t="e">
        <v>#VALUE!</v>
      </c>
      <c r="BU9" s="184">
        <v>1</v>
      </c>
      <c r="BV9" s="184">
        <v>919.875</v>
      </c>
      <c r="BW9" s="185">
        <v>43.5</v>
      </c>
      <c r="BX9" s="185">
        <v>0</v>
      </c>
      <c r="BY9" s="185" t="e">
        <v>#VALUE!</v>
      </c>
      <c r="BZ9" s="185" t="e">
        <v>#VALUE!</v>
      </c>
      <c r="CA9" s="185" t="e">
        <v>#VALUE!</v>
      </c>
      <c r="CB9" s="185">
        <v>614</v>
      </c>
      <c r="CC9" s="186">
        <v>1747.5</v>
      </c>
      <c r="CD9" s="187">
        <v>301736.16174438997</v>
      </c>
    </row>
    <row r="10" spans="1:82" x14ac:dyDescent="0.25">
      <c r="A10" s="179" t="s">
        <v>364</v>
      </c>
      <c r="B10" s="179" t="s">
        <v>365</v>
      </c>
      <c r="C10" s="179" t="s">
        <v>355</v>
      </c>
      <c r="D10" s="179" t="s">
        <v>55</v>
      </c>
      <c r="E10" s="180">
        <v>9917.3421627614207</v>
      </c>
      <c r="F10" s="181">
        <v>9914.8421627614207</v>
      </c>
      <c r="G10" s="181">
        <v>2.5</v>
      </c>
      <c r="H10" s="181" t="e">
        <v>#VALUE!</v>
      </c>
      <c r="I10" s="181">
        <v>721.41607707599201</v>
      </c>
      <c r="J10" s="181">
        <v>752</v>
      </c>
      <c r="K10" s="181">
        <v>795.375</v>
      </c>
      <c r="L10" s="181">
        <v>1538.87638622648</v>
      </c>
      <c r="M10" s="181">
        <v>2472.6398509741098</v>
      </c>
      <c r="N10" s="181">
        <v>1611.40984848485</v>
      </c>
      <c r="O10" s="181">
        <v>2025.625</v>
      </c>
      <c r="P10" s="180">
        <v>984.5</v>
      </c>
      <c r="Q10" s="181">
        <v>12.625</v>
      </c>
      <c r="R10" s="181">
        <v>35.5</v>
      </c>
      <c r="S10" s="180">
        <v>1113.125</v>
      </c>
      <c r="T10" s="180">
        <v>276.125</v>
      </c>
      <c r="U10" s="180">
        <v>119.79558823529401</v>
      </c>
      <c r="V10" s="180">
        <v>1635.25</v>
      </c>
      <c r="W10" s="181">
        <v>471</v>
      </c>
      <c r="X10" s="181">
        <v>241.125</v>
      </c>
      <c r="Y10" s="181">
        <v>287.75</v>
      </c>
      <c r="Z10" s="181">
        <v>263.375</v>
      </c>
      <c r="AA10" s="181">
        <v>45.625</v>
      </c>
      <c r="AB10" s="181">
        <v>8</v>
      </c>
      <c r="AC10" s="181">
        <v>6.375</v>
      </c>
      <c r="AD10" s="181">
        <v>209</v>
      </c>
      <c r="AE10" s="181">
        <v>103</v>
      </c>
      <c r="AF10" s="180">
        <v>3923.0465745261299</v>
      </c>
      <c r="AG10" s="181">
        <v>1794.25</v>
      </c>
      <c r="AH10" s="181">
        <v>140.5</v>
      </c>
      <c r="AI10" s="181">
        <v>892.875</v>
      </c>
      <c r="AJ10" s="181">
        <v>338.5</v>
      </c>
      <c r="AK10" s="181">
        <v>125.75</v>
      </c>
      <c r="AL10" s="181">
        <v>35.375</v>
      </c>
      <c r="AM10" s="181">
        <v>595.79657452613105</v>
      </c>
      <c r="AN10" s="180">
        <v>99.75</v>
      </c>
      <c r="AO10" s="180">
        <v>320.875</v>
      </c>
      <c r="AP10" s="181">
        <v>241.25</v>
      </c>
      <c r="AQ10" s="181">
        <v>3.25</v>
      </c>
      <c r="AR10" s="181">
        <v>48</v>
      </c>
      <c r="AS10" s="181">
        <v>28.375</v>
      </c>
      <c r="AT10" s="180">
        <v>32.75</v>
      </c>
      <c r="AU10" s="180">
        <v>11.875</v>
      </c>
      <c r="AV10" s="180">
        <v>71.25</v>
      </c>
      <c r="AW10" s="181">
        <v>0.5</v>
      </c>
      <c r="AX10" s="181">
        <v>70.75</v>
      </c>
      <c r="AY10" s="180">
        <v>2.875</v>
      </c>
      <c r="AZ10" s="180">
        <v>12.375</v>
      </c>
      <c r="BA10" s="180">
        <v>68.875</v>
      </c>
      <c r="BB10" s="180">
        <v>4</v>
      </c>
      <c r="BC10" s="180">
        <v>0</v>
      </c>
      <c r="BD10" s="180">
        <v>859.5</v>
      </c>
      <c r="BE10" s="180">
        <v>2.125</v>
      </c>
      <c r="BF10" s="180" t="e">
        <v>#VALUE!</v>
      </c>
      <c r="BG10" s="180">
        <v>198.375</v>
      </c>
      <c r="BH10" s="180" t="e">
        <v>#VALUE!</v>
      </c>
      <c r="BI10" s="182">
        <v>1342.948075</v>
      </c>
      <c r="BJ10" s="183">
        <v>615.125</v>
      </c>
      <c r="BK10" s="183">
        <v>237.25</v>
      </c>
      <c r="BL10" s="183">
        <v>417.82307500000002</v>
      </c>
      <c r="BM10" s="183">
        <v>7.5</v>
      </c>
      <c r="BN10" s="183" t="e">
        <v>#VALUE!</v>
      </c>
      <c r="BO10" s="183">
        <v>0</v>
      </c>
      <c r="BP10" s="183">
        <v>65.25</v>
      </c>
      <c r="BQ10" s="184">
        <v>1081.5</v>
      </c>
      <c r="BR10" s="184">
        <v>38</v>
      </c>
      <c r="BS10" s="184" t="e">
        <v>#VALUE!</v>
      </c>
      <c r="BT10" s="184" t="e">
        <v>#VALUE!</v>
      </c>
      <c r="BU10" s="184" t="e">
        <v>#VALUE!</v>
      </c>
      <c r="BV10" s="184">
        <v>829.875</v>
      </c>
      <c r="BW10" s="185">
        <v>0</v>
      </c>
      <c r="BX10" s="185" t="e">
        <v>#VALUE!</v>
      </c>
      <c r="BY10" s="185">
        <v>22.625</v>
      </c>
      <c r="BZ10" s="185">
        <v>373.25</v>
      </c>
      <c r="CA10" s="185">
        <v>149.625</v>
      </c>
      <c r="CB10" s="185">
        <v>153</v>
      </c>
      <c r="CC10" s="186">
        <v>93.5</v>
      </c>
      <c r="CD10" s="187">
        <v>69653.227104302496</v>
      </c>
    </row>
    <row r="11" spans="1:82" x14ac:dyDescent="0.25">
      <c r="A11" s="179" t="s">
        <v>366</v>
      </c>
      <c r="B11" s="179" t="s">
        <v>367</v>
      </c>
      <c r="C11" s="179" t="s">
        <v>368</v>
      </c>
      <c r="D11" s="179" t="s">
        <v>120</v>
      </c>
      <c r="E11" s="180">
        <v>6893.5492545215302</v>
      </c>
      <c r="F11" s="181">
        <v>6736.6706838300897</v>
      </c>
      <c r="G11" s="181">
        <v>10.375</v>
      </c>
      <c r="H11" s="181">
        <v>146.50357069143399</v>
      </c>
      <c r="I11" s="181">
        <v>369.25</v>
      </c>
      <c r="J11" s="181">
        <v>377.25</v>
      </c>
      <c r="K11" s="181">
        <v>461.875</v>
      </c>
      <c r="L11" s="181">
        <v>886.61511722080104</v>
      </c>
      <c r="M11" s="181">
        <v>1791.41953915614</v>
      </c>
      <c r="N11" s="181">
        <v>1822.00210543404</v>
      </c>
      <c r="O11" s="181">
        <v>1185.1374927105501</v>
      </c>
      <c r="P11" s="180">
        <v>483.25</v>
      </c>
      <c r="Q11" s="181">
        <v>2</v>
      </c>
      <c r="R11" s="181">
        <v>1</v>
      </c>
      <c r="S11" s="180">
        <v>198.375</v>
      </c>
      <c r="T11" s="180">
        <v>222.5</v>
      </c>
      <c r="U11" s="180">
        <v>413.67674239571801</v>
      </c>
      <c r="V11" s="180">
        <v>1168</v>
      </c>
      <c r="W11" s="181">
        <v>228.5</v>
      </c>
      <c r="X11" s="181">
        <v>205</v>
      </c>
      <c r="Y11" s="181">
        <v>273.125</v>
      </c>
      <c r="Z11" s="181">
        <v>166.375</v>
      </c>
      <c r="AA11" s="181">
        <v>16.875</v>
      </c>
      <c r="AB11" s="181" t="e">
        <v>#VALUE!</v>
      </c>
      <c r="AC11" s="181">
        <v>0</v>
      </c>
      <c r="AD11" s="181">
        <v>168</v>
      </c>
      <c r="AE11" s="181">
        <v>100.625</v>
      </c>
      <c r="AF11" s="180">
        <v>2858.6225121258099</v>
      </c>
      <c r="AG11" s="181">
        <v>753.5</v>
      </c>
      <c r="AH11" s="181">
        <v>16.875</v>
      </c>
      <c r="AI11" s="181">
        <v>589</v>
      </c>
      <c r="AJ11" s="181">
        <v>79.25</v>
      </c>
      <c r="AK11" s="181">
        <v>206.25</v>
      </c>
      <c r="AL11" s="181">
        <v>47.5</v>
      </c>
      <c r="AM11" s="181">
        <v>1166.2475121258101</v>
      </c>
      <c r="AN11" s="180">
        <v>11.125</v>
      </c>
      <c r="AO11" s="180">
        <v>246.75</v>
      </c>
      <c r="AP11" s="181">
        <v>85.75</v>
      </c>
      <c r="AQ11" s="181">
        <v>1.625</v>
      </c>
      <c r="AR11" s="181">
        <v>69.75</v>
      </c>
      <c r="AS11" s="181">
        <v>89.625</v>
      </c>
      <c r="AT11" s="180">
        <v>20.125</v>
      </c>
      <c r="AU11" s="180">
        <v>2.625</v>
      </c>
      <c r="AV11" s="180">
        <v>33.125</v>
      </c>
      <c r="AW11" s="181">
        <v>7.125</v>
      </c>
      <c r="AX11" s="181">
        <v>26</v>
      </c>
      <c r="AY11" s="180">
        <v>3</v>
      </c>
      <c r="AZ11" s="180">
        <v>12.375</v>
      </c>
      <c r="BA11" s="180">
        <v>21.5</v>
      </c>
      <c r="BB11" s="180">
        <v>1</v>
      </c>
      <c r="BC11" s="180">
        <v>1</v>
      </c>
      <c r="BD11" s="180">
        <v>768.875</v>
      </c>
      <c r="BE11" s="180">
        <v>0</v>
      </c>
      <c r="BF11" s="180" t="e">
        <v>#VALUE!</v>
      </c>
      <c r="BG11" s="180">
        <v>305.25</v>
      </c>
      <c r="BH11" s="180" t="e">
        <v>#VALUE!</v>
      </c>
      <c r="BI11" s="182">
        <v>1260.9953714374999</v>
      </c>
      <c r="BJ11" s="183">
        <v>355.625</v>
      </c>
      <c r="BK11" s="183">
        <v>60.75</v>
      </c>
      <c r="BL11" s="183">
        <v>657.3703714374999</v>
      </c>
      <c r="BM11" s="183" t="e">
        <v>#VALUE!</v>
      </c>
      <c r="BN11" s="183">
        <v>0</v>
      </c>
      <c r="BO11" s="183" t="e">
        <v>#VALUE!</v>
      </c>
      <c r="BP11" s="183">
        <v>187.25</v>
      </c>
      <c r="BQ11" s="184">
        <v>339.75</v>
      </c>
      <c r="BR11" s="184">
        <v>38.875</v>
      </c>
      <c r="BS11" s="184" t="e">
        <v>#VALUE!</v>
      </c>
      <c r="BT11" s="184" t="e">
        <v>#VALUE!</v>
      </c>
      <c r="BU11" s="184" t="e">
        <v>#VALUE!</v>
      </c>
      <c r="BV11" s="184">
        <v>300.875</v>
      </c>
      <c r="BW11" s="185">
        <v>8.25</v>
      </c>
      <c r="BX11" s="185" t="e">
        <v>#VALUE!</v>
      </c>
      <c r="BY11" s="185" t="e">
        <v>#VALUE!</v>
      </c>
      <c r="BZ11" s="185">
        <v>93.25</v>
      </c>
      <c r="CA11" s="185">
        <v>0</v>
      </c>
      <c r="CB11" s="185">
        <v>82</v>
      </c>
      <c r="CC11" s="186">
        <v>55.75</v>
      </c>
      <c r="CD11" s="187">
        <v>58455.154046595097</v>
      </c>
    </row>
    <row r="12" spans="1:82" x14ac:dyDescent="0.25">
      <c r="A12" s="179" t="s">
        <v>369</v>
      </c>
      <c r="B12" s="179" t="s">
        <v>370</v>
      </c>
      <c r="C12" s="179" t="s">
        <v>371</v>
      </c>
      <c r="D12" s="179" t="s">
        <v>125</v>
      </c>
      <c r="E12" s="180">
        <v>4486.25</v>
      </c>
      <c r="F12" s="181">
        <v>4400.25</v>
      </c>
      <c r="G12" s="181">
        <v>1</v>
      </c>
      <c r="H12" s="181">
        <v>85</v>
      </c>
      <c r="I12" s="181">
        <v>368.875</v>
      </c>
      <c r="J12" s="181">
        <v>267</v>
      </c>
      <c r="K12" s="181">
        <v>311.875</v>
      </c>
      <c r="L12" s="181">
        <v>629.375</v>
      </c>
      <c r="M12" s="181">
        <v>1441.75</v>
      </c>
      <c r="N12" s="181">
        <v>799.625</v>
      </c>
      <c r="O12" s="181">
        <v>667.75</v>
      </c>
      <c r="P12" s="180">
        <v>128.625</v>
      </c>
      <c r="Q12" s="181">
        <v>11.375</v>
      </c>
      <c r="R12" s="181">
        <v>13</v>
      </c>
      <c r="S12" s="180">
        <v>181.875</v>
      </c>
      <c r="T12" s="180">
        <v>141.625</v>
      </c>
      <c r="U12" s="180">
        <v>113.75</v>
      </c>
      <c r="V12" s="180">
        <v>1389.5</v>
      </c>
      <c r="W12" s="181">
        <v>260.25</v>
      </c>
      <c r="X12" s="181">
        <v>187.875</v>
      </c>
      <c r="Y12" s="181">
        <v>294</v>
      </c>
      <c r="Z12" s="181">
        <v>254</v>
      </c>
      <c r="AA12" s="181" t="e">
        <v>#VALUE!</v>
      </c>
      <c r="AB12" s="181">
        <v>155.625</v>
      </c>
      <c r="AC12" s="181" t="e">
        <v>#VALUE!</v>
      </c>
      <c r="AD12" s="181">
        <v>155.375</v>
      </c>
      <c r="AE12" s="181">
        <v>82.375</v>
      </c>
      <c r="AF12" s="180">
        <v>1293</v>
      </c>
      <c r="AG12" s="181">
        <v>540.875</v>
      </c>
      <c r="AH12" s="181">
        <v>3.5</v>
      </c>
      <c r="AI12" s="181">
        <v>397.875</v>
      </c>
      <c r="AJ12" s="181">
        <v>58.625</v>
      </c>
      <c r="AK12" s="181" t="e">
        <v>#VALUE!</v>
      </c>
      <c r="AL12" s="181">
        <v>66.625</v>
      </c>
      <c r="AM12" s="181">
        <v>225.5</v>
      </c>
      <c r="AN12" s="180">
        <v>70.25</v>
      </c>
      <c r="AO12" s="180">
        <v>132.375</v>
      </c>
      <c r="AP12" s="181">
        <v>73.375</v>
      </c>
      <c r="AQ12" s="181">
        <v>2.625</v>
      </c>
      <c r="AR12" s="181">
        <v>49.875</v>
      </c>
      <c r="AS12" s="181">
        <v>6.5</v>
      </c>
      <c r="AT12" s="180">
        <v>63.375</v>
      </c>
      <c r="AU12" s="180">
        <v>52.125</v>
      </c>
      <c r="AV12" s="180">
        <v>79.375</v>
      </c>
      <c r="AW12" s="181">
        <v>36.125</v>
      </c>
      <c r="AX12" s="181">
        <v>43.25</v>
      </c>
      <c r="AY12" s="180">
        <v>1.75</v>
      </c>
      <c r="AZ12" s="180">
        <v>13.125</v>
      </c>
      <c r="BA12" s="180">
        <v>24.625</v>
      </c>
      <c r="BB12" s="180">
        <v>0</v>
      </c>
      <c r="BC12" s="180">
        <v>3.125</v>
      </c>
      <c r="BD12" s="180">
        <v>449.375</v>
      </c>
      <c r="BE12" s="180">
        <v>7</v>
      </c>
      <c r="BF12" s="180">
        <v>84.625</v>
      </c>
      <c r="BG12" s="180">
        <v>126.5</v>
      </c>
      <c r="BH12" s="180" t="e">
        <v>#VALUE!</v>
      </c>
      <c r="BI12" s="182">
        <v>709.13847165624998</v>
      </c>
      <c r="BJ12" s="183" t="e">
        <v>#VALUE!</v>
      </c>
      <c r="BK12" s="183">
        <v>171.125</v>
      </c>
      <c r="BL12" s="183">
        <v>253.63847165624998</v>
      </c>
      <c r="BM12" s="183">
        <v>2.625</v>
      </c>
      <c r="BN12" s="183">
        <v>0</v>
      </c>
      <c r="BO12" s="183" t="e">
        <v>#VALUE!</v>
      </c>
      <c r="BP12" s="183">
        <v>159.625</v>
      </c>
      <c r="BQ12" s="184">
        <v>163.75</v>
      </c>
      <c r="BR12" s="184">
        <v>17.125</v>
      </c>
      <c r="BS12" s="184" t="e">
        <v>#VALUE!</v>
      </c>
      <c r="BT12" s="184" t="e">
        <v>#VALUE!</v>
      </c>
      <c r="BU12" s="184" t="e">
        <v>#VALUE!</v>
      </c>
      <c r="BV12" s="184">
        <v>71</v>
      </c>
      <c r="BW12" s="185" t="e">
        <v>#VALUE!</v>
      </c>
      <c r="BX12" s="185" t="e">
        <v>#VALUE!</v>
      </c>
      <c r="BY12" s="185" t="e">
        <v>#VALUE!</v>
      </c>
      <c r="BZ12" s="185" t="e">
        <v>#VALUE!</v>
      </c>
      <c r="CA12" s="185" t="e">
        <v>#VALUE!</v>
      </c>
      <c r="CB12" s="185">
        <v>37.25</v>
      </c>
      <c r="CC12" s="186">
        <v>100.25</v>
      </c>
      <c r="CD12" s="187">
        <v>29591.402693328899</v>
      </c>
    </row>
    <row r="13" spans="1:82" x14ac:dyDescent="0.25">
      <c r="A13" s="179" t="s">
        <v>372</v>
      </c>
      <c r="B13" s="179" t="s">
        <v>373</v>
      </c>
      <c r="C13" s="179" t="s">
        <v>368</v>
      </c>
      <c r="D13" s="179" t="s">
        <v>120</v>
      </c>
      <c r="E13" s="180">
        <v>7743.8926756462597</v>
      </c>
      <c r="F13" s="181">
        <v>7407.9404165021797</v>
      </c>
      <c r="G13" s="181" t="e">
        <v>#VALUE!</v>
      </c>
      <c r="H13" s="181">
        <v>335.95225914408599</v>
      </c>
      <c r="I13" s="181">
        <v>409.375</v>
      </c>
      <c r="J13" s="181">
        <v>418.5</v>
      </c>
      <c r="K13" s="181">
        <v>471.125</v>
      </c>
      <c r="L13" s="181">
        <v>1163.87738095238</v>
      </c>
      <c r="M13" s="181">
        <v>1916.2017075753899</v>
      </c>
      <c r="N13" s="181">
        <v>1868.79882797441</v>
      </c>
      <c r="O13" s="181">
        <v>1496.01475914409</v>
      </c>
      <c r="P13" s="180">
        <v>624.5</v>
      </c>
      <c r="Q13" s="181">
        <v>1.75</v>
      </c>
      <c r="R13" s="181">
        <v>29.875</v>
      </c>
      <c r="S13" s="180">
        <v>179.75</v>
      </c>
      <c r="T13" s="180">
        <v>256.75</v>
      </c>
      <c r="U13" s="180">
        <v>469.70047342980098</v>
      </c>
      <c r="V13" s="180">
        <v>1782.375</v>
      </c>
      <c r="W13" s="181">
        <v>520.125</v>
      </c>
      <c r="X13" s="181">
        <v>332.25</v>
      </c>
      <c r="Y13" s="181">
        <v>138.375</v>
      </c>
      <c r="Z13" s="181">
        <v>290.5</v>
      </c>
      <c r="AA13" s="181">
        <v>15.25</v>
      </c>
      <c r="AB13" s="181">
        <v>11.875</v>
      </c>
      <c r="AC13" s="181">
        <v>24.75</v>
      </c>
      <c r="AD13" s="181">
        <v>247.75</v>
      </c>
      <c r="AE13" s="181">
        <v>201.5</v>
      </c>
      <c r="AF13" s="180">
        <v>2747.4422022164599</v>
      </c>
      <c r="AG13" s="181">
        <v>804.375</v>
      </c>
      <c r="AH13" s="181">
        <v>36.5</v>
      </c>
      <c r="AI13" s="181">
        <v>963.875</v>
      </c>
      <c r="AJ13" s="181">
        <v>49.125</v>
      </c>
      <c r="AK13" s="181">
        <v>182</v>
      </c>
      <c r="AL13" s="181">
        <v>78</v>
      </c>
      <c r="AM13" s="181">
        <v>633.56720221646299</v>
      </c>
      <c r="AN13" s="180">
        <v>159.875</v>
      </c>
      <c r="AO13" s="180">
        <v>109.5</v>
      </c>
      <c r="AP13" s="181">
        <v>67.5</v>
      </c>
      <c r="AQ13" s="181">
        <v>1.25</v>
      </c>
      <c r="AR13" s="181">
        <v>16</v>
      </c>
      <c r="AS13" s="181">
        <v>24.75</v>
      </c>
      <c r="AT13" s="180">
        <v>31</v>
      </c>
      <c r="AU13" s="180">
        <v>22.625</v>
      </c>
      <c r="AV13" s="180">
        <v>30.875</v>
      </c>
      <c r="AW13" s="181">
        <v>1</v>
      </c>
      <c r="AX13" s="181">
        <v>29.875</v>
      </c>
      <c r="AY13" s="180">
        <v>12.75</v>
      </c>
      <c r="AZ13" s="180">
        <v>84.375</v>
      </c>
      <c r="BA13" s="180">
        <v>48</v>
      </c>
      <c r="BB13" s="180">
        <v>1</v>
      </c>
      <c r="BC13" s="180">
        <v>1</v>
      </c>
      <c r="BD13" s="180">
        <v>562.625</v>
      </c>
      <c r="BE13" s="180">
        <v>4</v>
      </c>
      <c r="BF13" s="180" t="e">
        <v>#VALUE!</v>
      </c>
      <c r="BG13" s="180">
        <v>350.75</v>
      </c>
      <c r="BH13" s="180" t="e">
        <v>#VALUE!</v>
      </c>
      <c r="BI13" s="182">
        <v>2139.0140999999999</v>
      </c>
      <c r="BJ13" s="183">
        <v>985.25</v>
      </c>
      <c r="BK13" s="183">
        <v>314.5</v>
      </c>
      <c r="BL13" s="183">
        <v>763.13909999999998</v>
      </c>
      <c r="BM13" s="183" t="e">
        <v>#VALUE!</v>
      </c>
      <c r="BN13" s="183">
        <v>1</v>
      </c>
      <c r="BO13" s="183" t="e">
        <v>#VALUE!</v>
      </c>
      <c r="BP13" s="183">
        <v>75.125</v>
      </c>
      <c r="BQ13" s="184">
        <v>1005.75</v>
      </c>
      <c r="BR13" s="184">
        <v>51.25</v>
      </c>
      <c r="BS13" s="184" t="e">
        <v>#VALUE!</v>
      </c>
      <c r="BT13" s="184" t="e">
        <v>#VALUE!</v>
      </c>
      <c r="BU13" s="184" t="e">
        <v>#VALUE!</v>
      </c>
      <c r="BV13" s="184">
        <v>240.125</v>
      </c>
      <c r="BW13" s="185">
        <v>37.625</v>
      </c>
      <c r="BX13" s="185" t="e">
        <v>#VALUE!</v>
      </c>
      <c r="BY13" s="185" t="e">
        <v>#VALUE!</v>
      </c>
      <c r="BZ13" s="185" t="e">
        <v>#VALUE!</v>
      </c>
      <c r="CA13" s="185" t="e">
        <v>#VALUE!</v>
      </c>
      <c r="CB13" s="185">
        <v>93.625</v>
      </c>
      <c r="CC13" s="186">
        <v>192.75</v>
      </c>
      <c r="CD13" s="187">
        <v>88191.403023085295</v>
      </c>
    </row>
    <row r="14" spans="1:82" x14ac:dyDescent="0.25">
      <c r="A14" s="179" t="s">
        <v>157</v>
      </c>
      <c r="B14" s="179" t="s">
        <v>374</v>
      </c>
      <c r="C14" s="179" t="s">
        <v>375</v>
      </c>
      <c r="D14" s="179" t="s">
        <v>125</v>
      </c>
      <c r="E14" s="180">
        <v>8938.1972120521896</v>
      </c>
      <c r="F14" s="181">
        <v>8932.0722120521805</v>
      </c>
      <c r="G14" s="181">
        <v>6.125</v>
      </c>
      <c r="H14" s="181" t="e">
        <v>#VALUE!</v>
      </c>
      <c r="I14" s="181">
        <v>613.75</v>
      </c>
      <c r="J14" s="181">
        <v>586.875</v>
      </c>
      <c r="K14" s="181">
        <v>532.875</v>
      </c>
      <c r="L14" s="181">
        <v>982.54917863344497</v>
      </c>
      <c r="M14" s="181">
        <v>2875.2928125816202</v>
      </c>
      <c r="N14" s="181">
        <v>2218.9171639400602</v>
      </c>
      <c r="O14" s="181">
        <v>1127.9380568970601</v>
      </c>
      <c r="P14" s="180">
        <v>545.125</v>
      </c>
      <c r="Q14" s="181">
        <v>12.125</v>
      </c>
      <c r="R14" s="181">
        <v>15.375</v>
      </c>
      <c r="S14" s="180">
        <v>1054.125</v>
      </c>
      <c r="T14" s="180">
        <v>410.875</v>
      </c>
      <c r="U14" s="180">
        <v>293.040937125124</v>
      </c>
      <c r="V14" s="180">
        <v>1958</v>
      </c>
      <c r="W14" s="181">
        <v>236.875</v>
      </c>
      <c r="X14" s="181">
        <v>188.5</v>
      </c>
      <c r="Y14" s="181">
        <v>226</v>
      </c>
      <c r="Z14" s="181">
        <v>651.375</v>
      </c>
      <c r="AA14" s="181">
        <v>12.125</v>
      </c>
      <c r="AB14" s="181">
        <v>185.25</v>
      </c>
      <c r="AC14" s="181" t="e">
        <v>#VALUE!</v>
      </c>
      <c r="AD14" s="181">
        <v>298.875</v>
      </c>
      <c r="AE14" s="181">
        <v>159</v>
      </c>
      <c r="AF14" s="180">
        <v>2898.9062749270602</v>
      </c>
      <c r="AG14" s="181">
        <v>474.875</v>
      </c>
      <c r="AH14" s="181">
        <v>43.125</v>
      </c>
      <c r="AI14" s="181">
        <v>1252</v>
      </c>
      <c r="AJ14" s="181">
        <v>56</v>
      </c>
      <c r="AK14" s="181">
        <v>317.5</v>
      </c>
      <c r="AL14" s="181">
        <v>42.5</v>
      </c>
      <c r="AM14" s="181">
        <v>712.90627492706096</v>
      </c>
      <c r="AN14" s="180">
        <v>58.125</v>
      </c>
      <c r="AO14" s="180">
        <v>247.75</v>
      </c>
      <c r="AP14" s="181">
        <v>162.125</v>
      </c>
      <c r="AQ14" s="181">
        <v>2.375</v>
      </c>
      <c r="AR14" s="181">
        <v>52.875</v>
      </c>
      <c r="AS14" s="181">
        <v>30.375</v>
      </c>
      <c r="AT14" s="180">
        <v>125.875</v>
      </c>
      <c r="AU14" s="180">
        <v>29.25</v>
      </c>
      <c r="AV14" s="180">
        <v>25.125</v>
      </c>
      <c r="AW14" s="181">
        <v>2</v>
      </c>
      <c r="AX14" s="181">
        <v>23.125</v>
      </c>
      <c r="AY14" s="180">
        <v>6.125</v>
      </c>
      <c r="AZ14" s="180">
        <v>48.375</v>
      </c>
      <c r="BA14" s="180">
        <v>35.875</v>
      </c>
      <c r="BB14" s="180">
        <v>1</v>
      </c>
      <c r="BC14" s="180">
        <v>4.5</v>
      </c>
      <c r="BD14" s="180">
        <v>900</v>
      </c>
      <c r="BE14" s="180">
        <v>0</v>
      </c>
      <c r="BF14" s="180">
        <v>6.875</v>
      </c>
      <c r="BG14" s="180">
        <v>207.625</v>
      </c>
      <c r="BH14" s="180" t="e">
        <v>#VALUE!</v>
      </c>
      <c r="BI14" s="182">
        <v>2879.3176188749999</v>
      </c>
      <c r="BJ14" s="183">
        <v>1763.5</v>
      </c>
      <c r="BK14" s="183">
        <v>87.875</v>
      </c>
      <c r="BL14" s="183">
        <v>808.44261887500011</v>
      </c>
      <c r="BM14" s="183">
        <v>5.875</v>
      </c>
      <c r="BN14" s="183">
        <v>40.5</v>
      </c>
      <c r="BO14" s="183">
        <v>27.625</v>
      </c>
      <c r="BP14" s="183">
        <v>145.5</v>
      </c>
      <c r="BQ14" s="184">
        <v>791.5</v>
      </c>
      <c r="BR14" s="184">
        <v>54.375</v>
      </c>
      <c r="BS14" s="184" t="e">
        <v>#VALUE!</v>
      </c>
      <c r="BT14" s="184">
        <v>78.875</v>
      </c>
      <c r="BU14" s="184" t="e">
        <v>#VALUE!</v>
      </c>
      <c r="BV14" s="184">
        <v>311</v>
      </c>
      <c r="BW14" s="185" t="e">
        <v>#VALUE!</v>
      </c>
      <c r="BX14" s="185" t="e">
        <v>#VALUE!</v>
      </c>
      <c r="BY14" s="185" t="e">
        <v>#VALUE!</v>
      </c>
      <c r="BZ14" s="185">
        <v>36.875</v>
      </c>
      <c r="CA14" s="185" t="e">
        <v>#VALUE!</v>
      </c>
      <c r="CB14" s="185">
        <v>183.125</v>
      </c>
      <c r="CC14" s="186">
        <v>127.875</v>
      </c>
      <c r="CD14" s="187">
        <v>75072.450043052406</v>
      </c>
    </row>
    <row r="15" spans="1:82" x14ac:dyDescent="0.25">
      <c r="A15" s="179" t="s">
        <v>376</v>
      </c>
      <c r="B15" s="179" t="s">
        <v>377</v>
      </c>
      <c r="C15" s="179" t="s">
        <v>371</v>
      </c>
      <c r="D15" s="179" t="s">
        <v>125</v>
      </c>
      <c r="E15" s="180">
        <v>13614.621708086899</v>
      </c>
      <c r="F15" s="181">
        <v>12186.68420808687</v>
      </c>
      <c r="G15" s="181">
        <v>31.625</v>
      </c>
      <c r="H15" s="181">
        <v>1396.3125</v>
      </c>
      <c r="I15" s="181">
        <v>630.5</v>
      </c>
      <c r="J15" s="181">
        <v>584</v>
      </c>
      <c r="K15" s="181">
        <v>720.25</v>
      </c>
      <c r="L15" s="181">
        <v>1559.6247766122769</v>
      </c>
      <c r="M15" s="181">
        <v>3475.6166767514501</v>
      </c>
      <c r="N15" s="181">
        <v>3404.3681922225001</v>
      </c>
      <c r="O15" s="181">
        <v>3240.2620625006398</v>
      </c>
      <c r="P15" s="180">
        <v>766.5</v>
      </c>
      <c r="Q15" s="181">
        <v>7.5</v>
      </c>
      <c r="R15" s="181">
        <v>6.5</v>
      </c>
      <c r="S15" s="180">
        <v>1395</v>
      </c>
      <c r="T15" s="180">
        <v>251.625</v>
      </c>
      <c r="U15" s="180">
        <v>1518.703125</v>
      </c>
      <c r="V15" s="180">
        <v>3205.625</v>
      </c>
      <c r="W15" s="181">
        <v>1200.625</v>
      </c>
      <c r="X15" s="181">
        <v>478.625</v>
      </c>
      <c r="Y15" s="181">
        <v>376.375</v>
      </c>
      <c r="Z15" s="181">
        <v>466.25</v>
      </c>
      <c r="AA15" s="181">
        <v>0</v>
      </c>
      <c r="AB15" s="181">
        <v>347.875</v>
      </c>
      <c r="AC15" s="181">
        <v>61.625</v>
      </c>
      <c r="AD15" s="181">
        <v>196.5</v>
      </c>
      <c r="AE15" s="181">
        <v>77.75</v>
      </c>
      <c r="AF15" s="180">
        <v>4311.0435830868701</v>
      </c>
      <c r="AG15" s="181">
        <v>2796.125</v>
      </c>
      <c r="AH15" s="181">
        <v>99.375</v>
      </c>
      <c r="AI15" s="181">
        <v>674.75</v>
      </c>
      <c r="AJ15" s="181">
        <v>86.5</v>
      </c>
      <c r="AK15" s="181">
        <v>129.125</v>
      </c>
      <c r="AL15" s="181">
        <v>7.625</v>
      </c>
      <c r="AM15" s="181">
        <v>517.54358308687097</v>
      </c>
      <c r="AN15" s="180">
        <v>107.75</v>
      </c>
      <c r="AO15" s="180">
        <v>160.375</v>
      </c>
      <c r="AP15" s="181">
        <v>105.5</v>
      </c>
      <c r="AQ15" s="181">
        <v>3.375</v>
      </c>
      <c r="AR15" s="181">
        <v>18.5</v>
      </c>
      <c r="AS15" s="181">
        <v>33</v>
      </c>
      <c r="AT15" s="180">
        <v>265.875</v>
      </c>
      <c r="AU15" s="180">
        <v>20.875</v>
      </c>
      <c r="AV15" s="180">
        <v>66.625</v>
      </c>
      <c r="AW15" s="181">
        <v>15.125</v>
      </c>
      <c r="AX15" s="181">
        <v>51.5</v>
      </c>
      <c r="AY15" s="180">
        <v>89.875</v>
      </c>
      <c r="AZ15" s="180">
        <v>12.75</v>
      </c>
      <c r="BA15" s="180">
        <v>81.25</v>
      </c>
      <c r="BB15" s="180">
        <v>0</v>
      </c>
      <c r="BC15" s="180">
        <v>0</v>
      </c>
      <c r="BD15" s="180">
        <v>789.25</v>
      </c>
      <c r="BE15" s="180">
        <v>4.625</v>
      </c>
      <c r="BF15" s="180">
        <v>211.5</v>
      </c>
      <c r="BG15" s="180">
        <v>133.625</v>
      </c>
      <c r="BH15" s="180" t="e">
        <v>#VALUE!</v>
      </c>
      <c r="BI15" s="182">
        <v>1972.8620799687501</v>
      </c>
      <c r="BJ15" s="183">
        <v>864.875</v>
      </c>
      <c r="BK15" s="183">
        <v>22.5</v>
      </c>
      <c r="BL15" s="183">
        <v>921.48707996874998</v>
      </c>
      <c r="BM15" s="183">
        <v>18.75</v>
      </c>
      <c r="BN15" s="183">
        <v>19.125</v>
      </c>
      <c r="BO15" s="183">
        <v>45.75</v>
      </c>
      <c r="BP15" s="183">
        <v>80.375</v>
      </c>
      <c r="BQ15" s="184">
        <v>1158.75</v>
      </c>
      <c r="BR15" s="184">
        <v>30.125</v>
      </c>
      <c r="BS15" s="184" t="e">
        <v>#VALUE!</v>
      </c>
      <c r="BT15" s="184" t="e">
        <v>#VALUE!</v>
      </c>
      <c r="BU15" s="184">
        <v>0</v>
      </c>
      <c r="BV15" s="184">
        <v>708.125</v>
      </c>
      <c r="BW15" s="185" t="e">
        <v>#VALUE!</v>
      </c>
      <c r="BX15" s="185">
        <v>0</v>
      </c>
      <c r="BY15" s="185" t="e">
        <v>#VALUE!</v>
      </c>
      <c r="BZ15" s="185">
        <v>93.125</v>
      </c>
      <c r="CA15" s="185">
        <v>0</v>
      </c>
      <c r="CB15" s="185">
        <v>286</v>
      </c>
      <c r="CC15" s="186">
        <v>2</v>
      </c>
      <c r="CD15" s="187">
        <v>70502.276002883897</v>
      </c>
    </row>
    <row r="16" spans="1:82" x14ac:dyDescent="0.25">
      <c r="A16" s="179" t="s">
        <v>378</v>
      </c>
      <c r="B16" s="179" t="s">
        <v>379</v>
      </c>
      <c r="C16" s="179" t="s">
        <v>127</v>
      </c>
      <c r="D16" s="179" t="s">
        <v>127</v>
      </c>
      <c r="E16" s="180">
        <v>59158.354638555</v>
      </c>
      <c r="F16" s="181">
        <v>59031.758757470998</v>
      </c>
      <c r="G16" s="181">
        <v>126.595881084079</v>
      </c>
      <c r="H16" s="181">
        <v>0</v>
      </c>
      <c r="I16" s="181">
        <v>3668.42991341991</v>
      </c>
      <c r="J16" s="181">
        <v>3255.1154508856698</v>
      </c>
      <c r="K16" s="181">
        <v>4327.375</v>
      </c>
      <c r="L16" s="181">
        <v>6989.3665737905003</v>
      </c>
      <c r="M16" s="181">
        <v>13620.048712600401</v>
      </c>
      <c r="N16" s="181">
        <v>10700.834755322299</v>
      </c>
      <c r="O16" s="181">
        <v>16597.1842325363</v>
      </c>
      <c r="P16" s="180">
        <v>7686.125</v>
      </c>
      <c r="Q16" s="181">
        <v>144.125</v>
      </c>
      <c r="R16" s="181">
        <v>460.75</v>
      </c>
      <c r="S16" s="180">
        <v>4557.5</v>
      </c>
      <c r="T16" s="180">
        <v>2778.5</v>
      </c>
      <c r="U16" s="180">
        <v>994.967669073823</v>
      </c>
      <c r="V16" s="180">
        <v>9144.375</v>
      </c>
      <c r="W16" s="181">
        <v>1023.875</v>
      </c>
      <c r="X16" s="181">
        <v>2079.875</v>
      </c>
      <c r="Y16" s="181">
        <v>746.125</v>
      </c>
      <c r="Z16" s="181">
        <v>1494.25</v>
      </c>
      <c r="AA16" s="181">
        <v>0</v>
      </c>
      <c r="AB16" s="181">
        <v>756.875</v>
      </c>
      <c r="AC16" s="181">
        <v>284.375</v>
      </c>
      <c r="AD16" s="181">
        <v>1312</v>
      </c>
      <c r="AE16" s="181">
        <v>1447</v>
      </c>
      <c r="AF16" s="180">
        <v>18829.011969481198</v>
      </c>
      <c r="AG16" s="181">
        <v>7109.75</v>
      </c>
      <c r="AH16" s="181">
        <v>190.625</v>
      </c>
      <c r="AI16" s="181">
        <v>2936.875</v>
      </c>
      <c r="AJ16" s="181">
        <v>1831.875</v>
      </c>
      <c r="AK16" s="181">
        <v>374.875</v>
      </c>
      <c r="AL16" s="181">
        <v>352.625</v>
      </c>
      <c r="AM16" s="181">
        <v>6032.3869694812302</v>
      </c>
      <c r="AN16" s="180">
        <v>875.75</v>
      </c>
      <c r="AO16" s="180">
        <v>3087.625</v>
      </c>
      <c r="AP16" s="181">
        <v>2135.75</v>
      </c>
      <c r="AQ16" s="181">
        <v>96.125</v>
      </c>
      <c r="AR16" s="181">
        <v>470.5</v>
      </c>
      <c r="AS16" s="181">
        <v>385.25</v>
      </c>
      <c r="AT16" s="180">
        <v>397.75</v>
      </c>
      <c r="AU16" s="180">
        <v>58.125</v>
      </c>
      <c r="AV16" s="180">
        <v>99.25</v>
      </c>
      <c r="AW16" s="181">
        <v>24.5</v>
      </c>
      <c r="AX16" s="181">
        <v>74.75</v>
      </c>
      <c r="AY16" s="180">
        <v>280.25</v>
      </c>
      <c r="AZ16" s="180">
        <v>317.625</v>
      </c>
      <c r="BA16" s="180">
        <v>278.375</v>
      </c>
      <c r="BB16" s="180">
        <v>11.625</v>
      </c>
      <c r="BC16" s="180">
        <v>2.375</v>
      </c>
      <c r="BD16" s="180">
        <v>7674.75</v>
      </c>
      <c r="BE16" s="180">
        <v>175.25</v>
      </c>
      <c r="BF16" s="180">
        <v>117.75</v>
      </c>
      <c r="BG16" s="180">
        <v>1725</v>
      </c>
      <c r="BH16" s="180" t="e">
        <v>#VALUE!</v>
      </c>
      <c r="BI16" s="182">
        <v>6524.25</v>
      </c>
      <c r="BJ16" s="183">
        <v>435.625</v>
      </c>
      <c r="BK16" s="183">
        <v>821.125</v>
      </c>
      <c r="BL16" s="183">
        <v>4724.875</v>
      </c>
      <c r="BM16" s="183">
        <v>20.25</v>
      </c>
      <c r="BN16" s="183">
        <v>70.875</v>
      </c>
      <c r="BO16" s="183">
        <v>6</v>
      </c>
      <c r="BP16" s="183">
        <v>445.5</v>
      </c>
      <c r="BQ16" s="184">
        <v>4138.125</v>
      </c>
      <c r="BR16" s="184">
        <v>1210.625</v>
      </c>
      <c r="BS16" s="184" t="e">
        <v>#VALUE!</v>
      </c>
      <c r="BT16" s="184" t="e">
        <v>#VALUE!</v>
      </c>
      <c r="BU16" s="184">
        <v>42.625</v>
      </c>
      <c r="BV16" s="184">
        <v>2249.125</v>
      </c>
      <c r="BW16" s="185">
        <v>77.25</v>
      </c>
      <c r="BX16" s="185">
        <v>7.375</v>
      </c>
      <c r="BY16" s="185" t="e">
        <v>#VALUE!</v>
      </c>
      <c r="BZ16" s="185">
        <v>200</v>
      </c>
      <c r="CA16" s="185">
        <v>14.5</v>
      </c>
      <c r="CB16" s="185">
        <v>1116.25</v>
      </c>
      <c r="CC16" s="186">
        <v>1802.75</v>
      </c>
      <c r="CD16" s="187">
        <v>589844.22183211299</v>
      </c>
    </row>
    <row r="17" spans="1:82" x14ac:dyDescent="0.25">
      <c r="A17" s="179" t="s">
        <v>380</v>
      </c>
      <c r="B17" s="179" t="s">
        <v>381</v>
      </c>
      <c r="C17" s="179" t="s">
        <v>382</v>
      </c>
      <c r="D17" s="179" t="s">
        <v>123</v>
      </c>
      <c r="E17" s="180">
        <v>20935.637983263401</v>
      </c>
      <c r="F17" s="181">
        <v>20894.887983263401</v>
      </c>
      <c r="G17" s="181">
        <v>0</v>
      </c>
      <c r="H17" s="181">
        <v>40.75</v>
      </c>
      <c r="I17" s="181">
        <v>1138.875</v>
      </c>
      <c r="J17" s="181">
        <v>1218.125</v>
      </c>
      <c r="K17" s="181">
        <v>1287.3814229249001</v>
      </c>
      <c r="L17" s="181">
        <v>2389.7707079505899</v>
      </c>
      <c r="M17" s="181">
        <v>5148.94114786915</v>
      </c>
      <c r="N17" s="181">
        <v>4689.78931718698</v>
      </c>
      <c r="O17" s="181">
        <v>5062.7553873317802</v>
      </c>
      <c r="P17" s="180">
        <v>2326.375</v>
      </c>
      <c r="Q17" s="181">
        <v>34.25</v>
      </c>
      <c r="R17" s="181">
        <v>77.5</v>
      </c>
      <c r="S17" s="180">
        <v>764</v>
      </c>
      <c r="T17" s="180">
        <v>988.625</v>
      </c>
      <c r="U17" s="180">
        <v>388.51510989011001</v>
      </c>
      <c r="V17" s="180">
        <v>3288.75</v>
      </c>
      <c r="W17" s="181">
        <v>501.5</v>
      </c>
      <c r="X17" s="181">
        <v>996.5</v>
      </c>
      <c r="Y17" s="181">
        <v>400</v>
      </c>
      <c r="Z17" s="181">
        <v>429.125</v>
      </c>
      <c r="AA17" s="181">
        <v>13</v>
      </c>
      <c r="AB17" s="181">
        <v>108.375</v>
      </c>
      <c r="AC17" s="181">
        <v>46</v>
      </c>
      <c r="AD17" s="181">
        <v>437.75</v>
      </c>
      <c r="AE17" s="181">
        <v>356.5</v>
      </c>
      <c r="AF17" s="180">
        <v>7499.3728733732996</v>
      </c>
      <c r="AG17" s="181">
        <v>2247.75</v>
      </c>
      <c r="AH17" s="181">
        <v>161.75</v>
      </c>
      <c r="AI17" s="181">
        <v>2100.625</v>
      </c>
      <c r="AJ17" s="181">
        <v>258</v>
      </c>
      <c r="AK17" s="181">
        <v>435.875</v>
      </c>
      <c r="AL17" s="181">
        <v>78.375</v>
      </c>
      <c r="AM17" s="181">
        <v>2216.9978733733001</v>
      </c>
      <c r="AN17" s="180">
        <v>231.25</v>
      </c>
      <c r="AO17" s="180">
        <v>749.5</v>
      </c>
      <c r="AP17" s="181">
        <v>446.5</v>
      </c>
      <c r="AQ17" s="181">
        <v>8.125</v>
      </c>
      <c r="AR17" s="181">
        <v>207.25</v>
      </c>
      <c r="AS17" s="181">
        <v>87.625</v>
      </c>
      <c r="AT17" s="180">
        <v>479.125</v>
      </c>
      <c r="AU17" s="180">
        <v>14.75</v>
      </c>
      <c r="AV17" s="180">
        <v>116.125</v>
      </c>
      <c r="AW17" s="181">
        <v>42.25</v>
      </c>
      <c r="AX17" s="181">
        <v>73.875</v>
      </c>
      <c r="AY17" s="180">
        <v>71.625</v>
      </c>
      <c r="AZ17" s="180">
        <v>55.125</v>
      </c>
      <c r="BA17" s="180">
        <v>233.625</v>
      </c>
      <c r="BB17" s="180">
        <v>3</v>
      </c>
      <c r="BC17" s="180">
        <v>7.375</v>
      </c>
      <c r="BD17" s="180">
        <v>2221</v>
      </c>
      <c r="BE17" s="180">
        <v>88.25</v>
      </c>
      <c r="BF17" s="180" t="e">
        <v>#VALUE!</v>
      </c>
      <c r="BG17" s="180">
        <v>795.625</v>
      </c>
      <c r="BH17" s="180" t="e">
        <v>#VALUE!</v>
      </c>
      <c r="BI17" s="182">
        <v>4556.9230933125</v>
      </c>
      <c r="BJ17" s="183" t="e">
        <v>#VALUE!</v>
      </c>
      <c r="BK17" s="183">
        <v>299.75</v>
      </c>
      <c r="BL17" s="183">
        <v>1771.0480933125</v>
      </c>
      <c r="BM17" s="183">
        <v>45.875</v>
      </c>
      <c r="BN17" s="183">
        <v>14.875</v>
      </c>
      <c r="BO17" s="183">
        <v>447.125</v>
      </c>
      <c r="BP17" s="183">
        <v>710</v>
      </c>
      <c r="BQ17" s="184">
        <v>1690.25</v>
      </c>
      <c r="BR17" s="184">
        <v>135.125</v>
      </c>
      <c r="BS17" s="184" t="e">
        <v>#VALUE!</v>
      </c>
      <c r="BT17" s="184" t="e">
        <v>#VALUE!</v>
      </c>
      <c r="BU17" s="184">
        <v>0.25</v>
      </c>
      <c r="BV17" s="184">
        <v>1068.625</v>
      </c>
      <c r="BW17" s="185" t="e">
        <v>#VALUE!</v>
      </c>
      <c r="BX17" s="185">
        <v>30.75</v>
      </c>
      <c r="BY17" s="185">
        <v>68.75</v>
      </c>
      <c r="BZ17" s="185">
        <v>216.5</v>
      </c>
      <c r="CA17" s="185">
        <v>7.875</v>
      </c>
      <c r="CB17" s="185">
        <v>402.5</v>
      </c>
      <c r="CC17" s="186">
        <v>816.25</v>
      </c>
      <c r="CD17" s="187">
        <v>187072.81711653201</v>
      </c>
    </row>
    <row r="18" spans="1:82" x14ac:dyDescent="0.25">
      <c r="A18" s="179" t="s">
        <v>383</v>
      </c>
      <c r="B18" s="179" t="s">
        <v>384</v>
      </c>
      <c r="C18" s="179" t="s">
        <v>359</v>
      </c>
      <c r="D18" s="179" t="s">
        <v>55</v>
      </c>
      <c r="E18" s="180">
        <v>5658.4833659746801</v>
      </c>
      <c r="F18" s="181">
        <v>5587.4391961151696</v>
      </c>
      <c r="G18" s="181">
        <v>3.125</v>
      </c>
      <c r="H18" s="181">
        <v>67.919169859514696</v>
      </c>
      <c r="I18" s="181">
        <v>243.625</v>
      </c>
      <c r="J18" s="181">
        <v>325.375</v>
      </c>
      <c r="K18" s="181">
        <v>300.125</v>
      </c>
      <c r="L18" s="181">
        <v>748.25483220640604</v>
      </c>
      <c r="M18" s="181">
        <v>1680.7732060738399</v>
      </c>
      <c r="N18" s="181">
        <v>1433.92149310797</v>
      </c>
      <c r="O18" s="181">
        <v>926.40883458646601</v>
      </c>
      <c r="P18" s="180">
        <v>350.875</v>
      </c>
      <c r="Q18" s="181">
        <v>3</v>
      </c>
      <c r="R18" s="181">
        <v>45.625</v>
      </c>
      <c r="S18" s="180">
        <v>80</v>
      </c>
      <c r="T18" s="180">
        <v>166.625</v>
      </c>
      <c r="U18" s="180">
        <v>74.544169859514696</v>
      </c>
      <c r="V18" s="180">
        <v>1826</v>
      </c>
      <c r="W18" s="181">
        <v>591.75</v>
      </c>
      <c r="X18" s="181">
        <v>138.875</v>
      </c>
      <c r="Y18" s="181">
        <v>364.25</v>
      </c>
      <c r="Z18" s="181">
        <v>336.25</v>
      </c>
      <c r="AA18" s="181">
        <v>5.625</v>
      </c>
      <c r="AB18" s="181">
        <v>131.5</v>
      </c>
      <c r="AC18" s="181">
        <v>28.625</v>
      </c>
      <c r="AD18" s="181">
        <v>61.625</v>
      </c>
      <c r="AE18" s="181">
        <v>167.5</v>
      </c>
      <c r="AF18" s="180">
        <v>2201.81419611517</v>
      </c>
      <c r="AG18" s="181">
        <v>558.375</v>
      </c>
      <c r="AH18" s="181">
        <v>17.5</v>
      </c>
      <c r="AI18" s="181">
        <v>398.875</v>
      </c>
      <c r="AJ18" s="181">
        <v>46</v>
      </c>
      <c r="AK18" s="181">
        <v>17.75</v>
      </c>
      <c r="AL18" s="181">
        <v>50.875</v>
      </c>
      <c r="AM18" s="181">
        <v>1112.43919611517</v>
      </c>
      <c r="AN18" s="180">
        <v>46.125</v>
      </c>
      <c r="AO18" s="180">
        <v>41.25</v>
      </c>
      <c r="AP18" s="181">
        <v>32.75</v>
      </c>
      <c r="AQ18" s="181">
        <v>0</v>
      </c>
      <c r="AR18" s="181">
        <v>4</v>
      </c>
      <c r="AS18" s="181">
        <v>4.5</v>
      </c>
      <c r="AT18" s="180">
        <v>87.875</v>
      </c>
      <c r="AU18" s="180">
        <v>8.375</v>
      </c>
      <c r="AV18" s="180">
        <v>23.5</v>
      </c>
      <c r="AW18" s="181">
        <v>1</v>
      </c>
      <c r="AX18" s="181">
        <v>22.5</v>
      </c>
      <c r="AY18" s="180">
        <v>5.875</v>
      </c>
      <c r="AZ18" s="180">
        <v>65.5</v>
      </c>
      <c r="BA18" s="180">
        <v>24.375</v>
      </c>
      <c r="BB18" s="180">
        <v>1</v>
      </c>
      <c r="BC18" s="180">
        <v>0</v>
      </c>
      <c r="BD18" s="180">
        <v>348</v>
      </c>
      <c r="BE18" s="180">
        <v>1</v>
      </c>
      <c r="BF18" s="180" t="e">
        <v>#VALUE!</v>
      </c>
      <c r="BG18" s="180">
        <v>123.5</v>
      </c>
      <c r="BH18" s="180" t="e">
        <v>#VALUE!</v>
      </c>
      <c r="BI18" s="182">
        <v>1022.064247125</v>
      </c>
      <c r="BJ18" s="183" t="e">
        <v>#VALUE!</v>
      </c>
      <c r="BK18" s="183">
        <v>36.5</v>
      </c>
      <c r="BL18" s="183">
        <v>556.31424712499995</v>
      </c>
      <c r="BM18" s="183" t="e">
        <v>#VALUE!</v>
      </c>
      <c r="BN18" s="183">
        <v>2</v>
      </c>
      <c r="BO18" s="183" t="e">
        <v>#VALUE!</v>
      </c>
      <c r="BP18" s="183">
        <v>24.125</v>
      </c>
      <c r="BQ18" s="184">
        <v>336.75</v>
      </c>
      <c r="BR18" s="184">
        <v>14</v>
      </c>
      <c r="BS18" s="184" t="e">
        <v>#VALUE!</v>
      </c>
      <c r="BT18" s="184" t="e">
        <v>#VALUE!</v>
      </c>
      <c r="BU18" s="184" t="e">
        <v>#VALUE!</v>
      </c>
      <c r="BV18" s="184">
        <v>82.625</v>
      </c>
      <c r="BW18" s="185" t="e">
        <v>#VALUE!</v>
      </c>
      <c r="BX18" s="185" t="e">
        <v>#VALUE!</v>
      </c>
      <c r="BY18" s="185" t="e">
        <v>#VALUE!</v>
      </c>
      <c r="BZ18" s="185" t="e">
        <v>#VALUE!</v>
      </c>
      <c r="CA18" s="185" t="e">
        <v>#VALUE!</v>
      </c>
      <c r="CB18" s="185">
        <v>53.875</v>
      </c>
      <c r="CC18" s="186">
        <v>54.375</v>
      </c>
      <c r="CD18" s="187">
        <v>31849.5400687158</v>
      </c>
    </row>
    <row r="19" spans="1:82" x14ac:dyDescent="0.25">
      <c r="A19" s="179" t="s">
        <v>385</v>
      </c>
      <c r="B19" s="179" t="s">
        <v>386</v>
      </c>
      <c r="C19" s="179" t="s">
        <v>387</v>
      </c>
      <c r="D19" s="179" t="s">
        <v>124</v>
      </c>
      <c r="E19" s="180">
        <v>9032.5326710525096</v>
      </c>
      <c r="F19" s="181">
        <v>8923.0326710525096</v>
      </c>
      <c r="G19" s="181">
        <v>32.5</v>
      </c>
      <c r="H19" s="181">
        <v>77</v>
      </c>
      <c r="I19" s="181">
        <v>479</v>
      </c>
      <c r="J19" s="181">
        <v>436.625</v>
      </c>
      <c r="K19" s="181">
        <v>571.75</v>
      </c>
      <c r="L19" s="181">
        <v>1102.5898330596601</v>
      </c>
      <c r="M19" s="181">
        <v>3672.8150737543901</v>
      </c>
      <c r="N19" s="181">
        <v>1605.1723941821001</v>
      </c>
      <c r="O19" s="181">
        <v>1164.5803700563599</v>
      </c>
      <c r="P19" s="180">
        <v>630.5</v>
      </c>
      <c r="Q19" s="181">
        <v>31.125</v>
      </c>
      <c r="R19" s="181">
        <v>9.75</v>
      </c>
      <c r="S19" s="180">
        <v>325.375</v>
      </c>
      <c r="T19" s="180">
        <v>354.25</v>
      </c>
      <c r="U19" s="180">
        <v>478.72513942126301</v>
      </c>
      <c r="V19" s="180">
        <v>1543.375</v>
      </c>
      <c r="W19" s="181">
        <v>445.625</v>
      </c>
      <c r="X19" s="181">
        <v>390.5</v>
      </c>
      <c r="Y19" s="181">
        <v>23.75</v>
      </c>
      <c r="Z19" s="181">
        <v>439.5</v>
      </c>
      <c r="AA19" s="181" t="e">
        <v>#VALUE!</v>
      </c>
      <c r="AB19" s="181">
        <v>61.125</v>
      </c>
      <c r="AC19" s="181">
        <v>0</v>
      </c>
      <c r="AD19" s="181">
        <v>146.5</v>
      </c>
      <c r="AE19" s="181">
        <v>36.375</v>
      </c>
      <c r="AF19" s="180">
        <v>3617.9325316312502</v>
      </c>
      <c r="AG19" s="181">
        <v>1592.125</v>
      </c>
      <c r="AH19" s="181">
        <v>31.75</v>
      </c>
      <c r="AI19" s="181">
        <v>851.75</v>
      </c>
      <c r="AJ19" s="181">
        <v>33.5</v>
      </c>
      <c r="AK19" s="181">
        <v>231.5</v>
      </c>
      <c r="AL19" s="181">
        <v>80</v>
      </c>
      <c r="AM19" s="181">
        <v>797.307531631247</v>
      </c>
      <c r="AN19" s="180">
        <v>204.875</v>
      </c>
      <c r="AO19" s="180">
        <v>267.25</v>
      </c>
      <c r="AP19" s="181">
        <v>186.125</v>
      </c>
      <c r="AQ19" s="181">
        <v>2</v>
      </c>
      <c r="AR19" s="181">
        <v>61</v>
      </c>
      <c r="AS19" s="181">
        <v>18.125</v>
      </c>
      <c r="AT19" s="180">
        <v>21.25</v>
      </c>
      <c r="AU19" s="180">
        <v>17.625</v>
      </c>
      <c r="AV19" s="180">
        <v>38.625</v>
      </c>
      <c r="AW19" s="181">
        <v>8.5</v>
      </c>
      <c r="AX19" s="181">
        <v>30.125</v>
      </c>
      <c r="AY19" s="180">
        <v>27.125</v>
      </c>
      <c r="AZ19" s="180">
        <v>104.625</v>
      </c>
      <c r="BA19" s="180">
        <v>43.5</v>
      </c>
      <c r="BB19" s="180">
        <v>0</v>
      </c>
      <c r="BC19" s="180">
        <v>0</v>
      </c>
      <c r="BD19" s="180">
        <v>973.25</v>
      </c>
      <c r="BE19" s="180">
        <v>0</v>
      </c>
      <c r="BF19" s="180" t="e">
        <v>#VALUE!</v>
      </c>
      <c r="BG19" s="180">
        <v>137.125</v>
      </c>
      <c r="BH19" s="180" t="e">
        <v>#VALUE!</v>
      </c>
      <c r="BI19" s="182">
        <v>2485.8987554374999</v>
      </c>
      <c r="BJ19" s="183">
        <v>764.125</v>
      </c>
      <c r="BK19" s="183">
        <v>241.625</v>
      </c>
      <c r="BL19" s="183">
        <v>1092.6487554374999</v>
      </c>
      <c r="BM19" s="183">
        <v>251.875</v>
      </c>
      <c r="BN19" s="183">
        <v>5.25</v>
      </c>
      <c r="BO19" s="183">
        <v>3.75</v>
      </c>
      <c r="BP19" s="183">
        <v>126.625</v>
      </c>
      <c r="BQ19" s="184">
        <v>1176.5</v>
      </c>
      <c r="BR19" s="184">
        <v>56.75</v>
      </c>
      <c r="BS19" s="184" t="e">
        <v>#VALUE!</v>
      </c>
      <c r="BT19" s="184">
        <v>60.25</v>
      </c>
      <c r="BU19" s="184" t="e">
        <v>#VALUE!</v>
      </c>
      <c r="BV19" s="184">
        <v>880.5</v>
      </c>
      <c r="BW19" s="185">
        <v>0</v>
      </c>
      <c r="BX19" s="185">
        <v>262.875</v>
      </c>
      <c r="BY19" s="185" t="e">
        <v>#VALUE!</v>
      </c>
      <c r="BZ19" s="185">
        <v>242</v>
      </c>
      <c r="CA19" s="185" t="e">
        <v>#VALUE!</v>
      </c>
      <c r="CB19" s="185">
        <v>287.125</v>
      </c>
      <c r="CC19" s="186">
        <v>155.125</v>
      </c>
      <c r="CD19" s="187">
        <v>91361.316213027094</v>
      </c>
    </row>
    <row r="20" spans="1:82" x14ac:dyDescent="0.25">
      <c r="A20" s="179" t="s">
        <v>388</v>
      </c>
      <c r="B20" s="179" t="s">
        <v>389</v>
      </c>
      <c r="C20" s="179" t="s">
        <v>387</v>
      </c>
      <c r="D20" s="179" t="s">
        <v>124</v>
      </c>
      <c r="E20" s="180">
        <v>15346.1035616145</v>
      </c>
      <c r="F20" s="181">
        <v>14928.257869130801</v>
      </c>
      <c r="G20" s="181">
        <v>98.625</v>
      </c>
      <c r="H20" s="181">
        <v>319.22069248371798</v>
      </c>
      <c r="I20" s="181">
        <v>996.75</v>
      </c>
      <c r="J20" s="181">
        <v>950.375</v>
      </c>
      <c r="K20" s="181">
        <v>858.89578042328003</v>
      </c>
      <c r="L20" s="181">
        <v>2114.1900460738598</v>
      </c>
      <c r="M20" s="181">
        <v>4514.5887288292597</v>
      </c>
      <c r="N20" s="181">
        <v>3484.92900628811</v>
      </c>
      <c r="O20" s="181">
        <v>2426.375</v>
      </c>
      <c r="P20" s="180">
        <v>1392.75</v>
      </c>
      <c r="Q20" s="181">
        <v>58.25</v>
      </c>
      <c r="R20" s="181">
        <v>126.875</v>
      </c>
      <c r="S20" s="180">
        <v>501.625</v>
      </c>
      <c r="T20" s="180">
        <v>652.875</v>
      </c>
      <c r="U20" s="180">
        <v>897.72547324890195</v>
      </c>
      <c r="V20" s="180">
        <v>3228.125</v>
      </c>
      <c r="W20" s="181">
        <v>356.875</v>
      </c>
      <c r="X20" s="181">
        <v>683.25</v>
      </c>
      <c r="Y20" s="181">
        <v>274</v>
      </c>
      <c r="Z20" s="181">
        <v>574</v>
      </c>
      <c r="AA20" s="181" t="e">
        <v>#VALUE!</v>
      </c>
      <c r="AB20" s="181">
        <v>232.375</v>
      </c>
      <c r="AC20" s="181">
        <v>17.75</v>
      </c>
      <c r="AD20" s="181">
        <v>293</v>
      </c>
      <c r="AE20" s="181">
        <v>796.875</v>
      </c>
      <c r="AF20" s="180">
        <v>4780.3780883656</v>
      </c>
      <c r="AG20" s="181">
        <v>1283.875</v>
      </c>
      <c r="AH20" s="181">
        <v>269.875</v>
      </c>
      <c r="AI20" s="181">
        <v>862.5</v>
      </c>
      <c r="AJ20" s="181">
        <v>413.125</v>
      </c>
      <c r="AK20" s="181">
        <v>61.25</v>
      </c>
      <c r="AL20" s="181">
        <v>86.375</v>
      </c>
      <c r="AM20" s="181">
        <v>1803.3780883656</v>
      </c>
      <c r="AN20" s="180">
        <v>268.25</v>
      </c>
      <c r="AO20" s="180">
        <v>603.5</v>
      </c>
      <c r="AP20" s="181">
        <v>401.5</v>
      </c>
      <c r="AQ20" s="181">
        <v>14.125</v>
      </c>
      <c r="AR20" s="181">
        <v>149.125</v>
      </c>
      <c r="AS20" s="181">
        <v>38.75</v>
      </c>
      <c r="AT20" s="180">
        <v>338.75</v>
      </c>
      <c r="AU20" s="180">
        <v>34.375</v>
      </c>
      <c r="AV20" s="180">
        <v>170.375</v>
      </c>
      <c r="AW20" s="181">
        <v>8.125</v>
      </c>
      <c r="AX20" s="181">
        <v>162.25</v>
      </c>
      <c r="AY20" s="180">
        <v>56.75</v>
      </c>
      <c r="AZ20" s="180">
        <v>332.25</v>
      </c>
      <c r="BA20" s="180">
        <v>62.25</v>
      </c>
      <c r="BB20" s="180">
        <v>1</v>
      </c>
      <c r="BC20" s="180">
        <v>1.25</v>
      </c>
      <c r="BD20" s="180">
        <v>1197.75</v>
      </c>
      <c r="BE20" s="180">
        <v>7.625</v>
      </c>
      <c r="BF20" s="180">
        <v>61.75</v>
      </c>
      <c r="BG20" s="180">
        <v>444.375</v>
      </c>
      <c r="BH20" s="180" t="e">
        <v>#VALUE!</v>
      </c>
      <c r="BI20" s="182">
        <v>4754.8109212812496</v>
      </c>
      <c r="BJ20" s="183">
        <v>746.25</v>
      </c>
      <c r="BK20" s="183">
        <v>272</v>
      </c>
      <c r="BL20" s="183">
        <v>1805.9359212812499</v>
      </c>
      <c r="BM20" s="183">
        <v>1542.25</v>
      </c>
      <c r="BN20" s="183">
        <v>53</v>
      </c>
      <c r="BO20" s="183">
        <v>42.75</v>
      </c>
      <c r="BP20" s="183">
        <v>292.625</v>
      </c>
      <c r="BQ20" s="184">
        <v>1325.5</v>
      </c>
      <c r="BR20" s="184">
        <v>275.25</v>
      </c>
      <c r="BS20" s="184" t="e">
        <v>#VALUE!</v>
      </c>
      <c r="BT20" s="184" t="e">
        <v>#VALUE!</v>
      </c>
      <c r="BU20" s="184">
        <v>1</v>
      </c>
      <c r="BV20" s="184">
        <v>653.25</v>
      </c>
      <c r="BW20" s="185" t="e">
        <v>#VALUE!</v>
      </c>
      <c r="BX20" s="185">
        <v>76.375</v>
      </c>
      <c r="BY20" s="185" t="e">
        <v>#VALUE!</v>
      </c>
      <c r="BZ20" s="185" t="e">
        <v>#VALUE!</v>
      </c>
      <c r="CA20" s="185" t="e">
        <v>#VALUE!</v>
      </c>
      <c r="CB20" s="185">
        <v>344.375</v>
      </c>
      <c r="CC20" s="186">
        <v>378.65430387168698</v>
      </c>
      <c r="CD20" s="187">
        <v>145174.10824297401</v>
      </c>
    </row>
    <row r="21" spans="1:82" x14ac:dyDescent="0.25">
      <c r="A21" s="179" t="s">
        <v>390</v>
      </c>
      <c r="B21" s="179" t="s">
        <v>391</v>
      </c>
      <c r="C21" s="179" t="s">
        <v>392</v>
      </c>
      <c r="D21" s="179" t="s">
        <v>118</v>
      </c>
      <c r="E21" s="180">
        <v>7762.5636776845804</v>
      </c>
      <c r="F21" s="181">
        <v>7352.7462289510404</v>
      </c>
      <c r="G21" s="181">
        <v>28.375</v>
      </c>
      <c r="H21" s="181">
        <v>381.44244873353921</v>
      </c>
      <c r="I21" s="181">
        <v>414.25</v>
      </c>
      <c r="J21" s="181">
        <v>420.75</v>
      </c>
      <c r="K21" s="181">
        <v>562</v>
      </c>
      <c r="L21" s="181">
        <v>945.392857142857</v>
      </c>
      <c r="M21" s="181">
        <v>1956.72468315684</v>
      </c>
      <c r="N21" s="181">
        <v>1542.1727720419501</v>
      </c>
      <c r="O21" s="181">
        <v>1921.27336534293</v>
      </c>
      <c r="P21" s="180">
        <v>558.125</v>
      </c>
      <c r="Q21" s="181">
        <v>7</v>
      </c>
      <c r="R21" s="181">
        <v>30.875</v>
      </c>
      <c r="S21" s="180">
        <v>221.75</v>
      </c>
      <c r="T21" s="180">
        <v>396</v>
      </c>
      <c r="U21" s="180">
        <v>620.67553052909898</v>
      </c>
      <c r="V21" s="180">
        <v>1191.125</v>
      </c>
      <c r="W21" s="181">
        <v>249.5</v>
      </c>
      <c r="X21" s="181">
        <v>252.125</v>
      </c>
      <c r="Y21" s="181">
        <v>208.75</v>
      </c>
      <c r="Z21" s="181">
        <v>194.125</v>
      </c>
      <c r="AA21" s="181" t="e">
        <v>#VALUE!</v>
      </c>
      <c r="AB21" s="181">
        <v>141.625</v>
      </c>
      <c r="AC21" s="181">
        <v>22.125</v>
      </c>
      <c r="AD21" s="181">
        <v>22.875</v>
      </c>
      <c r="AE21" s="181">
        <v>100</v>
      </c>
      <c r="AF21" s="180">
        <v>3272.7631471554801</v>
      </c>
      <c r="AG21" s="181">
        <v>910</v>
      </c>
      <c r="AH21" s="181">
        <v>177.375</v>
      </c>
      <c r="AI21" s="181">
        <v>806.25</v>
      </c>
      <c r="AJ21" s="181">
        <v>100.125</v>
      </c>
      <c r="AK21" s="181">
        <v>181.125</v>
      </c>
      <c r="AL21" s="181">
        <v>18.625</v>
      </c>
      <c r="AM21" s="181">
        <v>1079.2631471554801</v>
      </c>
      <c r="AN21" s="180">
        <v>13.625</v>
      </c>
      <c r="AO21" s="180">
        <v>101.5</v>
      </c>
      <c r="AP21" s="181">
        <v>57.75</v>
      </c>
      <c r="AQ21" s="181">
        <v>3.25</v>
      </c>
      <c r="AR21" s="181">
        <v>32.5</v>
      </c>
      <c r="AS21" s="181">
        <v>8</v>
      </c>
      <c r="AT21" s="180">
        <v>65.625</v>
      </c>
      <c r="AU21" s="180">
        <v>87.5</v>
      </c>
      <c r="AV21" s="180">
        <v>42.375</v>
      </c>
      <c r="AW21" s="181">
        <v>2.25</v>
      </c>
      <c r="AX21" s="181">
        <v>40.125</v>
      </c>
      <c r="AY21" s="180">
        <v>15.75</v>
      </c>
      <c r="AZ21" s="180">
        <v>12.25</v>
      </c>
      <c r="BA21" s="180">
        <v>50.5</v>
      </c>
      <c r="BB21" s="180">
        <v>0</v>
      </c>
      <c r="BC21" s="180">
        <v>0</v>
      </c>
      <c r="BD21" s="180">
        <v>515.625</v>
      </c>
      <c r="BE21" s="180">
        <v>5.75</v>
      </c>
      <c r="BF21" s="180">
        <v>24.5</v>
      </c>
      <c r="BG21" s="180">
        <v>360.125</v>
      </c>
      <c r="BH21" s="180" t="e">
        <v>#VALUE!</v>
      </c>
      <c r="BI21" s="182">
        <v>1641.4188786562499</v>
      </c>
      <c r="BJ21" s="183" t="e">
        <v>#VALUE!</v>
      </c>
      <c r="BK21" s="183">
        <v>3.25</v>
      </c>
      <c r="BL21" s="183">
        <v>856.29387865624994</v>
      </c>
      <c r="BM21" s="183">
        <v>125.625</v>
      </c>
      <c r="BN21" s="183">
        <v>2.125</v>
      </c>
      <c r="BO21" s="183" t="e">
        <v>#VALUE!</v>
      </c>
      <c r="BP21" s="183">
        <v>21</v>
      </c>
      <c r="BQ21" s="184">
        <v>606.375</v>
      </c>
      <c r="BR21" s="184">
        <v>40.5</v>
      </c>
      <c r="BS21" s="184" t="e">
        <v>#VALUE!</v>
      </c>
      <c r="BT21" s="184" t="e">
        <v>#VALUE!</v>
      </c>
      <c r="BU21" s="184" t="e">
        <v>#VALUE!</v>
      </c>
      <c r="BV21" s="184">
        <v>361.125</v>
      </c>
      <c r="BW21" s="185" t="e">
        <v>#VALUE!</v>
      </c>
      <c r="BX21" s="185" t="e">
        <v>#VALUE!</v>
      </c>
      <c r="BY21" s="185" t="e">
        <v>#VALUE!</v>
      </c>
      <c r="BZ21" s="185">
        <v>51.5</v>
      </c>
      <c r="CA21" s="185" t="e">
        <v>#VALUE!</v>
      </c>
      <c r="CB21" s="185">
        <v>241.625</v>
      </c>
      <c r="CC21" s="186">
        <v>205.125</v>
      </c>
      <c r="CD21" s="187">
        <v>71746.732154846191</v>
      </c>
    </row>
    <row r="22" spans="1:82" x14ac:dyDescent="0.25">
      <c r="A22" s="179" t="s">
        <v>393</v>
      </c>
      <c r="B22" s="179" t="s">
        <v>394</v>
      </c>
      <c r="C22" s="179" t="s">
        <v>395</v>
      </c>
      <c r="D22" s="179" t="s">
        <v>124</v>
      </c>
      <c r="E22" s="180">
        <v>7002.8600251775397</v>
      </c>
      <c r="F22" s="181">
        <v>6958.9850251775397</v>
      </c>
      <c r="G22" s="181">
        <v>25.125</v>
      </c>
      <c r="H22" s="181">
        <v>18.75</v>
      </c>
      <c r="I22" s="181">
        <v>433</v>
      </c>
      <c r="J22" s="181">
        <v>410.125</v>
      </c>
      <c r="K22" s="181">
        <v>339.25</v>
      </c>
      <c r="L22" s="181">
        <v>1075.25</v>
      </c>
      <c r="M22" s="181">
        <v>1526.4850251775399</v>
      </c>
      <c r="N22" s="181">
        <v>1562.5</v>
      </c>
      <c r="O22" s="181">
        <v>1656.25</v>
      </c>
      <c r="P22" s="180">
        <v>562.875</v>
      </c>
      <c r="Q22" s="181">
        <v>5.25</v>
      </c>
      <c r="R22" s="181">
        <v>40.875</v>
      </c>
      <c r="S22" s="180">
        <v>684.75</v>
      </c>
      <c r="T22" s="180">
        <v>347.375</v>
      </c>
      <c r="U22" s="180">
        <v>204.625</v>
      </c>
      <c r="V22" s="180">
        <v>1463.75</v>
      </c>
      <c r="W22" s="181">
        <v>389.125</v>
      </c>
      <c r="X22" s="181">
        <v>281.375</v>
      </c>
      <c r="Y22" s="181">
        <v>65.75</v>
      </c>
      <c r="Z22" s="181">
        <v>293.125</v>
      </c>
      <c r="AA22" s="181">
        <v>0</v>
      </c>
      <c r="AB22" s="181">
        <v>67.875</v>
      </c>
      <c r="AC22" s="181">
        <v>109.375</v>
      </c>
      <c r="AD22" s="181">
        <v>217.5</v>
      </c>
      <c r="AE22" s="181">
        <v>39.625</v>
      </c>
      <c r="AF22" s="180">
        <v>2449.3600251775401</v>
      </c>
      <c r="AG22" s="181">
        <v>1068.375</v>
      </c>
      <c r="AH22" s="181">
        <v>125.5</v>
      </c>
      <c r="AI22" s="181">
        <v>680.5</v>
      </c>
      <c r="AJ22" s="181">
        <v>49.125</v>
      </c>
      <c r="AK22" s="181">
        <v>28.5</v>
      </c>
      <c r="AL22" s="181">
        <v>97.375</v>
      </c>
      <c r="AM22" s="181">
        <v>399.98502517754201</v>
      </c>
      <c r="AN22" s="180">
        <v>44</v>
      </c>
      <c r="AO22" s="180">
        <v>191.625</v>
      </c>
      <c r="AP22" s="181">
        <v>106.375</v>
      </c>
      <c r="AQ22" s="181">
        <v>2.75</v>
      </c>
      <c r="AR22" s="181">
        <v>42.875</v>
      </c>
      <c r="AS22" s="181">
        <v>39.625</v>
      </c>
      <c r="AT22" s="180">
        <v>110.75</v>
      </c>
      <c r="AU22" s="180">
        <v>1</v>
      </c>
      <c r="AV22" s="180">
        <v>85.125</v>
      </c>
      <c r="AW22" s="181">
        <v>50.25</v>
      </c>
      <c r="AX22" s="181">
        <v>34.875</v>
      </c>
      <c r="AY22" s="180">
        <v>11.75</v>
      </c>
      <c r="AZ22" s="180">
        <v>17.375</v>
      </c>
      <c r="BA22" s="180">
        <v>17</v>
      </c>
      <c r="BB22" s="180">
        <v>0.875</v>
      </c>
      <c r="BC22" s="180">
        <v>4.25</v>
      </c>
      <c r="BD22" s="180">
        <v>355.5</v>
      </c>
      <c r="BE22" s="180">
        <v>0</v>
      </c>
      <c r="BF22" s="180">
        <v>63.625</v>
      </c>
      <c r="BG22" s="180">
        <v>275.375</v>
      </c>
      <c r="BH22" s="180" t="e">
        <v>#VALUE!</v>
      </c>
      <c r="BI22" s="182">
        <v>1527.2783533125</v>
      </c>
      <c r="BJ22" s="183">
        <v>715.125</v>
      </c>
      <c r="BK22" s="183">
        <v>62.375</v>
      </c>
      <c r="BL22" s="183">
        <v>636.02835331250003</v>
      </c>
      <c r="BM22" s="183">
        <v>48.875</v>
      </c>
      <c r="BN22" s="183">
        <v>31</v>
      </c>
      <c r="BO22" s="183" t="e">
        <v>#VALUE!</v>
      </c>
      <c r="BP22" s="183">
        <v>33.875</v>
      </c>
      <c r="BQ22" s="184">
        <v>448</v>
      </c>
      <c r="BR22" s="184">
        <v>34.375</v>
      </c>
      <c r="BS22" s="184" t="e">
        <v>#VALUE!</v>
      </c>
      <c r="BT22" s="184" t="e">
        <v>#VALUE!</v>
      </c>
      <c r="BU22" s="184" t="e">
        <v>#VALUE!</v>
      </c>
      <c r="BV22" s="184">
        <v>87.5</v>
      </c>
      <c r="BW22" s="185" t="e">
        <v>#VALUE!</v>
      </c>
      <c r="BX22" s="185" t="e">
        <v>#VALUE!</v>
      </c>
      <c r="BY22" s="185" t="e">
        <v>#VALUE!</v>
      </c>
      <c r="BZ22" s="185" t="e">
        <v>#VALUE!</v>
      </c>
      <c r="CA22" s="185" t="e">
        <v>#VALUE!</v>
      </c>
      <c r="CB22" s="185">
        <v>86.375</v>
      </c>
      <c r="CC22" s="186">
        <v>860.57607526881702</v>
      </c>
      <c r="CD22" s="187">
        <v>60194.8270120323</v>
      </c>
    </row>
    <row r="23" spans="1:82" x14ac:dyDescent="0.25">
      <c r="A23" s="179" t="s">
        <v>396</v>
      </c>
      <c r="B23" s="179" t="s">
        <v>119</v>
      </c>
      <c r="C23" s="179" t="s">
        <v>119</v>
      </c>
      <c r="D23" s="179" t="s">
        <v>119</v>
      </c>
      <c r="E23" s="180">
        <v>7032.1563156820903</v>
      </c>
      <c r="F23" s="181">
        <v>6972.9063156820903</v>
      </c>
      <c r="G23" s="181">
        <v>59.25</v>
      </c>
      <c r="H23" s="181" t="e">
        <v>#VALUE!</v>
      </c>
      <c r="I23" s="181">
        <v>583.75</v>
      </c>
      <c r="J23" s="181">
        <v>527.75</v>
      </c>
      <c r="K23" s="181">
        <v>635.875</v>
      </c>
      <c r="L23" s="181">
        <v>1276.25</v>
      </c>
      <c r="M23" s="181">
        <v>2250.6775607413801</v>
      </c>
      <c r="N23" s="181">
        <v>966</v>
      </c>
      <c r="O23" s="181">
        <v>791.85375494071195</v>
      </c>
      <c r="P23" s="180">
        <v>334.875</v>
      </c>
      <c r="Q23" s="181">
        <v>27</v>
      </c>
      <c r="R23" s="181">
        <v>30.375</v>
      </c>
      <c r="S23" s="180">
        <v>173.375</v>
      </c>
      <c r="T23" s="180">
        <v>413.125</v>
      </c>
      <c r="U23" s="180">
        <v>72.875</v>
      </c>
      <c r="V23" s="180">
        <v>1112.75</v>
      </c>
      <c r="W23" s="181">
        <v>298.25</v>
      </c>
      <c r="X23" s="181">
        <v>232.25</v>
      </c>
      <c r="Y23" s="181">
        <v>186.875</v>
      </c>
      <c r="Z23" s="181">
        <v>73.125</v>
      </c>
      <c r="AA23" s="181" t="e">
        <v>#VALUE!</v>
      </c>
      <c r="AB23" s="181">
        <v>80.5</v>
      </c>
      <c r="AC23" s="181">
        <v>17.625</v>
      </c>
      <c r="AD23" s="181">
        <v>53</v>
      </c>
      <c r="AE23" s="181">
        <v>171.125</v>
      </c>
      <c r="AF23" s="180">
        <v>3246.0313156820903</v>
      </c>
      <c r="AG23" s="181">
        <v>2012.25</v>
      </c>
      <c r="AH23" s="181">
        <v>156.25</v>
      </c>
      <c r="AI23" s="181">
        <v>260.625</v>
      </c>
      <c r="AJ23" s="181">
        <v>141.25</v>
      </c>
      <c r="AK23" s="181">
        <v>185.625</v>
      </c>
      <c r="AL23" s="181">
        <v>4.25</v>
      </c>
      <c r="AM23" s="181">
        <v>485.78131568209301</v>
      </c>
      <c r="AN23" s="180">
        <v>94.5</v>
      </c>
      <c r="AO23" s="180">
        <v>159.375</v>
      </c>
      <c r="AP23" s="181">
        <v>110.25</v>
      </c>
      <c r="AQ23" s="181">
        <v>1.375</v>
      </c>
      <c r="AR23" s="181">
        <v>25.25</v>
      </c>
      <c r="AS23" s="181">
        <v>22.5</v>
      </c>
      <c r="AT23" s="180">
        <v>51.125</v>
      </c>
      <c r="AU23" s="180">
        <v>24.5</v>
      </c>
      <c r="AV23" s="180">
        <v>38</v>
      </c>
      <c r="AW23" s="181">
        <v>6.125</v>
      </c>
      <c r="AX23" s="181">
        <v>31.875</v>
      </c>
      <c r="AY23" s="180">
        <v>19.375</v>
      </c>
      <c r="AZ23" s="180">
        <v>137.25</v>
      </c>
      <c r="BA23" s="180">
        <v>14</v>
      </c>
      <c r="BB23" s="180">
        <v>0</v>
      </c>
      <c r="BC23" s="180">
        <v>0</v>
      </c>
      <c r="BD23" s="180">
        <v>865.625</v>
      </c>
      <c r="BE23" s="180">
        <v>19</v>
      </c>
      <c r="BF23" s="180">
        <v>8.375</v>
      </c>
      <c r="BG23" s="180">
        <v>216.125</v>
      </c>
      <c r="BH23" s="180" t="e">
        <v>#VALUE!</v>
      </c>
      <c r="BI23" s="182">
        <v>939.85363531250005</v>
      </c>
      <c r="BJ23" s="183" t="e">
        <v>#VALUE!</v>
      </c>
      <c r="BK23" s="183">
        <v>43.75</v>
      </c>
      <c r="BL23" s="183">
        <v>592.97863531250005</v>
      </c>
      <c r="BM23" s="183" t="e">
        <v>#VALUE!</v>
      </c>
      <c r="BN23" s="183" t="e">
        <v>#VALUE!</v>
      </c>
      <c r="BO23" s="183">
        <v>0</v>
      </c>
      <c r="BP23" s="183">
        <v>42</v>
      </c>
      <c r="BQ23" s="184">
        <v>658.625</v>
      </c>
      <c r="BR23" s="184">
        <v>57.875</v>
      </c>
      <c r="BS23" s="184" t="e">
        <v>#VALUE!</v>
      </c>
      <c r="BT23" s="184" t="e">
        <v>#VALUE!</v>
      </c>
      <c r="BU23" s="184" t="e">
        <v>#VALUE!</v>
      </c>
      <c r="BV23" s="184">
        <v>448.125</v>
      </c>
      <c r="BW23" s="185">
        <v>16.25</v>
      </c>
      <c r="BX23" s="185" t="e">
        <v>#VALUE!</v>
      </c>
      <c r="BY23" s="185" t="e">
        <v>#VALUE!</v>
      </c>
      <c r="BZ23" s="185">
        <v>65</v>
      </c>
      <c r="CA23" s="185" t="e">
        <v>#VALUE!</v>
      </c>
      <c r="CB23" s="185">
        <v>157.75</v>
      </c>
      <c r="CC23" s="186">
        <v>1</v>
      </c>
      <c r="CD23" s="187">
        <v>81739.994799017906</v>
      </c>
    </row>
    <row r="24" spans="1:82" x14ac:dyDescent="0.25">
      <c r="A24" s="179" t="s">
        <v>397</v>
      </c>
      <c r="B24" s="179" t="s">
        <v>398</v>
      </c>
      <c r="C24" s="179" t="s">
        <v>399</v>
      </c>
      <c r="D24" s="179" t="s">
        <v>116</v>
      </c>
      <c r="E24" s="180">
        <v>14302.3162669373</v>
      </c>
      <c r="F24" s="181">
        <v>14143.628928577</v>
      </c>
      <c r="G24" s="181">
        <v>5.625</v>
      </c>
      <c r="H24" s="181">
        <v>153.06233836029401</v>
      </c>
      <c r="I24" s="181">
        <v>896.375</v>
      </c>
      <c r="J24" s="181">
        <v>879.375</v>
      </c>
      <c r="K24" s="181">
        <v>882</v>
      </c>
      <c r="L24" s="181">
        <v>1626.875</v>
      </c>
      <c r="M24" s="181">
        <v>3084.2825956821698</v>
      </c>
      <c r="N24" s="181">
        <v>3211.7614927209602</v>
      </c>
      <c r="O24" s="181">
        <v>3721.6471785341701</v>
      </c>
      <c r="P24" s="180">
        <v>2168.25</v>
      </c>
      <c r="Q24" s="181">
        <v>9.5</v>
      </c>
      <c r="R24" s="181">
        <v>99.375</v>
      </c>
      <c r="S24" s="180">
        <v>1171.625</v>
      </c>
      <c r="T24" s="180">
        <v>523.875</v>
      </c>
      <c r="U24" s="180">
        <v>450.30475308399099</v>
      </c>
      <c r="V24" s="180">
        <v>2951.125</v>
      </c>
      <c r="W24" s="181">
        <v>546.625</v>
      </c>
      <c r="X24" s="181">
        <v>422.25</v>
      </c>
      <c r="Y24" s="181">
        <v>280.75</v>
      </c>
      <c r="Z24" s="181">
        <v>594.875</v>
      </c>
      <c r="AA24" s="181">
        <v>54.75</v>
      </c>
      <c r="AB24" s="181">
        <v>162.875</v>
      </c>
      <c r="AC24" s="181">
        <v>15</v>
      </c>
      <c r="AD24" s="181">
        <v>508.5</v>
      </c>
      <c r="AE24" s="181">
        <v>365.5</v>
      </c>
      <c r="AF24" s="180">
        <v>3812.5115138533001</v>
      </c>
      <c r="AG24" s="181">
        <v>1253.6553843678801</v>
      </c>
      <c r="AH24" s="181">
        <v>86.25</v>
      </c>
      <c r="AI24" s="181">
        <v>914.875</v>
      </c>
      <c r="AJ24" s="181">
        <v>117.125</v>
      </c>
      <c r="AK24" s="181">
        <v>275.375</v>
      </c>
      <c r="AL24" s="181">
        <v>18.625</v>
      </c>
      <c r="AM24" s="181">
        <v>1146.6061294854201</v>
      </c>
      <c r="AN24" s="180">
        <v>93.875</v>
      </c>
      <c r="AO24" s="180">
        <v>489.625</v>
      </c>
      <c r="AP24" s="181">
        <v>355.625</v>
      </c>
      <c r="AQ24" s="181">
        <v>1.75</v>
      </c>
      <c r="AR24" s="181">
        <v>104.125</v>
      </c>
      <c r="AS24" s="181">
        <v>28.125</v>
      </c>
      <c r="AT24" s="180">
        <v>386.75</v>
      </c>
      <c r="AU24" s="180">
        <v>29.875</v>
      </c>
      <c r="AV24" s="180">
        <v>102.75</v>
      </c>
      <c r="AW24" s="181">
        <v>11.875</v>
      </c>
      <c r="AX24" s="181">
        <v>90.875</v>
      </c>
      <c r="AY24" s="180">
        <v>32.75</v>
      </c>
      <c r="AZ24" s="180">
        <v>76.375</v>
      </c>
      <c r="BA24" s="180">
        <v>59.375</v>
      </c>
      <c r="BB24" s="180">
        <v>0.375</v>
      </c>
      <c r="BC24" s="180">
        <v>0</v>
      </c>
      <c r="BD24" s="180">
        <v>1399.125</v>
      </c>
      <c r="BE24" s="180">
        <v>32.5</v>
      </c>
      <c r="BF24" s="180">
        <v>53.25</v>
      </c>
      <c r="BG24" s="180">
        <v>464.75</v>
      </c>
      <c r="BH24" s="180" t="e">
        <v>#VALUE!</v>
      </c>
      <c r="BI24" s="182">
        <v>3290.3431521875</v>
      </c>
      <c r="BJ24" s="183">
        <v>601</v>
      </c>
      <c r="BK24" s="183">
        <v>166.875</v>
      </c>
      <c r="BL24" s="183">
        <v>2248.3431521875</v>
      </c>
      <c r="BM24" s="183" t="e">
        <v>#VALUE!</v>
      </c>
      <c r="BN24" s="183">
        <v>10.25</v>
      </c>
      <c r="BO24" s="183">
        <v>33.5</v>
      </c>
      <c r="BP24" s="183">
        <v>230.375</v>
      </c>
      <c r="BQ24" s="184">
        <v>3957.8626110795999</v>
      </c>
      <c r="BR24" s="184">
        <v>167.875</v>
      </c>
      <c r="BS24" s="184" t="e">
        <v>#VALUE!</v>
      </c>
      <c r="BT24" s="184" t="e">
        <v>#VALUE!</v>
      </c>
      <c r="BU24" s="184" t="e">
        <v>#VALUE!</v>
      </c>
      <c r="BV24" s="184">
        <v>3163.2376110795999</v>
      </c>
      <c r="BW24" s="185" t="e">
        <v>#VALUE!</v>
      </c>
      <c r="BX24" s="185">
        <v>765.625</v>
      </c>
      <c r="BY24" s="185">
        <v>537.875</v>
      </c>
      <c r="BZ24" s="185">
        <v>501.625</v>
      </c>
      <c r="CA24" s="185">
        <v>167.5</v>
      </c>
      <c r="CB24" s="185">
        <v>309.25</v>
      </c>
      <c r="CC24" s="186">
        <v>398.375</v>
      </c>
      <c r="CD24" s="187">
        <v>165409.951117516</v>
      </c>
    </row>
    <row r="25" spans="1:82" x14ac:dyDescent="0.25">
      <c r="A25" s="179" t="s">
        <v>400</v>
      </c>
      <c r="B25" s="179" t="s">
        <v>401</v>
      </c>
      <c r="C25" s="179" t="s">
        <v>117</v>
      </c>
      <c r="D25" s="179" t="s">
        <v>117</v>
      </c>
      <c r="E25" s="180">
        <v>17318.0316042628</v>
      </c>
      <c r="F25" s="181">
        <v>17077.900428398098</v>
      </c>
      <c r="G25" s="181">
        <v>0</v>
      </c>
      <c r="H25" s="181">
        <v>240.13117586466601</v>
      </c>
      <c r="I25" s="181">
        <v>1043.8392857142899</v>
      </c>
      <c r="J25" s="181">
        <v>1187.875</v>
      </c>
      <c r="K25" s="181">
        <v>985.75</v>
      </c>
      <c r="L25" s="181">
        <v>1728.71419068559</v>
      </c>
      <c r="M25" s="181">
        <v>3691.1030400135701</v>
      </c>
      <c r="N25" s="181">
        <v>4547.7500878493101</v>
      </c>
      <c r="O25" s="181">
        <v>4133</v>
      </c>
      <c r="P25" s="180">
        <v>2321.625</v>
      </c>
      <c r="Q25" s="181">
        <v>14.625</v>
      </c>
      <c r="R25" s="181">
        <v>124.625</v>
      </c>
      <c r="S25" s="180">
        <v>2081.125</v>
      </c>
      <c r="T25" s="180">
        <v>686.75</v>
      </c>
      <c r="U25" s="180">
        <v>623.84546157895204</v>
      </c>
      <c r="V25" s="180">
        <v>3051.125</v>
      </c>
      <c r="W25" s="181">
        <v>645.25</v>
      </c>
      <c r="X25" s="181">
        <v>477.375</v>
      </c>
      <c r="Y25" s="181">
        <v>522.75</v>
      </c>
      <c r="Z25" s="181">
        <v>541.125</v>
      </c>
      <c r="AA25" s="181" t="e">
        <v>#VALUE!</v>
      </c>
      <c r="AB25" s="181">
        <v>237.125</v>
      </c>
      <c r="AC25" s="181">
        <v>147</v>
      </c>
      <c r="AD25" s="181">
        <v>184.5</v>
      </c>
      <c r="AE25" s="181">
        <v>296</v>
      </c>
      <c r="AF25" s="180">
        <v>4297.0611426838095</v>
      </c>
      <c r="AG25" s="181">
        <v>1949.375</v>
      </c>
      <c r="AH25" s="181">
        <v>162.75</v>
      </c>
      <c r="AI25" s="181">
        <v>1389</v>
      </c>
      <c r="AJ25" s="181">
        <v>53.5</v>
      </c>
      <c r="AK25" s="181">
        <v>63.25</v>
      </c>
      <c r="AL25" s="181">
        <v>7.5</v>
      </c>
      <c r="AM25" s="181">
        <v>671.68614268381202</v>
      </c>
      <c r="AN25" s="180">
        <v>98.125</v>
      </c>
      <c r="AO25" s="180">
        <v>458</v>
      </c>
      <c r="AP25" s="181">
        <v>263.25</v>
      </c>
      <c r="AQ25" s="181">
        <v>14.75</v>
      </c>
      <c r="AR25" s="181">
        <v>146.5</v>
      </c>
      <c r="AS25" s="181">
        <v>33.5</v>
      </c>
      <c r="AT25" s="180">
        <v>303.75</v>
      </c>
      <c r="AU25" s="180">
        <v>2.875</v>
      </c>
      <c r="AV25" s="180">
        <v>89.125</v>
      </c>
      <c r="AW25" s="181">
        <v>11</v>
      </c>
      <c r="AX25" s="181">
        <v>78.125</v>
      </c>
      <c r="AY25" s="180">
        <v>104</v>
      </c>
      <c r="AZ25" s="180">
        <v>417.75</v>
      </c>
      <c r="BA25" s="180">
        <v>120.875</v>
      </c>
      <c r="BB25" s="180">
        <v>0</v>
      </c>
      <c r="BC25" s="180">
        <v>3.375</v>
      </c>
      <c r="BD25" s="180">
        <v>1206.75</v>
      </c>
      <c r="BE25" s="180">
        <v>5.75</v>
      </c>
      <c r="BF25" s="180">
        <v>39.5</v>
      </c>
      <c r="BG25" s="180">
        <v>551.75</v>
      </c>
      <c r="BH25" s="180" t="e">
        <v>#VALUE!</v>
      </c>
      <c r="BI25" s="182">
        <v>7478.9600445937494</v>
      </c>
      <c r="BJ25" s="183" t="e">
        <v>#VALUE!</v>
      </c>
      <c r="BK25" s="183">
        <v>375.25</v>
      </c>
      <c r="BL25" s="183">
        <v>2230.0850445937494</v>
      </c>
      <c r="BM25" s="183">
        <v>40</v>
      </c>
      <c r="BN25" s="183">
        <v>48.75</v>
      </c>
      <c r="BO25" s="183">
        <v>413.875</v>
      </c>
      <c r="BP25" s="183">
        <v>449.125</v>
      </c>
      <c r="BQ25" s="184">
        <v>1543.75</v>
      </c>
      <c r="BR25" s="184">
        <v>108.375</v>
      </c>
      <c r="BS25" s="184">
        <v>329.875</v>
      </c>
      <c r="BT25" s="184" t="e">
        <v>#VALUE!</v>
      </c>
      <c r="BU25" s="184" t="e">
        <v>#VALUE!</v>
      </c>
      <c r="BV25" s="184">
        <v>747.125</v>
      </c>
      <c r="BW25" s="185">
        <v>119.625</v>
      </c>
      <c r="BX25" s="185" t="e">
        <v>#VALUE!</v>
      </c>
      <c r="BY25" s="185" t="e">
        <v>#VALUE!</v>
      </c>
      <c r="BZ25" s="185">
        <v>239.75</v>
      </c>
      <c r="CA25" s="185">
        <v>0</v>
      </c>
      <c r="CB25" s="185">
        <v>290.125</v>
      </c>
      <c r="CC25" s="186">
        <v>968.25</v>
      </c>
      <c r="CD25" s="187">
        <v>141602.235081986</v>
      </c>
    </row>
    <row r="26" spans="1:82" x14ac:dyDescent="0.25">
      <c r="A26" s="179" t="s">
        <v>402</v>
      </c>
      <c r="B26" s="179" t="s">
        <v>403</v>
      </c>
      <c r="C26" s="179" t="s">
        <v>395</v>
      </c>
      <c r="D26" s="179" t="s">
        <v>124</v>
      </c>
      <c r="E26" s="180">
        <v>3445.5060474308302</v>
      </c>
      <c r="F26" s="181">
        <v>3373.1310474308302</v>
      </c>
      <c r="G26" s="181">
        <v>72.375</v>
      </c>
      <c r="H26" s="181">
        <v>0</v>
      </c>
      <c r="I26" s="181">
        <v>226.5</v>
      </c>
      <c r="J26" s="181">
        <v>217.75</v>
      </c>
      <c r="K26" s="181">
        <v>237.625</v>
      </c>
      <c r="L26" s="181">
        <v>420.75</v>
      </c>
      <c r="M26" s="181">
        <v>1062.13104743083</v>
      </c>
      <c r="N26" s="181">
        <v>840.5</v>
      </c>
      <c r="O26" s="181">
        <v>440.25</v>
      </c>
      <c r="P26" s="180">
        <v>53.5</v>
      </c>
      <c r="Q26" s="181">
        <v>1.5</v>
      </c>
      <c r="R26" s="181">
        <v>14.125</v>
      </c>
      <c r="S26" s="180">
        <v>112.375</v>
      </c>
      <c r="T26" s="180">
        <v>70.875</v>
      </c>
      <c r="U26" s="180">
        <v>41.5</v>
      </c>
      <c r="V26" s="180">
        <v>956.125</v>
      </c>
      <c r="W26" s="181">
        <v>146.375</v>
      </c>
      <c r="X26" s="181">
        <v>326.375</v>
      </c>
      <c r="Y26" s="181">
        <v>208.5</v>
      </c>
      <c r="Z26" s="181">
        <v>238.875</v>
      </c>
      <c r="AA26" s="181" t="e">
        <v>#VALUE!</v>
      </c>
      <c r="AB26" s="181" t="e">
        <v>#VALUE!</v>
      </c>
      <c r="AC26" s="181" t="e">
        <v>#VALUE!</v>
      </c>
      <c r="AD26" s="181">
        <v>4.875</v>
      </c>
      <c r="AE26" s="181">
        <v>31.125</v>
      </c>
      <c r="AF26" s="180">
        <v>1475.75604743083</v>
      </c>
      <c r="AG26" s="181">
        <v>832</v>
      </c>
      <c r="AH26" s="181">
        <v>13.125</v>
      </c>
      <c r="AI26" s="181">
        <v>300.5</v>
      </c>
      <c r="AJ26" s="181">
        <v>33.625</v>
      </c>
      <c r="AK26" s="181">
        <v>106.375</v>
      </c>
      <c r="AL26" s="181">
        <v>49.5</v>
      </c>
      <c r="AM26" s="181">
        <v>140.63104743082999</v>
      </c>
      <c r="AN26" s="180">
        <v>29</v>
      </c>
      <c r="AO26" s="180">
        <v>101.875</v>
      </c>
      <c r="AP26" s="181">
        <v>41.375</v>
      </c>
      <c r="AQ26" s="181">
        <v>0.25</v>
      </c>
      <c r="AR26" s="181">
        <v>35.375</v>
      </c>
      <c r="AS26" s="181">
        <v>24.875</v>
      </c>
      <c r="AT26" s="180">
        <v>81.75</v>
      </c>
      <c r="AU26" s="180">
        <v>0</v>
      </c>
      <c r="AV26" s="180">
        <v>50.125</v>
      </c>
      <c r="AW26" s="181">
        <v>14.875</v>
      </c>
      <c r="AX26" s="181">
        <v>35.25</v>
      </c>
      <c r="AY26" s="180">
        <v>2.125</v>
      </c>
      <c r="AZ26" s="180">
        <v>7.375</v>
      </c>
      <c r="BA26" s="180">
        <v>0</v>
      </c>
      <c r="BB26" s="180">
        <v>1</v>
      </c>
      <c r="BC26" s="180">
        <v>2</v>
      </c>
      <c r="BD26" s="180">
        <v>216.5</v>
      </c>
      <c r="BE26" s="180">
        <v>0</v>
      </c>
      <c r="BF26" s="180" t="e">
        <v>#VALUE!</v>
      </c>
      <c r="BG26" s="180">
        <v>107.75</v>
      </c>
      <c r="BH26" s="180" t="e">
        <v>#VALUE!</v>
      </c>
      <c r="BI26" s="182">
        <v>611.96288006250006</v>
      </c>
      <c r="BJ26" s="183" t="e">
        <v>#VALUE!</v>
      </c>
      <c r="BK26" s="183">
        <v>28.25</v>
      </c>
      <c r="BL26" s="183">
        <v>335.71288006250001</v>
      </c>
      <c r="BM26" s="183">
        <v>0</v>
      </c>
      <c r="BN26" s="183">
        <v>0</v>
      </c>
      <c r="BO26" s="183" t="e">
        <v>#VALUE!</v>
      </c>
      <c r="BP26" s="183">
        <v>36.375</v>
      </c>
      <c r="BQ26" s="184">
        <v>602</v>
      </c>
      <c r="BR26" s="184">
        <v>10</v>
      </c>
      <c r="BS26" s="184" t="e">
        <v>#VALUE!</v>
      </c>
      <c r="BT26" s="184" t="e">
        <v>#VALUE!</v>
      </c>
      <c r="BU26" s="184" t="e">
        <v>#VALUE!</v>
      </c>
      <c r="BV26" s="184">
        <v>414</v>
      </c>
      <c r="BW26" s="185">
        <v>343.125</v>
      </c>
      <c r="BX26" s="185" t="e">
        <v>#VALUE!</v>
      </c>
      <c r="BY26" s="185" t="e">
        <v>#VALUE!</v>
      </c>
      <c r="BZ26" s="185" t="e">
        <v>#VALUE!</v>
      </c>
      <c r="CA26" s="185" t="e">
        <v>#VALUE!</v>
      </c>
      <c r="CB26" s="185">
        <v>43.625</v>
      </c>
      <c r="CC26" s="186">
        <v>419.25</v>
      </c>
      <c r="CD26" s="187">
        <v>21266.829651475</v>
      </c>
    </row>
    <row r="27" spans="1:82" x14ac:dyDescent="0.25">
      <c r="A27" s="179" t="s">
        <v>153</v>
      </c>
      <c r="B27" s="179" t="s">
        <v>404</v>
      </c>
      <c r="C27" s="179" t="s">
        <v>405</v>
      </c>
      <c r="D27" s="179" t="s">
        <v>124</v>
      </c>
      <c r="E27" s="180">
        <v>8584.0916356963207</v>
      </c>
      <c r="F27" s="181">
        <v>8415.5842099464389</v>
      </c>
      <c r="G27" s="181">
        <v>57.057667042041999</v>
      </c>
      <c r="H27" s="181">
        <v>111.44975870783099</v>
      </c>
      <c r="I27" s="181">
        <v>614.875</v>
      </c>
      <c r="J27" s="181">
        <v>553.56334886022398</v>
      </c>
      <c r="K27" s="181">
        <v>539</v>
      </c>
      <c r="L27" s="181">
        <v>1113.81584064002</v>
      </c>
      <c r="M27" s="181">
        <v>2436.9292533798698</v>
      </c>
      <c r="N27" s="181">
        <v>1889.00743636585</v>
      </c>
      <c r="O27" s="181">
        <v>1436.9007564503599</v>
      </c>
      <c r="P27" s="180">
        <v>745.75</v>
      </c>
      <c r="Q27" s="181">
        <v>18.25</v>
      </c>
      <c r="R27" s="181">
        <v>32.75</v>
      </c>
      <c r="S27" s="180">
        <v>209.625</v>
      </c>
      <c r="T27" s="180">
        <v>322.375</v>
      </c>
      <c r="U27" s="180">
        <v>454.41672214540102</v>
      </c>
      <c r="V27" s="180">
        <v>1984.625</v>
      </c>
      <c r="W27" s="181">
        <v>360.5</v>
      </c>
      <c r="X27" s="181">
        <v>220.75</v>
      </c>
      <c r="Y27" s="181">
        <v>258.125</v>
      </c>
      <c r="Z27" s="181">
        <v>356.125</v>
      </c>
      <c r="AA27" s="181" t="e">
        <v>#VALUE!</v>
      </c>
      <c r="AB27" s="181">
        <v>15</v>
      </c>
      <c r="AC27" s="181">
        <v>87</v>
      </c>
      <c r="AD27" s="181">
        <v>536.875</v>
      </c>
      <c r="AE27" s="181">
        <v>150.25</v>
      </c>
      <c r="AF27" s="180">
        <v>3249.0499135509099</v>
      </c>
      <c r="AG27" s="181">
        <v>842.625</v>
      </c>
      <c r="AH27" s="181">
        <v>35</v>
      </c>
      <c r="AI27" s="181">
        <v>876.625</v>
      </c>
      <c r="AJ27" s="181">
        <v>89.25</v>
      </c>
      <c r="AK27" s="181">
        <v>177.125</v>
      </c>
      <c r="AL27" s="181">
        <v>12</v>
      </c>
      <c r="AM27" s="181">
        <v>1216.4249135509201</v>
      </c>
      <c r="AN27" s="180">
        <v>144.25</v>
      </c>
      <c r="AO27" s="180">
        <v>241.625</v>
      </c>
      <c r="AP27" s="181">
        <v>156</v>
      </c>
      <c r="AQ27" s="181">
        <v>4.5</v>
      </c>
      <c r="AR27" s="181">
        <v>46</v>
      </c>
      <c r="AS27" s="181">
        <v>35.125</v>
      </c>
      <c r="AT27" s="180">
        <v>57.875</v>
      </c>
      <c r="AU27" s="180">
        <v>158.5</v>
      </c>
      <c r="AV27" s="180">
        <v>45.75</v>
      </c>
      <c r="AW27" s="181">
        <v>7</v>
      </c>
      <c r="AX27" s="181">
        <v>38.75</v>
      </c>
      <c r="AY27" s="180">
        <v>60.625</v>
      </c>
      <c r="AZ27" s="180">
        <v>74.75</v>
      </c>
      <c r="BA27" s="180">
        <v>35.625</v>
      </c>
      <c r="BB27" s="180">
        <v>2</v>
      </c>
      <c r="BC27" s="180">
        <v>6.375</v>
      </c>
      <c r="BD27" s="180">
        <v>375.125</v>
      </c>
      <c r="BE27" s="180">
        <v>13.875</v>
      </c>
      <c r="BF27" s="180" t="e">
        <v>#VALUE!</v>
      </c>
      <c r="BG27" s="180">
        <v>272.5</v>
      </c>
      <c r="BH27" s="180" t="e">
        <v>#VALUE!</v>
      </c>
      <c r="BI27" s="182">
        <v>2346.4407337187499</v>
      </c>
      <c r="BJ27" s="183">
        <v>831.875</v>
      </c>
      <c r="BK27" s="183">
        <v>64.375</v>
      </c>
      <c r="BL27" s="183">
        <v>1118.9407337187499</v>
      </c>
      <c r="BM27" s="183">
        <v>172.875</v>
      </c>
      <c r="BN27" s="183">
        <v>81.5</v>
      </c>
      <c r="BO27" s="183" t="e">
        <v>#VALUE!</v>
      </c>
      <c r="BP27" s="183">
        <v>76.875</v>
      </c>
      <c r="BQ27" s="184">
        <v>640.5</v>
      </c>
      <c r="BR27" s="184">
        <v>40.75</v>
      </c>
      <c r="BS27" s="184" t="e">
        <v>#VALUE!</v>
      </c>
      <c r="BT27" s="184" t="e">
        <v>#VALUE!</v>
      </c>
      <c r="BU27" s="184" t="e">
        <v>#VALUE!</v>
      </c>
      <c r="BV27" s="184">
        <v>164</v>
      </c>
      <c r="BW27" s="185" t="e">
        <v>#VALUE!</v>
      </c>
      <c r="BX27" s="185" t="e">
        <v>#VALUE!</v>
      </c>
      <c r="BY27" s="185" t="e">
        <v>#VALUE!</v>
      </c>
      <c r="BZ27" s="185" t="e">
        <v>#VALUE!</v>
      </c>
      <c r="CA27" s="185" t="e">
        <v>#VALUE!</v>
      </c>
      <c r="CB27" s="185">
        <v>142.625</v>
      </c>
      <c r="CC27" s="186">
        <v>1504.25</v>
      </c>
      <c r="CD27" s="187">
        <v>90531.561329190605</v>
      </c>
    </row>
    <row r="28" spans="1:82" x14ac:dyDescent="0.25">
      <c r="A28" s="179" t="s">
        <v>406</v>
      </c>
      <c r="B28" s="179" t="s">
        <v>407</v>
      </c>
      <c r="C28" s="179" t="s">
        <v>408</v>
      </c>
      <c r="D28" s="179" t="s">
        <v>116</v>
      </c>
      <c r="E28" s="180">
        <v>18948.3619256288</v>
      </c>
      <c r="F28" s="181">
        <v>16455.011925628802</v>
      </c>
      <c r="G28" s="181">
        <v>259.25</v>
      </c>
      <c r="H28" s="181">
        <v>2234.1</v>
      </c>
      <c r="I28" s="181">
        <v>877.29296875</v>
      </c>
      <c r="J28" s="181">
        <v>1029.75</v>
      </c>
      <c r="K28" s="181">
        <v>1265.64038515517</v>
      </c>
      <c r="L28" s="181">
        <v>2643.25</v>
      </c>
      <c r="M28" s="181">
        <v>4411.3472958183102</v>
      </c>
      <c r="N28" s="181">
        <v>2467.125</v>
      </c>
      <c r="O28" s="181">
        <v>6253.9562759052897</v>
      </c>
      <c r="P28" s="180">
        <v>1756.875</v>
      </c>
      <c r="Q28" s="181">
        <v>20.375</v>
      </c>
      <c r="R28" s="181">
        <v>181.375</v>
      </c>
      <c r="S28" s="180">
        <v>621.625</v>
      </c>
      <c r="T28" s="180">
        <v>872.25</v>
      </c>
      <c r="U28" s="180">
        <v>2193.66241319444</v>
      </c>
      <c r="V28" s="180">
        <v>2633.25</v>
      </c>
      <c r="W28" s="181">
        <v>293.25</v>
      </c>
      <c r="X28" s="181">
        <v>751.75</v>
      </c>
      <c r="Y28" s="181">
        <v>293.875</v>
      </c>
      <c r="Z28" s="181">
        <v>556.5</v>
      </c>
      <c r="AA28" s="181">
        <v>32</v>
      </c>
      <c r="AB28" s="181">
        <v>118.125</v>
      </c>
      <c r="AC28" s="181">
        <v>79.25</v>
      </c>
      <c r="AD28" s="181">
        <v>295.5</v>
      </c>
      <c r="AE28" s="181">
        <v>213</v>
      </c>
      <c r="AF28" s="180">
        <v>5699.5745124343402</v>
      </c>
      <c r="AG28" s="181">
        <v>2135.125</v>
      </c>
      <c r="AH28" s="181">
        <v>230.125</v>
      </c>
      <c r="AI28" s="181">
        <v>1339.25</v>
      </c>
      <c r="AJ28" s="181">
        <v>204.75</v>
      </c>
      <c r="AK28" s="181">
        <v>422.75</v>
      </c>
      <c r="AL28" s="181">
        <v>178</v>
      </c>
      <c r="AM28" s="181">
        <v>1189.57451243434</v>
      </c>
      <c r="AN28" s="180">
        <v>141.125</v>
      </c>
      <c r="AO28" s="180">
        <v>960.875</v>
      </c>
      <c r="AP28" s="181">
        <v>287.25</v>
      </c>
      <c r="AQ28" s="181">
        <v>2.75</v>
      </c>
      <c r="AR28" s="181">
        <v>647.25</v>
      </c>
      <c r="AS28" s="181">
        <v>23.625</v>
      </c>
      <c r="AT28" s="180">
        <v>282.625</v>
      </c>
      <c r="AU28" s="180">
        <v>33.25</v>
      </c>
      <c r="AV28" s="180">
        <v>103.125</v>
      </c>
      <c r="AW28" s="181">
        <v>15.75</v>
      </c>
      <c r="AX28" s="181">
        <v>87.375</v>
      </c>
      <c r="AY28" s="180">
        <v>91</v>
      </c>
      <c r="AZ28" s="180">
        <v>183.125</v>
      </c>
      <c r="BA28" s="180">
        <v>94.75</v>
      </c>
      <c r="BB28" s="180">
        <v>2</v>
      </c>
      <c r="BC28" s="180">
        <v>0</v>
      </c>
      <c r="BD28" s="180">
        <v>1538.375</v>
      </c>
      <c r="BE28" s="180">
        <v>42.875</v>
      </c>
      <c r="BF28" s="180">
        <v>71.75</v>
      </c>
      <c r="BG28" s="180">
        <v>1391.25</v>
      </c>
      <c r="BH28" s="180" t="e">
        <v>#VALUE!</v>
      </c>
      <c r="BI28" s="182">
        <v>3295.5590975</v>
      </c>
      <c r="BJ28" s="183" t="e">
        <v>#VALUE!</v>
      </c>
      <c r="BK28" s="183">
        <v>77.5</v>
      </c>
      <c r="BL28" s="183">
        <v>2035.3090975</v>
      </c>
      <c r="BM28" s="183">
        <v>5.5</v>
      </c>
      <c r="BN28" s="183">
        <v>9.875</v>
      </c>
      <c r="BO28" s="183">
        <v>155.125</v>
      </c>
      <c r="BP28" s="183">
        <v>59.125</v>
      </c>
      <c r="BQ28" s="184">
        <v>1814.6875</v>
      </c>
      <c r="BR28" s="184">
        <v>77.375</v>
      </c>
      <c r="BS28" s="184" t="e">
        <v>#VALUE!</v>
      </c>
      <c r="BT28" s="184" t="e">
        <v>#VALUE!</v>
      </c>
      <c r="BU28" s="184" t="e">
        <v>#VALUE!</v>
      </c>
      <c r="BV28" s="184">
        <v>1396.1875</v>
      </c>
      <c r="BW28" s="185">
        <v>438.25</v>
      </c>
      <c r="BX28" s="185" t="e">
        <v>#VALUE!</v>
      </c>
      <c r="BY28" s="185" t="e">
        <v>#VALUE!</v>
      </c>
      <c r="BZ28" s="185">
        <v>526.375</v>
      </c>
      <c r="CA28" s="185" t="e">
        <v>#VALUE!</v>
      </c>
      <c r="CB28" s="185">
        <v>269.875</v>
      </c>
      <c r="CC28" s="186">
        <v>304</v>
      </c>
      <c r="CD28" s="187">
        <v>143422.469880872</v>
      </c>
    </row>
    <row r="29" spans="1:82" x14ac:dyDescent="0.25">
      <c r="A29" s="179" t="s">
        <v>409</v>
      </c>
      <c r="B29" s="179" t="s">
        <v>410</v>
      </c>
      <c r="C29" s="179" t="s">
        <v>355</v>
      </c>
      <c r="D29" s="179" t="s">
        <v>55</v>
      </c>
      <c r="E29" s="180">
        <v>15465.4647808722</v>
      </c>
      <c r="F29" s="181">
        <v>15245.779254556501</v>
      </c>
      <c r="G29" s="181">
        <v>98.875</v>
      </c>
      <c r="H29" s="181">
        <v>120.81052631578901</v>
      </c>
      <c r="I29" s="181">
        <v>1156.25</v>
      </c>
      <c r="J29" s="181">
        <v>1087.375</v>
      </c>
      <c r="K29" s="181">
        <v>979.96847587719299</v>
      </c>
      <c r="L29" s="181">
        <v>1967.0572396366699</v>
      </c>
      <c r="M29" s="181">
        <v>4974.6073699645103</v>
      </c>
      <c r="N29" s="181">
        <v>2680.65774218154</v>
      </c>
      <c r="O29" s="181">
        <v>2619.5489532123302</v>
      </c>
      <c r="P29" s="180">
        <v>1526.5</v>
      </c>
      <c r="Q29" s="181">
        <v>7</v>
      </c>
      <c r="R29" s="181">
        <v>151.75</v>
      </c>
      <c r="S29" s="180">
        <v>1551.875</v>
      </c>
      <c r="T29" s="180">
        <v>552.625</v>
      </c>
      <c r="U29" s="180">
        <v>571.02937646224802</v>
      </c>
      <c r="V29" s="180">
        <v>3203.75</v>
      </c>
      <c r="W29" s="181">
        <v>526.375</v>
      </c>
      <c r="X29" s="181">
        <v>415.125</v>
      </c>
      <c r="Y29" s="181">
        <v>211</v>
      </c>
      <c r="Z29" s="181">
        <v>875.625</v>
      </c>
      <c r="AA29" s="181">
        <v>41.375</v>
      </c>
      <c r="AB29" s="181">
        <v>321.875</v>
      </c>
      <c r="AC29" s="181">
        <v>263.375</v>
      </c>
      <c r="AD29" s="181">
        <v>347.625</v>
      </c>
      <c r="AE29" s="181">
        <v>201.375</v>
      </c>
      <c r="AF29" s="180">
        <v>4151.81040441</v>
      </c>
      <c r="AG29" s="181">
        <v>1380.75</v>
      </c>
      <c r="AH29" s="181">
        <v>48</v>
      </c>
      <c r="AI29" s="181">
        <v>1129.875</v>
      </c>
      <c r="AJ29" s="181">
        <v>270.375</v>
      </c>
      <c r="AK29" s="181">
        <v>248.625</v>
      </c>
      <c r="AL29" s="181">
        <v>198.5</v>
      </c>
      <c r="AM29" s="181">
        <v>875.68540440999595</v>
      </c>
      <c r="AN29" s="180">
        <v>67.5</v>
      </c>
      <c r="AO29" s="180">
        <v>489.875</v>
      </c>
      <c r="AP29" s="181">
        <v>359</v>
      </c>
      <c r="AQ29" s="181">
        <v>10.875</v>
      </c>
      <c r="AR29" s="181">
        <v>75.625</v>
      </c>
      <c r="AS29" s="181">
        <v>44.375</v>
      </c>
      <c r="AT29" s="180">
        <v>190.625</v>
      </c>
      <c r="AU29" s="180">
        <v>123.75</v>
      </c>
      <c r="AV29" s="180">
        <v>81.875</v>
      </c>
      <c r="AW29" s="181">
        <v>23.75</v>
      </c>
      <c r="AX29" s="181">
        <v>58.125</v>
      </c>
      <c r="AY29" s="180">
        <v>44.375</v>
      </c>
      <c r="AZ29" s="180">
        <v>63.625</v>
      </c>
      <c r="BA29" s="180">
        <v>119</v>
      </c>
      <c r="BB29" s="180">
        <v>3</v>
      </c>
      <c r="BC29" s="180">
        <v>4.625</v>
      </c>
      <c r="BD29" s="180">
        <v>1812</v>
      </c>
      <c r="BE29" s="180">
        <v>44.875</v>
      </c>
      <c r="BF29" s="180">
        <v>188.25</v>
      </c>
      <c r="BG29" s="180">
        <v>518.875</v>
      </c>
      <c r="BH29" s="180" t="e">
        <v>#VALUE!</v>
      </c>
      <c r="BI29" s="182">
        <v>3057.4889497812501</v>
      </c>
      <c r="BJ29" s="183">
        <v>1206.125</v>
      </c>
      <c r="BK29" s="183">
        <v>363.25</v>
      </c>
      <c r="BL29" s="183">
        <v>1064.8639497812501</v>
      </c>
      <c r="BM29" s="183">
        <v>6.875</v>
      </c>
      <c r="BN29" s="183">
        <v>1</v>
      </c>
      <c r="BO29" s="183">
        <v>0</v>
      </c>
      <c r="BP29" s="183">
        <v>415.375</v>
      </c>
      <c r="BQ29" s="184">
        <v>2727.5</v>
      </c>
      <c r="BR29" s="184">
        <v>223.125</v>
      </c>
      <c r="BS29" s="184" t="e">
        <v>#VALUE!</v>
      </c>
      <c r="BT29" s="184" t="e">
        <v>#VALUE!</v>
      </c>
      <c r="BU29" s="184" t="e">
        <v>#VALUE!</v>
      </c>
      <c r="BV29" s="184">
        <v>2118.75</v>
      </c>
      <c r="BW29" s="185" t="e">
        <v>#VALUE!</v>
      </c>
      <c r="BX29" s="185">
        <v>572.125</v>
      </c>
      <c r="BY29" s="185">
        <v>212.375</v>
      </c>
      <c r="BZ29" s="185">
        <v>395.25</v>
      </c>
      <c r="CA29" s="185">
        <v>0</v>
      </c>
      <c r="CB29" s="185">
        <v>279.25</v>
      </c>
      <c r="CC29" s="186">
        <v>410.56475761475798</v>
      </c>
      <c r="CD29" s="187">
        <v>158416.39628948999</v>
      </c>
    </row>
    <row r="30" spans="1:82" x14ac:dyDescent="0.25">
      <c r="A30" s="179" t="s">
        <v>151</v>
      </c>
      <c r="B30" s="179" t="s">
        <v>411</v>
      </c>
      <c r="C30" s="179" t="s">
        <v>412</v>
      </c>
      <c r="D30" s="179" t="s">
        <v>123</v>
      </c>
      <c r="E30" s="180">
        <v>11023.3054755104</v>
      </c>
      <c r="F30" s="181">
        <v>10676.3395664195</v>
      </c>
      <c r="G30" s="181">
        <v>21.125</v>
      </c>
      <c r="H30" s="181">
        <v>325.84090909090901</v>
      </c>
      <c r="I30" s="181">
        <v>637.5</v>
      </c>
      <c r="J30" s="181">
        <v>628.75</v>
      </c>
      <c r="K30" s="181">
        <v>727.625</v>
      </c>
      <c r="L30" s="181">
        <v>1393.4811981537</v>
      </c>
      <c r="M30" s="181">
        <v>2644.3736012209902</v>
      </c>
      <c r="N30" s="181">
        <v>2586.8909451289801</v>
      </c>
      <c r="O30" s="181">
        <v>2404.6847310067101</v>
      </c>
      <c r="P30" s="180">
        <v>980.5</v>
      </c>
      <c r="Q30" s="181">
        <v>18.375</v>
      </c>
      <c r="R30" s="181">
        <v>99.625</v>
      </c>
      <c r="S30" s="180">
        <v>281.625</v>
      </c>
      <c r="T30" s="180">
        <v>580</v>
      </c>
      <c r="U30" s="180">
        <v>686.41783873426198</v>
      </c>
      <c r="V30" s="180">
        <v>2838.125</v>
      </c>
      <c r="W30" s="181">
        <v>115.75</v>
      </c>
      <c r="X30" s="181">
        <v>677.75</v>
      </c>
      <c r="Y30" s="181">
        <v>460.625</v>
      </c>
      <c r="Z30" s="181">
        <v>1033.75</v>
      </c>
      <c r="AA30" s="181">
        <v>37.625</v>
      </c>
      <c r="AB30" s="181">
        <v>5.375</v>
      </c>
      <c r="AC30" s="181">
        <v>30.75</v>
      </c>
      <c r="AD30" s="181">
        <v>304</v>
      </c>
      <c r="AE30" s="181">
        <v>172.5</v>
      </c>
      <c r="AF30" s="180">
        <v>3352.26263677611</v>
      </c>
      <c r="AG30" s="181">
        <v>814.375</v>
      </c>
      <c r="AH30" s="181">
        <v>33</v>
      </c>
      <c r="AI30" s="181">
        <v>1712.375</v>
      </c>
      <c r="AJ30" s="181">
        <v>86.5</v>
      </c>
      <c r="AK30" s="181">
        <v>292</v>
      </c>
      <c r="AL30" s="181">
        <v>32.875</v>
      </c>
      <c r="AM30" s="181">
        <v>381.13763677610899</v>
      </c>
      <c r="AN30" s="180">
        <v>105.875</v>
      </c>
      <c r="AO30" s="180">
        <v>232.5</v>
      </c>
      <c r="AP30" s="181">
        <v>192.5</v>
      </c>
      <c r="AQ30" s="181">
        <v>3.5</v>
      </c>
      <c r="AR30" s="181">
        <v>19.625</v>
      </c>
      <c r="AS30" s="181">
        <v>16.875</v>
      </c>
      <c r="AT30" s="180">
        <v>35.75</v>
      </c>
      <c r="AU30" s="180">
        <v>7.375</v>
      </c>
      <c r="AV30" s="180">
        <v>15</v>
      </c>
      <c r="AW30" s="181">
        <v>0</v>
      </c>
      <c r="AX30" s="181">
        <v>15</v>
      </c>
      <c r="AY30" s="180">
        <v>24.75</v>
      </c>
      <c r="AZ30" s="180">
        <v>269.875</v>
      </c>
      <c r="BA30" s="180">
        <v>52.625</v>
      </c>
      <c r="BB30" s="180">
        <v>1</v>
      </c>
      <c r="BC30" s="180">
        <v>0</v>
      </c>
      <c r="BD30" s="180">
        <v>997.625</v>
      </c>
      <c r="BE30" s="180">
        <v>0</v>
      </c>
      <c r="BF30" s="180" t="e">
        <v>#VALUE!</v>
      </c>
      <c r="BG30" s="180">
        <v>412.125</v>
      </c>
      <c r="BH30" s="180" t="e">
        <v>#VALUE!</v>
      </c>
      <c r="BI30" s="182">
        <v>1837.73686540625</v>
      </c>
      <c r="BJ30" s="183" t="e">
        <v>#VALUE!</v>
      </c>
      <c r="BK30" s="183">
        <v>32.625</v>
      </c>
      <c r="BL30" s="183">
        <v>1024.36186540625</v>
      </c>
      <c r="BM30" s="183">
        <v>26.75</v>
      </c>
      <c r="BN30" s="183">
        <v>12.75</v>
      </c>
      <c r="BO30" s="183">
        <v>226.5</v>
      </c>
      <c r="BP30" s="183">
        <v>72.125</v>
      </c>
      <c r="BQ30" s="184">
        <v>592.25</v>
      </c>
      <c r="BR30" s="184">
        <v>81.875</v>
      </c>
      <c r="BS30" s="184" t="e">
        <v>#VALUE!</v>
      </c>
      <c r="BT30" s="184" t="e">
        <v>#VALUE!</v>
      </c>
      <c r="BU30" s="184">
        <v>0</v>
      </c>
      <c r="BV30" s="184">
        <v>206.125</v>
      </c>
      <c r="BW30" s="185" t="e">
        <v>#VALUE!</v>
      </c>
      <c r="BX30" s="185" t="e">
        <v>#VALUE!</v>
      </c>
      <c r="BY30" s="185" t="e">
        <v>#VALUE!</v>
      </c>
      <c r="BZ30" s="185" t="e">
        <v>#VALUE!</v>
      </c>
      <c r="CA30" s="185" t="e">
        <v>#VALUE!</v>
      </c>
      <c r="CB30" s="185">
        <v>101.625</v>
      </c>
      <c r="CC30" s="186">
        <v>773.625</v>
      </c>
      <c r="CD30" s="187">
        <v>129060.284402905</v>
      </c>
    </row>
    <row r="31" spans="1:82" x14ac:dyDescent="0.25">
      <c r="A31" s="179" t="s">
        <v>158</v>
      </c>
      <c r="B31" s="179" t="s">
        <v>413</v>
      </c>
      <c r="C31" s="179" t="s">
        <v>392</v>
      </c>
      <c r="D31" s="179" t="s">
        <v>118</v>
      </c>
      <c r="E31" s="180">
        <v>7841.6602925329498</v>
      </c>
      <c r="F31" s="181">
        <v>7552.2340874903102</v>
      </c>
      <c r="G31" s="181">
        <v>142.08453837597301</v>
      </c>
      <c r="H31" s="181">
        <v>147.34166666666701</v>
      </c>
      <c r="I31" s="181">
        <v>556</v>
      </c>
      <c r="J31" s="181">
        <v>490.25</v>
      </c>
      <c r="K31" s="181">
        <v>448.017857142857</v>
      </c>
      <c r="L31" s="181">
        <v>828.86181033518005</v>
      </c>
      <c r="M31" s="181">
        <v>2436.06111510965</v>
      </c>
      <c r="N31" s="181">
        <v>1634.375</v>
      </c>
      <c r="O31" s="181">
        <v>1448.0945099452599</v>
      </c>
      <c r="P31" s="180">
        <v>743.017857142857</v>
      </c>
      <c r="Q31" s="181">
        <v>14.875</v>
      </c>
      <c r="R31" s="181">
        <v>7.375</v>
      </c>
      <c r="S31" s="180">
        <v>170.625</v>
      </c>
      <c r="T31" s="180">
        <v>480.25</v>
      </c>
      <c r="U31" s="180">
        <v>303.909848484848</v>
      </c>
      <c r="V31" s="180">
        <v>1331.625</v>
      </c>
      <c r="W31" s="181">
        <v>222.625</v>
      </c>
      <c r="X31" s="181">
        <v>177.125</v>
      </c>
      <c r="Y31" s="181">
        <v>214.625</v>
      </c>
      <c r="Z31" s="181">
        <v>402</v>
      </c>
      <c r="AA31" s="181" t="e">
        <v>#VALUE!</v>
      </c>
      <c r="AB31" s="181">
        <v>0</v>
      </c>
      <c r="AC31" s="181">
        <v>30.125</v>
      </c>
      <c r="AD31" s="181">
        <v>147.75</v>
      </c>
      <c r="AE31" s="181">
        <v>137.375</v>
      </c>
      <c r="AF31" s="180">
        <v>3285.6075869052502</v>
      </c>
      <c r="AG31" s="181">
        <v>985.75</v>
      </c>
      <c r="AH31" s="181">
        <v>6.5</v>
      </c>
      <c r="AI31" s="181">
        <v>555.75</v>
      </c>
      <c r="AJ31" s="181">
        <v>14.625</v>
      </c>
      <c r="AK31" s="181">
        <v>258.125</v>
      </c>
      <c r="AL31" s="181">
        <v>135</v>
      </c>
      <c r="AM31" s="181">
        <v>1329.8575869052499</v>
      </c>
      <c r="AN31" s="180">
        <v>57.875</v>
      </c>
      <c r="AO31" s="180">
        <v>211</v>
      </c>
      <c r="AP31" s="181">
        <v>142.875</v>
      </c>
      <c r="AQ31" s="181">
        <v>3.5</v>
      </c>
      <c r="AR31" s="181">
        <v>48.125</v>
      </c>
      <c r="AS31" s="181">
        <v>16.5</v>
      </c>
      <c r="AT31" s="180">
        <v>37</v>
      </c>
      <c r="AU31" s="180">
        <v>7.125</v>
      </c>
      <c r="AV31" s="180">
        <v>14.25</v>
      </c>
      <c r="AW31" s="181">
        <v>5.25</v>
      </c>
      <c r="AX31" s="181">
        <v>9</v>
      </c>
      <c r="AY31" s="180">
        <v>3.875</v>
      </c>
      <c r="AZ31" s="180">
        <v>11.5</v>
      </c>
      <c r="BA31" s="180">
        <v>58</v>
      </c>
      <c r="BB31" s="180">
        <v>1</v>
      </c>
      <c r="BC31" s="180">
        <v>0</v>
      </c>
      <c r="BD31" s="180">
        <v>564</v>
      </c>
      <c r="BE31" s="180">
        <v>0</v>
      </c>
      <c r="BF31" s="180">
        <v>42.375</v>
      </c>
      <c r="BG31" s="180">
        <v>310</v>
      </c>
      <c r="BH31" s="180" t="e">
        <v>#VALUE!</v>
      </c>
      <c r="BI31" s="182">
        <v>2543.4077141708071</v>
      </c>
      <c r="BJ31" s="183">
        <v>924.25</v>
      </c>
      <c r="BK31" s="183">
        <v>165.08624851455701</v>
      </c>
      <c r="BL31" s="183">
        <v>1395.94646565625</v>
      </c>
      <c r="BM31" s="183">
        <v>2.875</v>
      </c>
      <c r="BN31" s="183">
        <v>13.875</v>
      </c>
      <c r="BO31" s="183" t="e">
        <v>#VALUE!</v>
      </c>
      <c r="BP31" s="183">
        <v>41.375</v>
      </c>
      <c r="BQ31" s="184">
        <v>453.125</v>
      </c>
      <c r="BR31" s="184">
        <v>59.875</v>
      </c>
      <c r="BS31" s="184" t="e">
        <v>#VALUE!</v>
      </c>
      <c r="BT31" s="184" t="e">
        <v>#VALUE!</v>
      </c>
      <c r="BU31" s="184" t="e">
        <v>#VALUE!</v>
      </c>
      <c r="BV31" s="184">
        <v>177.75</v>
      </c>
      <c r="BW31" s="185">
        <v>0</v>
      </c>
      <c r="BX31" s="185" t="e">
        <v>#VALUE!</v>
      </c>
      <c r="BY31" s="185" t="e">
        <v>#VALUE!</v>
      </c>
      <c r="BZ31" s="185" t="e">
        <v>#VALUE!</v>
      </c>
      <c r="CA31" s="185" t="e">
        <v>#VALUE!</v>
      </c>
      <c r="CB31" s="185">
        <v>143.5</v>
      </c>
      <c r="CC31" s="186">
        <v>1558.875</v>
      </c>
      <c r="CD31" s="187">
        <v>100536.7402795339</v>
      </c>
    </row>
    <row r="32" spans="1:82" x14ac:dyDescent="0.25">
      <c r="A32" s="179" t="s">
        <v>414</v>
      </c>
      <c r="B32" s="179" t="s">
        <v>415</v>
      </c>
      <c r="C32" s="179" t="s">
        <v>117</v>
      </c>
      <c r="D32" s="179" t="s">
        <v>117</v>
      </c>
      <c r="E32" s="180">
        <v>25928.7750780733</v>
      </c>
      <c r="F32" s="181">
        <v>25883.6188280733</v>
      </c>
      <c r="G32" s="181">
        <v>1</v>
      </c>
      <c r="H32" s="181">
        <v>44.15625</v>
      </c>
      <c r="I32" s="181">
        <v>1273.625</v>
      </c>
      <c r="J32" s="181">
        <v>1527.875</v>
      </c>
      <c r="K32" s="181">
        <v>1986.3986574074099</v>
      </c>
      <c r="L32" s="181">
        <v>3614.1865291571198</v>
      </c>
      <c r="M32" s="181">
        <v>7135.4100820928397</v>
      </c>
      <c r="N32" s="181">
        <v>6410.0298094158998</v>
      </c>
      <c r="O32" s="181">
        <v>3981.25</v>
      </c>
      <c r="P32" s="180">
        <v>4269.25</v>
      </c>
      <c r="Q32" s="181">
        <v>32.25</v>
      </c>
      <c r="R32" s="181">
        <v>258.5</v>
      </c>
      <c r="S32" s="180">
        <v>716.875</v>
      </c>
      <c r="T32" s="180">
        <v>881.125</v>
      </c>
      <c r="U32" s="180">
        <v>624.921432155807</v>
      </c>
      <c r="V32" s="180">
        <v>4892.875</v>
      </c>
      <c r="W32" s="181">
        <v>1376.875</v>
      </c>
      <c r="X32" s="181">
        <v>742.875</v>
      </c>
      <c r="Y32" s="181">
        <v>700.75</v>
      </c>
      <c r="Z32" s="181">
        <v>1343.375</v>
      </c>
      <c r="AA32" s="181" t="e">
        <v>#VALUE!</v>
      </c>
      <c r="AB32" s="181">
        <v>230.625</v>
      </c>
      <c r="AC32" s="181">
        <v>42</v>
      </c>
      <c r="AD32" s="181">
        <v>206</v>
      </c>
      <c r="AE32" s="181">
        <v>250.375</v>
      </c>
      <c r="AF32" s="180">
        <v>8214.7286459174611</v>
      </c>
      <c r="AG32" s="181">
        <v>3447.875</v>
      </c>
      <c r="AH32" s="181">
        <v>129.125</v>
      </c>
      <c r="AI32" s="181">
        <v>2441.625</v>
      </c>
      <c r="AJ32" s="181">
        <v>569.625</v>
      </c>
      <c r="AK32" s="181">
        <v>161.75</v>
      </c>
      <c r="AL32" s="181">
        <v>251.375</v>
      </c>
      <c r="AM32" s="181">
        <v>1213.35364591746</v>
      </c>
      <c r="AN32" s="180">
        <v>611.75</v>
      </c>
      <c r="AO32" s="180">
        <v>734.5</v>
      </c>
      <c r="AP32" s="181">
        <v>415.875</v>
      </c>
      <c r="AQ32" s="181">
        <v>6.875</v>
      </c>
      <c r="AR32" s="181">
        <v>198.875</v>
      </c>
      <c r="AS32" s="181">
        <v>112.875</v>
      </c>
      <c r="AT32" s="180">
        <v>475.5</v>
      </c>
      <c r="AU32" s="180">
        <v>63.625</v>
      </c>
      <c r="AV32" s="180">
        <v>108</v>
      </c>
      <c r="AW32" s="181">
        <v>17</v>
      </c>
      <c r="AX32" s="181">
        <v>91</v>
      </c>
      <c r="AY32" s="180">
        <v>58.375</v>
      </c>
      <c r="AZ32" s="180">
        <v>132.25</v>
      </c>
      <c r="BA32" s="180">
        <v>137.25</v>
      </c>
      <c r="BB32" s="180">
        <v>10.125</v>
      </c>
      <c r="BC32" s="180">
        <v>5.5</v>
      </c>
      <c r="BD32" s="180">
        <v>1823.375</v>
      </c>
      <c r="BE32" s="180">
        <v>165.25</v>
      </c>
      <c r="BF32" s="180">
        <v>79.75</v>
      </c>
      <c r="BG32" s="180">
        <v>1249</v>
      </c>
      <c r="BH32" s="180" t="e">
        <v>#VALUE!</v>
      </c>
      <c r="BI32" s="182">
        <v>8775.7763911194706</v>
      </c>
      <c r="BJ32" s="183" t="e">
        <v>#VALUE!</v>
      </c>
      <c r="BK32" s="183">
        <v>758.25</v>
      </c>
      <c r="BL32" s="183">
        <v>4841.4372699062496</v>
      </c>
      <c r="BM32" s="183">
        <v>93.125</v>
      </c>
      <c r="BN32" s="183">
        <v>105.125</v>
      </c>
      <c r="BO32" s="183">
        <v>0</v>
      </c>
      <c r="BP32" s="183">
        <v>622.21412121321805</v>
      </c>
      <c r="BQ32" s="184">
        <v>2652.25</v>
      </c>
      <c r="BR32" s="184">
        <v>177.5</v>
      </c>
      <c r="BS32" s="184" t="e">
        <v>#VALUE!</v>
      </c>
      <c r="BT32" s="184">
        <v>599.75</v>
      </c>
      <c r="BU32" s="184">
        <v>1</v>
      </c>
      <c r="BV32" s="184">
        <v>1531</v>
      </c>
      <c r="BW32" s="185" t="e">
        <v>#VALUE!</v>
      </c>
      <c r="BX32" s="185">
        <v>183.875</v>
      </c>
      <c r="BY32" s="185">
        <v>96.625</v>
      </c>
      <c r="BZ32" s="185">
        <v>72.125</v>
      </c>
      <c r="CA32" s="185">
        <v>73.5</v>
      </c>
      <c r="CB32" s="185">
        <v>481.625</v>
      </c>
      <c r="CC32" s="186">
        <v>2212.25</v>
      </c>
      <c r="CD32" s="187">
        <v>226397.97595459799</v>
      </c>
    </row>
    <row r="33" spans="1:82" x14ac:dyDescent="0.25">
      <c r="A33" s="179" t="s">
        <v>416</v>
      </c>
      <c r="B33" s="179" t="s">
        <v>417</v>
      </c>
      <c r="C33" s="179" t="s">
        <v>375</v>
      </c>
      <c r="D33" s="179" t="s">
        <v>125</v>
      </c>
      <c r="E33" s="180">
        <v>18234.872527133099</v>
      </c>
      <c r="F33" s="181">
        <v>18166.997527133099</v>
      </c>
      <c r="G33" s="181">
        <v>49.5</v>
      </c>
      <c r="H33" s="181">
        <v>18.375</v>
      </c>
      <c r="I33" s="181">
        <v>1410.5</v>
      </c>
      <c r="J33" s="181">
        <v>1018.5</v>
      </c>
      <c r="K33" s="181">
        <v>1134</v>
      </c>
      <c r="L33" s="181">
        <v>2262.1058791781297</v>
      </c>
      <c r="M33" s="181">
        <v>4042.18758802808</v>
      </c>
      <c r="N33" s="181">
        <v>4548.7040599269103</v>
      </c>
      <c r="O33" s="181">
        <v>3818.875</v>
      </c>
      <c r="P33" s="180">
        <v>1615.5</v>
      </c>
      <c r="Q33" s="181">
        <v>24.5</v>
      </c>
      <c r="R33" s="181">
        <v>103.5</v>
      </c>
      <c r="S33" s="180">
        <v>827.375</v>
      </c>
      <c r="T33" s="180">
        <v>713.125</v>
      </c>
      <c r="U33" s="180">
        <v>308.52136761922202</v>
      </c>
      <c r="V33" s="180">
        <v>4015.25</v>
      </c>
      <c r="W33" s="181">
        <v>994.125</v>
      </c>
      <c r="X33" s="181">
        <v>707.5</v>
      </c>
      <c r="Y33" s="181">
        <v>393.625</v>
      </c>
      <c r="Z33" s="181">
        <v>658.75</v>
      </c>
      <c r="AA33" s="181">
        <v>0</v>
      </c>
      <c r="AB33" s="181">
        <v>143.625</v>
      </c>
      <c r="AC33" s="181">
        <v>11.625</v>
      </c>
      <c r="AD33" s="181">
        <v>760.375</v>
      </c>
      <c r="AE33" s="181">
        <v>345.625</v>
      </c>
      <c r="AF33" s="180">
        <v>6552.4761595138998</v>
      </c>
      <c r="AG33" s="181">
        <v>3140.5</v>
      </c>
      <c r="AH33" s="181">
        <v>436</v>
      </c>
      <c r="AI33" s="181">
        <v>1139.625</v>
      </c>
      <c r="AJ33" s="181">
        <v>516.375</v>
      </c>
      <c r="AK33" s="181">
        <v>196.125</v>
      </c>
      <c r="AL33" s="181">
        <v>41.5</v>
      </c>
      <c r="AM33" s="181">
        <v>1082.3511595139</v>
      </c>
      <c r="AN33" s="180">
        <v>196</v>
      </c>
      <c r="AO33" s="180">
        <v>771.625</v>
      </c>
      <c r="AP33" s="181">
        <v>642.5</v>
      </c>
      <c r="AQ33" s="181">
        <v>18.125</v>
      </c>
      <c r="AR33" s="181">
        <v>63.125</v>
      </c>
      <c r="AS33" s="181">
        <v>47.875</v>
      </c>
      <c r="AT33" s="180">
        <v>160.375</v>
      </c>
      <c r="AU33" s="180">
        <v>23.75</v>
      </c>
      <c r="AV33" s="180">
        <v>116.5</v>
      </c>
      <c r="AW33" s="181">
        <v>29.875</v>
      </c>
      <c r="AX33" s="181">
        <v>86.625</v>
      </c>
      <c r="AY33" s="180">
        <v>71.25</v>
      </c>
      <c r="AZ33" s="180">
        <v>184.375</v>
      </c>
      <c r="BA33" s="180">
        <v>89.625</v>
      </c>
      <c r="BB33" s="180">
        <v>2</v>
      </c>
      <c r="BC33" s="180">
        <v>1.75</v>
      </c>
      <c r="BD33" s="180">
        <v>1926.375</v>
      </c>
      <c r="BE33" s="180">
        <v>35.875</v>
      </c>
      <c r="BF33" s="180">
        <v>71.125</v>
      </c>
      <c r="BG33" s="180">
        <v>334.75</v>
      </c>
      <c r="BH33" s="180" t="e">
        <v>#VALUE!</v>
      </c>
      <c r="BI33" s="182">
        <v>3629.8606085937499</v>
      </c>
      <c r="BJ33" s="183">
        <v>1246.5</v>
      </c>
      <c r="BK33" s="183">
        <v>191.125</v>
      </c>
      <c r="BL33" s="183">
        <v>2029.7356085937499</v>
      </c>
      <c r="BM33" s="183">
        <v>25.25</v>
      </c>
      <c r="BN33" s="183">
        <v>1</v>
      </c>
      <c r="BO33" s="183" t="e">
        <v>#VALUE!</v>
      </c>
      <c r="BP33" s="183">
        <v>136.25</v>
      </c>
      <c r="BQ33" s="184">
        <v>1343.375</v>
      </c>
      <c r="BR33" s="184">
        <v>101.375</v>
      </c>
      <c r="BS33" s="184" t="e">
        <v>#VALUE!</v>
      </c>
      <c r="BT33" s="184">
        <v>95.5</v>
      </c>
      <c r="BU33" s="184">
        <v>12</v>
      </c>
      <c r="BV33" s="184">
        <v>822</v>
      </c>
      <c r="BW33" s="185">
        <v>0</v>
      </c>
      <c r="BX33" s="185">
        <v>0</v>
      </c>
      <c r="BY33" s="185" t="e">
        <v>#VALUE!</v>
      </c>
      <c r="BZ33" s="185">
        <v>126.5</v>
      </c>
      <c r="CA33" s="185" t="e">
        <v>#VALUE!</v>
      </c>
      <c r="CB33" s="185">
        <v>382.5</v>
      </c>
      <c r="CC33" s="186">
        <v>539.625</v>
      </c>
      <c r="CD33" s="187">
        <v>155913.07347689601</v>
      </c>
    </row>
    <row r="34" spans="1:82" x14ac:dyDescent="0.25">
      <c r="A34" s="179" t="s">
        <v>418</v>
      </c>
      <c r="B34" s="179" t="s">
        <v>419</v>
      </c>
      <c r="C34" s="179" t="s">
        <v>371</v>
      </c>
      <c r="D34" s="179" t="s">
        <v>125</v>
      </c>
      <c r="E34" s="180">
        <v>36075.168027314001</v>
      </c>
      <c r="F34" s="181">
        <v>35563.718547348399</v>
      </c>
      <c r="G34" s="181">
        <v>20.5</v>
      </c>
      <c r="H34" s="181">
        <v>490.94947996566498</v>
      </c>
      <c r="I34" s="181">
        <v>2408.625</v>
      </c>
      <c r="J34" s="181">
        <v>2108</v>
      </c>
      <c r="K34" s="181">
        <v>2406.1315789473701</v>
      </c>
      <c r="L34" s="181">
        <v>3877.2758820346298</v>
      </c>
      <c r="M34" s="181">
        <v>7718.1205099282097</v>
      </c>
      <c r="N34" s="181">
        <v>8120.33514291759</v>
      </c>
      <c r="O34" s="181">
        <v>9436.6799134862304</v>
      </c>
      <c r="P34" s="180">
        <v>4081.875</v>
      </c>
      <c r="Q34" s="181">
        <v>49.375</v>
      </c>
      <c r="R34" s="181">
        <v>292.75</v>
      </c>
      <c r="S34" s="180">
        <v>1964.25</v>
      </c>
      <c r="T34" s="180">
        <v>1686.25</v>
      </c>
      <c r="U34" s="180">
        <v>1122.2114588413399</v>
      </c>
      <c r="V34" s="180">
        <v>8137.875</v>
      </c>
      <c r="W34" s="181">
        <v>1653.75</v>
      </c>
      <c r="X34" s="181">
        <v>2547.375</v>
      </c>
      <c r="Y34" s="181">
        <v>646.125</v>
      </c>
      <c r="Z34" s="181">
        <v>1442.125</v>
      </c>
      <c r="AA34" s="181">
        <v>50.75</v>
      </c>
      <c r="AB34" s="181">
        <v>376.625</v>
      </c>
      <c r="AC34" s="181">
        <v>326.875</v>
      </c>
      <c r="AD34" s="181">
        <v>586.125</v>
      </c>
      <c r="AE34" s="181">
        <v>508.125</v>
      </c>
      <c r="AF34" s="180">
        <v>8882.4565684726895</v>
      </c>
      <c r="AG34" s="181">
        <v>3067.75</v>
      </c>
      <c r="AH34" s="181">
        <v>61.875</v>
      </c>
      <c r="AI34" s="181">
        <v>2034.5</v>
      </c>
      <c r="AJ34" s="181">
        <v>1490.25</v>
      </c>
      <c r="AK34" s="181">
        <v>110.125</v>
      </c>
      <c r="AL34" s="181">
        <v>116.25</v>
      </c>
      <c r="AM34" s="181">
        <v>2001.7065684726899</v>
      </c>
      <c r="AN34" s="180">
        <v>1125.75</v>
      </c>
      <c r="AO34" s="180">
        <v>1817.375</v>
      </c>
      <c r="AP34" s="181">
        <v>1392</v>
      </c>
      <c r="AQ34" s="181">
        <v>39.875</v>
      </c>
      <c r="AR34" s="181">
        <v>259.375</v>
      </c>
      <c r="AS34" s="181">
        <v>126.125</v>
      </c>
      <c r="AT34" s="180">
        <v>165.875</v>
      </c>
      <c r="AU34" s="180">
        <v>52.25</v>
      </c>
      <c r="AV34" s="180">
        <v>33</v>
      </c>
      <c r="AW34" s="181">
        <v>13.875</v>
      </c>
      <c r="AX34" s="181">
        <v>19.125</v>
      </c>
      <c r="AY34" s="180">
        <v>103.625</v>
      </c>
      <c r="AZ34" s="180">
        <v>145.375</v>
      </c>
      <c r="BA34" s="180">
        <v>168.75</v>
      </c>
      <c r="BB34" s="180">
        <v>6.375</v>
      </c>
      <c r="BC34" s="180">
        <v>0.5</v>
      </c>
      <c r="BD34" s="180">
        <v>5107.25</v>
      </c>
      <c r="BE34" s="180">
        <v>91.125</v>
      </c>
      <c r="BF34" s="180">
        <v>28.625</v>
      </c>
      <c r="BG34" s="180">
        <v>1144.875</v>
      </c>
      <c r="BH34" s="180" t="e">
        <v>#VALUE!</v>
      </c>
      <c r="BI34" s="182">
        <v>4574.1643590153299</v>
      </c>
      <c r="BJ34" s="183">
        <v>495</v>
      </c>
      <c r="BK34" s="183">
        <v>388.125</v>
      </c>
      <c r="BL34" s="183">
        <v>2816.3583250000001</v>
      </c>
      <c r="BM34" s="183">
        <v>34.5</v>
      </c>
      <c r="BN34" s="183">
        <v>14</v>
      </c>
      <c r="BO34" s="183">
        <v>3</v>
      </c>
      <c r="BP34" s="183">
        <v>823.18103401532699</v>
      </c>
      <c r="BQ34" s="184">
        <v>2807.5</v>
      </c>
      <c r="BR34" s="184">
        <v>561.75</v>
      </c>
      <c r="BS34" s="184" t="e">
        <v>#VALUE!</v>
      </c>
      <c r="BT34" s="184" t="e">
        <v>#VALUE!</v>
      </c>
      <c r="BU34" s="184">
        <v>7.375</v>
      </c>
      <c r="BV34" s="184">
        <v>1677.625</v>
      </c>
      <c r="BW34" s="185">
        <v>35.75</v>
      </c>
      <c r="BX34" s="185" t="e">
        <v>#VALUE!</v>
      </c>
      <c r="BY34" s="185" t="e">
        <v>#VALUE!</v>
      </c>
      <c r="BZ34" s="185">
        <v>44.25</v>
      </c>
      <c r="CA34" s="185" t="e">
        <v>#VALUE!</v>
      </c>
      <c r="CB34" s="185">
        <v>997.75</v>
      </c>
      <c r="CC34" s="186">
        <v>745.125</v>
      </c>
      <c r="CD34" s="187">
        <v>428376.76043094101</v>
      </c>
    </row>
    <row r="35" spans="1:82" x14ac:dyDescent="0.25">
      <c r="A35" s="179" t="s">
        <v>156</v>
      </c>
      <c r="B35" s="179" t="s">
        <v>420</v>
      </c>
      <c r="C35" s="179" t="s">
        <v>371</v>
      </c>
      <c r="D35" s="179" t="s">
        <v>125</v>
      </c>
      <c r="E35" s="180">
        <v>4843.5924770236898</v>
      </c>
      <c r="F35" s="181">
        <v>4705.2961260920101</v>
      </c>
      <c r="G35" s="181">
        <v>0.875</v>
      </c>
      <c r="H35" s="181">
        <v>137.42135093167701</v>
      </c>
      <c r="I35" s="181">
        <v>366</v>
      </c>
      <c r="J35" s="181">
        <v>362.125</v>
      </c>
      <c r="K35" s="181">
        <v>341</v>
      </c>
      <c r="L35" s="181">
        <v>796.68863636363596</v>
      </c>
      <c r="M35" s="181">
        <v>1282.5265114675101</v>
      </c>
      <c r="N35" s="181">
        <v>917.75232919254699</v>
      </c>
      <c r="O35" s="181">
        <v>777.5</v>
      </c>
      <c r="P35" s="180">
        <v>396.5</v>
      </c>
      <c r="Q35" s="181">
        <v>5.5</v>
      </c>
      <c r="R35" s="181">
        <v>73.875</v>
      </c>
      <c r="S35" s="180">
        <v>136.75</v>
      </c>
      <c r="T35" s="180">
        <v>111.875</v>
      </c>
      <c r="U35" s="180">
        <v>175.17135093167701</v>
      </c>
      <c r="V35" s="180">
        <v>1413</v>
      </c>
      <c r="W35" s="181">
        <v>264.75</v>
      </c>
      <c r="X35" s="181">
        <v>338.5</v>
      </c>
      <c r="Y35" s="181">
        <v>127.75</v>
      </c>
      <c r="Z35" s="181">
        <v>416</v>
      </c>
      <c r="AA35" s="181">
        <v>6</v>
      </c>
      <c r="AB35" s="181">
        <v>55.625</v>
      </c>
      <c r="AC35" s="181">
        <v>62.75</v>
      </c>
      <c r="AD35" s="181">
        <v>104.125</v>
      </c>
      <c r="AE35" s="181">
        <v>37.5</v>
      </c>
      <c r="AF35" s="180">
        <v>1362.0461260920099</v>
      </c>
      <c r="AG35" s="181">
        <v>561.625</v>
      </c>
      <c r="AH35" s="181">
        <v>0</v>
      </c>
      <c r="AI35" s="181">
        <v>191.25</v>
      </c>
      <c r="AJ35" s="181">
        <v>52.125</v>
      </c>
      <c r="AK35" s="181">
        <v>36.875</v>
      </c>
      <c r="AL35" s="181">
        <v>9.875</v>
      </c>
      <c r="AM35" s="181">
        <v>510.296126092012</v>
      </c>
      <c r="AN35" s="180">
        <v>21</v>
      </c>
      <c r="AO35" s="180">
        <v>204.75</v>
      </c>
      <c r="AP35" s="181">
        <v>141.75</v>
      </c>
      <c r="AQ35" s="181">
        <v>5.375</v>
      </c>
      <c r="AR35" s="181">
        <v>7.5</v>
      </c>
      <c r="AS35" s="181">
        <v>50.125</v>
      </c>
      <c r="AT35" s="180">
        <v>24.25</v>
      </c>
      <c r="AU35" s="180">
        <v>4</v>
      </c>
      <c r="AV35" s="180">
        <v>41.5</v>
      </c>
      <c r="AW35" s="181">
        <v>3.375</v>
      </c>
      <c r="AX35" s="181">
        <v>38.125</v>
      </c>
      <c r="AY35" s="180">
        <v>0</v>
      </c>
      <c r="AZ35" s="180">
        <v>87.25</v>
      </c>
      <c r="BA35" s="180">
        <v>26.5</v>
      </c>
      <c r="BB35" s="180">
        <v>0</v>
      </c>
      <c r="BC35" s="180">
        <v>0</v>
      </c>
      <c r="BD35" s="180">
        <v>504.75</v>
      </c>
      <c r="BE35" s="180">
        <v>3.5</v>
      </c>
      <c r="BF35" s="180">
        <v>61.375</v>
      </c>
      <c r="BG35" s="180">
        <v>69.5</v>
      </c>
      <c r="BH35" s="180" t="e">
        <v>#VALUE!</v>
      </c>
      <c r="BI35" s="182">
        <v>1822.64616534375</v>
      </c>
      <c r="BJ35" s="183" t="e">
        <v>#VALUE!</v>
      </c>
      <c r="BK35" s="183">
        <v>164.625</v>
      </c>
      <c r="BL35" s="183">
        <v>547.27116534375</v>
      </c>
      <c r="BM35" s="183" t="e">
        <v>#VALUE!</v>
      </c>
      <c r="BN35" s="183">
        <v>0</v>
      </c>
      <c r="BO35" s="183" t="e">
        <v>#VALUE!</v>
      </c>
      <c r="BP35" s="183">
        <v>32.625</v>
      </c>
      <c r="BQ35" s="184">
        <v>395.625</v>
      </c>
      <c r="BR35" s="184">
        <v>17.875</v>
      </c>
      <c r="BS35" s="184" t="e">
        <v>#VALUE!</v>
      </c>
      <c r="BT35" s="184" t="e">
        <v>#VALUE!</v>
      </c>
      <c r="BU35" s="184" t="e">
        <v>#VALUE!</v>
      </c>
      <c r="BV35" s="184">
        <v>64</v>
      </c>
      <c r="BW35" s="185" t="e">
        <v>#VALUE!</v>
      </c>
      <c r="BX35" s="185" t="e">
        <v>#VALUE!</v>
      </c>
      <c r="BY35" s="185" t="e">
        <v>#VALUE!</v>
      </c>
      <c r="BZ35" s="185" t="e">
        <v>#VALUE!</v>
      </c>
      <c r="CA35" s="185" t="e">
        <v>#VALUE!</v>
      </c>
      <c r="CB35" s="185">
        <v>61.375</v>
      </c>
      <c r="CC35" s="186">
        <v>48.875</v>
      </c>
      <c r="CD35" s="187">
        <v>43138.245137818201</v>
      </c>
    </row>
    <row r="36" spans="1:82" x14ac:dyDescent="0.25">
      <c r="A36" s="179" t="s">
        <v>421</v>
      </c>
      <c r="B36" s="179" t="s">
        <v>422</v>
      </c>
      <c r="C36" s="179" t="s">
        <v>405</v>
      </c>
      <c r="D36" s="179" t="s">
        <v>124</v>
      </c>
      <c r="E36" s="180">
        <v>41623.724411266398</v>
      </c>
      <c r="F36" s="181">
        <v>41101.7344112664</v>
      </c>
      <c r="G36" s="181">
        <v>313.375</v>
      </c>
      <c r="H36" s="181">
        <v>208.61500000000001</v>
      </c>
      <c r="I36" s="181">
        <v>2587.125</v>
      </c>
      <c r="J36" s="181">
        <v>2209.4595094745</v>
      </c>
      <c r="K36" s="181">
        <v>2508.0308988008701</v>
      </c>
      <c r="L36" s="181">
        <v>4806.6134225074702</v>
      </c>
      <c r="M36" s="181">
        <v>9513.8399793824792</v>
      </c>
      <c r="N36" s="181">
        <v>9101.6664009990109</v>
      </c>
      <c r="O36" s="181">
        <v>10896.989200102</v>
      </c>
      <c r="P36" s="180">
        <v>4298.375</v>
      </c>
      <c r="Q36" s="181">
        <v>202.875</v>
      </c>
      <c r="R36" s="181">
        <v>420.375</v>
      </c>
      <c r="S36" s="180">
        <v>3148.625</v>
      </c>
      <c r="T36" s="180">
        <v>2457.375</v>
      </c>
      <c r="U36" s="180">
        <v>1180.80613050997</v>
      </c>
      <c r="V36" s="180">
        <v>8011</v>
      </c>
      <c r="W36" s="181">
        <v>1683.5</v>
      </c>
      <c r="X36" s="181">
        <v>1933.875</v>
      </c>
      <c r="Y36" s="181">
        <v>675.75</v>
      </c>
      <c r="Z36" s="181">
        <v>967.375</v>
      </c>
      <c r="AA36" s="181">
        <v>0</v>
      </c>
      <c r="AB36" s="181">
        <v>558.75</v>
      </c>
      <c r="AC36" s="181">
        <v>117.625</v>
      </c>
      <c r="AD36" s="181">
        <v>1660.375</v>
      </c>
      <c r="AE36" s="181">
        <v>413.75</v>
      </c>
      <c r="AF36" s="180">
        <v>13522.543280756399</v>
      </c>
      <c r="AG36" s="181">
        <v>3385.25</v>
      </c>
      <c r="AH36" s="181">
        <v>466.375</v>
      </c>
      <c r="AI36" s="181">
        <v>2882.5</v>
      </c>
      <c r="AJ36" s="181">
        <v>1341.75</v>
      </c>
      <c r="AK36" s="181">
        <v>448.25</v>
      </c>
      <c r="AL36" s="181">
        <v>200.5</v>
      </c>
      <c r="AM36" s="181">
        <v>4797.9182807563902</v>
      </c>
      <c r="AN36" s="180">
        <v>683</v>
      </c>
      <c r="AO36" s="180">
        <v>1572.375</v>
      </c>
      <c r="AP36" s="181">
        <v>1231.375</v>
      </c>
      <c r="AQ36" s="181">
        <v>49.25</v>
      </c>
      <c r="AR36" s="181">
        <v>181.125</v>
      </c>
      <c r="AS36" s="181">
        <v>110.625</v>
      </c>
      <c r="AT36" s="180">
        <v>362.75</v>
      </c>
      <c r="AU36" s="180">
        <v>206.875</v>
      </c>
      <c r="AV36" s="180">
        <v>168.625</v>
      </c>
      <c r="AW36" s="181">
        <v>25.875</v>
      </c>
      <c r="AX36" s="181">
        <v>142.75</v>
      </c>
      <c r="AY36" s="180">
        <v>100.5</v>
      </c>
      <c r="AZ36" s="180">
        <v>378.25</v>
      </c>
      <c r="BA36" s="180">
        <v>157.125</v>
      </c>
      <c r="BB36" s="180">
        <v>9.25</v>
      </c>
      <c r="BC36" s="180">
        <v>8</v>
      </c>
      <c r="BD36" s="180">
        <v>3382</v>
      </c>
      <c r="BE36" s="180">
        <v>270.125</v>
      </c>
      <c r="BF36" s="180">
        <v>42</v>
      </c>
      <c r="BG36" s="180">
        <v>1263</v>
      </c>
      <c r="BH36" s="180" t="e">
        <v>#VALUE!</v>
      </c>
      <c r="BI36" s="182">
        <v>6669.7615537780403</v>
      </c>
      <c r="BJ36" s="183">
        <v>1150.875</v>
      </c>
      <c r="BK36" s="183">
        <v>234.371794871795</v>
      </c>
      <c r="BL36" s="183">
        <v>4302.2647589062499</v>
      </c>
      <c r="BM36" s="183">
        <v>1</v>
      </c>
      <c r="BN36" s="183">
        <v>30.25</v>
      </c>
      <c r="BO36" s="183">
        <v>115.75</v>
      </c>
      <c r="BP36" s="183">
        <v>835.25</v>
      </c>
      <c r="BQ36" s="184">
        <v>4277.375</v>
      </c>
      <c r="BR36" s="184">
        <v>507.75</v>
      </c>
      <c r="BS36" s="184" t="e">
        <v>#VALUE!</v>
      </c>
      <c r="BT36" s="184" t="e">
        <v>#VALUE!</v>
      </c>
      <c r="BU36" s="184">
        <v>643.5</v>
      </c>
      <c r="BV36" s="184">
        <v>2391.125</v>
      </c>
      <c r="BW36" s="185">
        <v>682.125</v>
      </c>
      <c r="BX36" s="185">
        <v>94.875</v>
      </c>
      <c r="BY36" s="185" t="e">
        <v>#VALUE!</v>
      </c>
      <c r="BZ36" s="185">
        <v>79.375</v>
      </c>
      <c r="CA36" s="185">
        <v>0</v>
      </c>
      <c r="CB36" s="185">
        <v>1252.75</v>
      </c>
      <c r="CC36" s="186">
        <v>1715.875</v>
      </c>
      <c r="CD36" s="187">
        <v>458897.25905306998</v>
      </c>
    </row>
    <row r="37" spans="1:82" x14ac:dyDescent="0.25">
      <c r="A37" s="179" t="s">
        <v>423</v>
      </c>
      <c r="B37" s="179" t="s">
        <v>424</v>
      </c>
      <c r="C37" s="179" t="s">
        <v>375</v>
      </c>
      <c r="D37" s="179" t="s">
        <v>125</v>
      </c>
      <c r="E37" s="180">
        <v>28826.421138020101</v>
      </c>
      <c r="F37" s="181">
        <v>28402.209738135502</v>
      </c>
      <c r="G37" s="181">
        <v>362.24711417032</v>
      </c>
      <c r="H37" s="181">
        <v>61.964285714285701</v>
      </c>
      <c r="I37" s="181">
        <v>2409.0190351022302</v>
      </c>
      <c r="J37" s="181">
        <v>1849.875</v>
      </c>
      <c r="K37" s="181">
        <v>1903.2142857142901</v>
      </c>
      <c r="L37" s="181">
        <v>3056.5360808270698</v>
      </c>
      <c r="M37" s="181">
        <v>6385.3933865325298</v>
      </c>
      <c r="N37" s="181">
        <v>6213.3344363264996</v>
      </c>
      <c r="O37" s="181">
        <v>7009.0489135174503</v>
      </c>
      <c r="P37" s="180">
        <v>2942.125</v>
      </c>
      <c r="Q37" s="181">
        <v>64.125</v>
      </c>
      <c r="R37" s="181">
        <v>236.75</v>
      </c>
      <c r="S37" s="180">
        <v>1219.75</v>
      </c>
      <c r="T37" s="180">
        <v>1495.625</v>
      </c>
      <c r="U37" s="180">
        <v>419.687385969714</v>
      </c>
      <c r="V37" s="180">
        <v>5645.75</v>
      </c>
      <c r="W37" s="181">
        <v>909</v>
      </c>
      <c r="X37" s="181">
        <v>856.125</v>
      </c>
      <c r="Y37" s="181">
        <v>982.5</v>
      </c>
      <c r="Z37" s="181">
        <v>1188.875</v>
      </c>
      <c r="AA37" s="181">
        <v>44.625</v>
      </c>
      <c r="AB37" s="181">
        <v>276.25</v>
      </c>
      <c r="AC37" s="181">
        <v>147.875</v>
      </c>
      <c r="AD37" s="181">
        <v>685.125</v>
      </c>
      <c r="AE37" s="181">
        <v>555.375</v>
      </c>
      <c r="AF37" s="180">
        <v>10279.73375205035</v>
      </c>
      <c r="AG37" s="181">
        <v>5573.625</v>
      </c>
      <c r="AH37" s="181">
        <v>203.875</v>
      </c>
      <c r="AI37" s="181">
        <v>1615.125</v>
      </c>
      <c r="AJ37" s="181">
        <v>629.5</v>
      </c>
      <c r="AK37" s="181">
        <v>181.625</v>
      </c>
      <c r="AL37" s="181">
        <v>169.5</v>
      </c>
      <c r="AM37" s="181">
        <v>1906.48375205036</v>
      </c>
      <c r="AN37" s="180">
        <v>196.75</v>
      </c>
      <c r="AO37" s="180">
        <v>1701</v>
      </c>
      <c r="AP37" s="181">
        <v>1369.375</v>
      </c>
      <c r="AQ37" s="181">
        <v>35.125</v>
      </c>
      <c r="AR37" s="181">
        <v>219.875</v>
      </c>
      <c r="AS37" s="181">
        <v>76.625</v>
      </c>
      <c r="AT37" s="180">
        <v>327.25</v>
      </c>
      <c r="AU37" s="180">
        <v>32.625</v>
      </c>
      <c r="AV37" s="180">
        <v>82.75</v>
      </c>
      <c r="AW37" s="181">
        <v>6.375</v>
      </c>
      <c r="AX37" s="181">
        <v>76.375</v>
      </c>
      <c r="AY37" s="180">
        <v>55.125</v>
      </c>
      <c r="AZ37" s="180">
        <v>104.5</v>
      </c>
      <c r="BA37" s="180">
        <v>171.5</v>
      </c>
      <c r="BB37" s="180">
        <v>2.875</v>
      </c>
      <c r="BC37" s="180">
        <v>3.375</v>
      </c>
      <c r="BD37" s="180">
        <v>3123.375</v>
      </c>
      <c r="BE37" s="180">
        <v>43.625</v>
      </c>
      <c r="BF37" s="180">
        <v>15.875</v>
      </c>
      <c r="BG37" s="180">
        <v>855.875</v>
      </c>
      <c r="BH37" s="180" t="e">
        <v>#VALUE!</v>
      </c>
      <c r="BI37" s="182">
        <v>6319.8032274687503</v>
      </c>
      <c r="BJ37" s="183">
        <v>1608.375</v>
      </c>
      <c r="BK37" s="183">
        <v>164.625</v>
      </c>
      <c r="BL37" s="183">
        <v>3062.5532274687498</v>
      </c>
      <c r="BM37" s="183">
        <v>64</v>
      </c>
      <c r="BN37" s="183">
        <v>12.625</v>
      </c>
      <c r="BO37" s="183">
        <v>2</v>
      </c>
      <c r="BP37" s="183">
        <v>1405.625</v>
      </c>
      <c r="BQ37" s="184">
        <v>4840.625</v>
      </c>
      <c r="BR37" s="184">
        <v>571.75</v>
      </c>
      <c r="BS37" s="184" t="e">
        <v>#VALUE!</v>
      </c>
      <c r="BT37" s="184">
        <v>509.125</v>
      </c>
      <c r="BU37" s="184">
        <v>404.625</v>
      </c>
      <c r="BV37" s="184">
        <v>2990.375</v>
      </c>
      <c r="BW37" s="185">
        <v>886.625</v>
      </c>
      <c r="BX37" s="185" t="e">
        <v>#VALUE!</v>
      </c>
      <c r="BY37" s="185" t="e">
        <v>#VALUE!</v>
      </c>
      <c r="BZ37" s="185">
        <v>597.75</v>
      </c>
      <c r="CA37" s="185">
        <v>223.5</v>
      </c>
      <c r="CB37" s="185">
        <v>739</v>
      </c>
      <c r="CC37" s="186">
        <v>211.125</v>
      </c>
      <c r="CD37" s="187">
        <v>267297.06309291103</v>
      </c>
    </row>
    <row r="38" spans="1:82" x14ac:dyDescent="0.25">
      <c r="A38" s="179" t="s">
        <v>425</v>
      </c>
      <c r="B38" s="179" t="s">
        <v>426</v>
      </c>
      <c r="C38" s="179" t="s">
        <v>117</v>
      </c>
      <c r="D38" s="179" t="s">
        <v>117</v>
      </c>
      <c r="E38" s="180">
        <v>33344.990201248496</v>
      </c>
      <c r="F38" s="181">
        <v>32919.995213549395</v>
      </c>
      <c r="G38" s="181">
        <v>26.125</v>
      </c>
      <c r="H38" s="181">
        <v>398.86998769917</v>
      </c>
      <c r="I38" s="181">
        <v>1878</v>
      </c>
      <c r="J38" s="181">
        <v>2052.875</v>
      </c>
      <c r="K38" s="181">
        <v>2380.9375</v>
      </c>
      <c r="L38" s="181">
        <v>3867.16597727922</v>
      </c>
      <c r="M38" s="181">
        <v>9064.6306717323005</v>
      </c>
      <c r="N38" s="181">
        <v>7218.3810522370004</v>
      </c>
      <c r="O38" s="181">
        <v>6883</v>
      </c>
      <c r="P38" s="180">
        <v>5688.75</v>
      </c>
      <c r="Q38" s="181">
        <v>52.125</v>
      </c>
      <c r="R38" s="181">
        <v>345.5</v>
      </c>
      <c r="S38" s="180">
        <v>1480.375</v>
      </c>
      <c r="T38" s="180">
        <v>1767.25</v>
      </c>
      <c r="U38" s="180">
        <v>998.86821878019998</v>
      </c>
      <c r="V38" s="180">
        <v>6186.875</v>
      </c>
      <c r="W38" s="181">
        <v>1915.625</v>
      </c>
      <c r="X38" s="181">
        <v>972</v>
      </c>
      <c r="Y38" s="181">
        <v>712</v>
      </c>
      <c r="Z38" s="181">
        <v>738.125</v>
      </c>
      <c r="AA38" s="181" t="e">
        <v>#VALUE!</v>
      </c>
      <c r="AB38" s="181">
        <v>808.875</v>
      </c>
      <c r="AC38" s="181">
        <v>259.875</v>
      </c>
      <c r="AD38" s="181">
        <v>346</v>
      </c>
      <c r="AE38" s="181">
        <v>434.375</v>
      </c>
      <c r="AF38" s="180">
        <v>8931.7469824683303</v>
      </c>
      <c r="AG38" s="181">
        <v>2935.625</v>
      </c>
      <c r="AH38" s="181">
        <v>99</v>
      </c>
      <c r="AI38" s="181">
        <v>2663</v>
      </c>
      <c r="AJ38" s="181">
        <v>462.125</v>
      </c>
      <c r="AK38" s="181">
        <v>438</v>
      </c>
      <c r="AL38" s="181">
        <v>295.5</v>
      </c>
      <c r="AM38" s="181">
        <v>2038.4969824683301</v>
      </c>
      <c r="AN38" s="180">
        <v>329.625</v>
      </c>
      <c r="AO38" s="180">
        <v>1157.25</v>
      </c>
      <c r="AP38" s="181">
        <v>780.875</v>
      </c>
      <c r="AQ38" s="181">
        <v>19.75</v>
      </c>
      <c r="AR38" s="181">
        <v>250</v>
      </c>
      <c r="AS38" s="181">
        <v>106.625</v>
      </c>
      <c r="AT38" s="180">
        <v>316.75</v>
      </c>
      <c r="AU38" s="180">
        <v>36.625</v>
      </c>
      <c r="AV38" s="180">
        <v>81.625</v>
      </c>
      <c r="AW38" s="181">
        <v>8.625</v>
      </c>
      <c r="AX38" s="181">
        <v>73</v>
      </c>
      <c r="AY38" s="180">
        <v>222.5</v>
      </c>
      <c r="AZ38" s="180">
        <v>182.875</v>
      </c>
      <c r="BA38" s="180">
        <v>287.875</v>
      </c>
      <c r="BB38" s="180">
        <v>214.125</v>
      </c>
      <c r="BC38" s="180">
        <v>3.375</v>
      </c>
      <c r="BD38" s="180">
        <v>3191.5</v>
      </c>
      <c r="BE38" s="180">
        <v>107.5</v>
      </c>
      <c r="BF38" s="180">
        <v>31.875</v>
      </c>
      <c r="BG38" s="180">
        <v>1445</v>
      </c>
      <c r="BH38" s="180" t="e">
        <v>#VALUE!</v>
      </c>
      <c r="BI38" s="182">
        <v>7608.5200770624997</v>
      </c>
      <c r="BJ38" s="183">
        <v>2294.875</v>
      </c>
      <c r="BK38" s="183">
        <v>431.5</v>
      </c>
      <c r="BL38" s="183">
        <v>4106.3950770624997</v>
      </c>
      <c r="BM38" s="183">
        <v>127.875</v>
      </c>
      <c r="BN38" s="183">
        <v>106.625</v>
      </c>
      <c r="BO38" s="183">
        <v>0.125</v>
      </c>
      <c r="BP38" s="183">
        <v>541.125</v>
      </c>
      <c r="BQ38" s="184">
        <v>2915.875</v>
      </c>
      <c r="BR38" s="184">
        <v>375.875</v>
      </c>
      <c r="BS38" s="184" t="e">
        <v>#VALUE!</v>
      </c>
      <c r="BT38" s="184" t="e">
        <v>#VALUE!</v>
      </c>
      <c r="BU38" s="184">
        <v>0.875</v>
      </c>
      <c r="BV38" s="184">
        <v>1713.125</v>
      </c>
      <c r="BW38" s="185">
        <v>461.625</v>
      </c>
      <c r="BX38" s="185">
        <v>0</v>
      </c>
      <c r="BY38" s="185" t="e">
        <v>#VALUE!</v>
      </c>
      <c r="BZ38" s="185">
        <v>51.5</v>
      </c>
      <c r="CA38" s="185" t="e">
        <v>#VALUE!</v>
      </c>
      <c r="CB38" s="185">
        <v>892</v>
      </c>
      <c r="CC38" s="186">
        <v>1363.75</v>
      </c>
      <c r="CD38" s="187">
        <v>306409.881425436</v>
      </c>
    </row>
    <row r="39" spans="1:82" x14ac:dyDescent="0.25">
      <c r="A39" s="179" t="s">
        <v>427</v>
      </c>
      <c r="B39" s="179" t="s">
        <v>428</v>
      </c>
      <c r="C39" s="179" t="s">
        <v>392</v>
      </c>
      <c r="D39" s="179" t="s">
        <v>118</v>
      </c>
      <c r="E39" s="180">
        <v>7074.1684369839704</v>
      </c>
      <c r="F39" s="181">
        <v>6768.2468046661597</v>
      </c>
      <c r="G39" s="181">
        <v>143.125</v>
      </c>
      <c r="H39" s="181">
        <v>162.79663231780199</v>
      </c>
      <c r="I39" s="181">
        <v>453.375</v>
      </c>
      <c r="J39" s="181">
        <v>528.48166508396798</v>
      </c>
      <c r="K39" s="181">
        <v>622.625</v>
      </c>
      <c r="L39" s="181">
        <v>979.04433516731297</v>
      </c>
      <c r="M39" s="181">
        <v>2143.3091033993501</v>
      </c>
      <c r="N39" s="181">
        <v>1009.125</v>
      </c>
      <c r="O39" s="181">
        <v>1338.2083333333301</v>
      </c>
      <c r="P39" s="180">
        <v>398.625</v>
      </c>
      <c r="Q39" s="181">
        <v>6.875</v>
      </c>
      <c r="R39" s="181">
        <v>30.25</v>
      </c>
      <c r="S39" s="180">
        <v>124.75</v>
      </c>
      <c r="T39" s="180">
        <v>214.875</v>
      </c>
      <c r="U39" s="180">
        <v>952.76743673268504</v>
      </c>
      <c r="V39" s="180">
        <v>1622.375</v>
      </c>
      <c r="W39" s="181">
        <v>386.75</v>
      </c>
      <c r="X39" s="181">
        <v>351.375</v>
      </c>
      <c r="Y39" s="181">
        <v>308.875</v>
      </c>
      <c r="Z39" s="181">
        <v>121</v>
      </c>
      <c r="AA39" s="181" t="e">
        <v>#VALUE!</v>
      </c>
      <c r="AB39" s="181">
        <v>144.875</v>
      </c>
      <c r="AC39" s="181">
        <v>56.5</v>
      </c>
      <c r="AD39" s="181">
        <v>111.625</v>
      </c>
      <c r="AE39" s="181">
        <v>141.375</v>
      </c>
      <c r="AF39" s="180">
        <v>2033.40100025128</v>
      </c>
      <c r="AG39" s="181">
        <v>1182.5</v>
      </c>
      <c r="AH39" s="181">
        <v>11.625</v>
      </c>
      <c r="AI39" s="181">
        <v>450.5</v>
      </c>
      <c r="AJ39" s="181">
        <v>24.5</v>
      </c>
      <c r="AK39" s="181">
        <v>182.25</v>
      </c>
      <c r="AL39" s="181">
        <v>24.875</v>
      </c>
      <c r="AM39" s="181">
        <v>157.15100025128001</v>
      </c>
      <c r="AN39" s="180">
        <v>89.75</v>
      </c>
      <c r="AO39" s="180">
        <v>165.375</v>
      </c>
      <c r="AP39" s="181">
        <v>153.75</v>
      </c>
      <c r="AQ39" s="181">
        <v>1.625</v>
      </c>
      <c r="AR39" s="181">
        <v>5</v>
      </c>
      <c r="AS39" s="181">
        <v>5</v>
      </c>
      <c r="AT39" s="180">
        <v>15.5</v>
      </c>
      <c r="AU39" s="180">
        <v>65.5</v>
      </c>
      <c r="AV39" s="180">
        <v>42</v>
      </c>
      <c r="AW39" s="181">
        <v>4</v>
      </c>
      <c r="AX39" s="181">
        <v>38</v>
      </c>
      <c r="AY39" s="180">
        <v>8.25</v>
      </c>
      <c r="AZ39" s="180">
        <v>22</v>
      </c>
      <c r="BA39" s="180">
        <v>9</v>
      </c>
      <c r="BB39" s="180">
        <v>0.75</v>
      </c>
      <c r="BC39" s="180">
        <v>0</v>
      </c>
      <c r="BD39" s="180">
        <v>878.125</v>
      </c>
      <c r="BE39" s="180" t="e">
        <v>#VALUE!</v>
      </c>
      <c r="BF39" s="180" t="e">
        <v>#VALUE!</v>
      </c>
      <c r="BG39" s="180">
        <v>220.75</v>
      </c>
      <c r="BH39" s="180" t="e">
        <v>#VALUE!</v>
      </c>
      <c r="BI39" s="182">
        <v>1100.00136396875</v>
      </c>
      <c r="BJ39" s="183" t="e">
        <v>#VALUE!</v>
      </c>
      <c r="BK39" s="183">
        <v>77</v>
      </c>
      <c r="BL39" s="183">
        <v>649.62636396874996</v>
      </c>
      <c r="BM39" s="183">
        <v>68.375</v>
      </c>
      <c r="BN39" s="183">
        <v>38.875</v>
      </c>
      <c r="BO39" s="183" t="e">
        <v>#VALUE!</v>
      </c>
      <c r="BP39" s="183">
        <v>35.625</v>
      </c>
      <c r="BQ39" s="184">
        <v>392.5</v>
      </c>
      <c r="BR39" s="184">
        <v>72.125</v>
      </c>
      <c r="BS39" s="184" t="e">
        <v>#VALUE!</v>
      </c>
      <c r="BT39" s="184" t="e">
        <v>#VALUE!</v>
      </c>
      <c r="BU39" s="184" t="e">
        <v>#VALUE!</v>
      </c>
      <c r="BV39" s="184">
        <v>121.375</v>
      </c>
      <c r="BW39" s="185" t="e">
        <v>#VALUE!</v>
      </c>
      <c r="BX39" s="185" t="e">
        <v>#VALUE!</v>
      </c>
      <c r="BY39" s="185" t="e">
        <v>#VALUE!</v>
      </c>
      <c r="BZ39" s="185" t="e">
        <v>#VALUE!</v>
      </c>
      <c r="CA39" s="185" t="e">
        <v>#VALUE!</v>
      </c>
      <c r="CB39" s="185">
        <v>60</v>
      </c>
      <c r="CC39" s="186" t="e">
        <v>#VALUE!</v>
      </c>
      <c r="CD39" s="187">
        <v>54150.075025908598</v>
      </c>
    </row>
    <row r="40" spans="1:82" x14ac:dyDescent="0.25">
      <c r="A40" s="179" t="s">
        <v>429</v>
      </c>
      <c r="B40" s="179" t="s">
        <v>430</v>
      </c>
      <c r="C40" s="179" t="s">
        <v>392</v>
      </c>
      <c r="D40" s="179" t="s">
        <v>118</v>
      </c>
      <c r="E40" s="180">
        <v>16685.0997850518</v>
      </c>
      <c r="F40" s="181">
        <v>15664.361717883099</v>
      </c>
      <c r="G40" s="181">
        <v>112.046191388433</v>
      </c>
      <c r="H40" s="181">
        <v>908.69187578025003</v>
      </c>
      <c r="I40" s="181">
        <v>1065.5</v>
      </c>
      <c r="J40" s="181">
        <v>1026</v>
      </c>
      <c r="K40" s="181">
        <v>1094.5</v>
      </c>
      <c r="L40" s="181">
        <v>2174.26935935441</v>
      </c>
      <c r="M40" s="181">
        <v>4682.4068936847698</v>
      </c>
      <c r="N40" s="181">
        <v>2540.1210677834401</v>
      </c>
      <c r="O40" s="181">
        <v>4102.3024642291402</v>
      </c>
      <c r="P40" s="180">
        <v>2191.875</v>
      </c>
      <c r="Q40" s="181">
        <v>23.875</v>
      </c>
      <c r="R40" s="181">
        <v>262.75</v>
      </c>
      <c r="S40" s="180">
        <v>783.625</v>
      </c>
      <c r="T40" s="180">
        <v>636.75</v>
      </c>
      <c r="U40" s="180">
        <v>1131.0335935292301</v>
      </c>
      <c r="V40" s="180">
        <v>2904</v>
      </c>
      <c r="W40" s="181">
        <v>154.625</v>
      </c>
      <c r="X40" s="181">
        <v>757.375</v>
      </c>
      <c r="Y40" s="181">
        <v>422.875</v>
      </c>
      <c r="Z40" s="181">
        <v>545</v>
      </c>
      <c r="AA40" s="181">
        <v>0</v>
      </c>
      <c r="AB40" s="181">
        <v>201</v>
      </c>
      <c r="AC40" s="181">
        <v>84</v>
      </c>
      <c r="AD40" s="181">
        <v>353.5</v>
      </c>
      <c r="AE40" s="181">
        <v>385.625</v>
      </c>
      <c r="AF40" s="180">
        <v>5452.1911915225301</v>
      </c>
      <c r="AG40" s="181">
        <v>2307.625</v>
      </c>
      <c r="AH40" s="181">
        <v>172.25</v>
      </c>
      <c r="AI40" s="181">
        <v>1246.75</v>
      </c>
      <c r="AJ40" s="181">
        <v>260</v>
      </c>
      <c r="AK40" s="181">
        <v>309.25</v>
      </c>
      <c r="AL40" s="181">
        <v>152.625</v>
      </c>
      <c r="AM40" s="181">
        <v>1003.6911915225299</v>
      </c>
      <c r="AN40" s="180">
        <v>177.125</v>
      </c>
      <c r="AO40" s="180">
        <v>562.75</v>
      </c>
      <c r="AP40" s="181">
        <v>449.625</v>
      </c>
      <c r="AQ40" s="181">
        <v>4.375</v>
      </c>
      <c r="AR40" s="181">
        <v>45.25</v>
      </c>
      <c r="AS40" s="181">
        <v>63.5</v>
      </c>
      <c r="AT40" s="180">
        <v>130.375</v>
      </c>
      <c r="AU40" s="180">
        <v>114.875</v>
      </c>
      <c r="AV40" s="180">
        <v>39.5</v>
      </c>
      <c r="AW40" s="181">
        <v>5.125</v>
      </c>
      <c r="AX40" s="181">
        <v>34.375</v>
      </c>
      <c r="AY40" s="180">
        <v>26.375</v>
      </c>
      <c r="AZ40" s="180">
        <v>267.375</v>
      </c>
      <c r="BA40" s="180">
        <v>54.875</v>
      </c>
      <c r="BB40" s="180">
        <v>0</v>
      </c>
      <c r="BC40" s="180">
        <v>0</v>
      </c>
      <c r="BD40" s="180">
        <v>1478.875</v>
      </c>
      <c r="BE40" s="180">
        <v>24.125</v>
      </c>
      <c r="BF40" s="180">
        <v>207.875</v>
      </c>
      <c r="BG40" s="180">
        <v>477.5</v>
      </c>
      <c r="BH40" s="180" t="e">
        <v>#VALUE!</v>
      </c>
      <c r="BI40" s="182">
        <v>3948.9858538437497</v>
      </c>
      <c r="BJ40" s="183" t="e">
        <v>#VALUE!</v>
      </c>
      <c r="BK40" s="183">
        <v>138</v>
      </c>
      <c r="BL40" s="183">
        <v>2132.8608538437497</v>
      </c>
      <c r="BM40" s="183">
        <v>102.625</v>
      </c>
      <c r="BN40" s="183">
        <v>55.875</v>
      </c>
      <c r="BO40" s="183">
        <v>273.25</v>
      </c>
      <c r="BP40" s="183">
        <v>570.25</v>
      </c>
      <c r="BQ40" s="184">
        <v>2412.75</v>
      </c>
      <c r="BR40" s="184">
        <v>477.875</v>
      </c>
      <c r="BS40" s="184" t="e">
        <v>#VALUE!</v>
      </c>
      <c r="BT40" s="184" t="e">
        <v>#VALUE!</v>
      </c>
      <c r="BU40" s="184" t="e">
        <v>#VALUE!</v>
      </c>
      <c r="BV40" s="184">
        <v>1590</v>
      </c>
      <c r="BW40" s="185">
        <v>158.75</v>
      </c>
      <c r="BX40" s="185" t="e">
        <v>#VALUE!</v>
      </c>
      <c r="BY40" s="185" t="e">
        <v>#VALUE!</v>
      </c>
      <c r="BZ40" s="185">
        <v>172.375</v>
      </c>
      <c r="CA40" s="185">
        <v>100</v>
      </c>
      <c r="CB40" s="185">
        <v>614.625</v>
      </c>
      <c r="CC40" s="186">
        <v>1044.5</v>
      </c>
      <c r="CD40" s="187">
        <v>165435.955809509</v>
      </c>
    </row>
    <row r="41" spans="1:82" x14ac:dyDescent="0.25">
      <c r="A41" s="179" t="s">
        <v>431</v>
      </c>
      <c r="B41" s="179" t="s">
        <v>432</v>
      </c>
      <c r="C41" s="179" t="s">
        <v>355</v>
      </c>
      <c r="D41" s="179" t="s">
        <v>55</v>
      </c>
      <c r="E41" s="180">
        <v>30122.738825989702</v>
      </c>
      <c r="F41" s="181">
        <v>29792.130619769101</v>
      </c>
      <c r="G41" s="181">
        <v>218.5</v>
      </c>
      <c r="H41" s="181">
        <v>112.10820622052</v>
      </c>
      <c r="I41" s="181">
        <v>2083</v>
      </c>
      <c r="J41" s="181">
        <v>1839.25</v>
      </c>
      <c r="K41" s="181">
        <v>2294.875</v>
      </c>
      <c r="L41" s="181">
        <v>4523.0438999840599</v>
      </c>
      <c r="M41" s="181">
        <v>8399.9542270160491</v>
      </c>
      <c r="N41" s="181">
        <v>5584.2606478889202</v>
      </c>
      <c r="O41" s="181">
        <v>5398.3550511006297</v>
      </c>
      <c r="P41" s="180">
        <v>3288.125</v>
      </c>
      <c r="Q41" s="181">
        <v>53</v>
      </c>
      <c r="R41" s="181">
        <v>357.5</v>
      </c>
      <c r="S41" s="180">
        <v>1742.5</v>
      </c>
      <c r="T41" s="180">
        <v>1487</v>
      </c>
      <c r="U41" s="180">
        <v>1352.3432140258899</v>
      </c>
      <c r="V41" s="180">
        <v>5000.875</v>
      </c>
      <c r="W41" s="181">
        <v>952.875</v>
      </c>
      <c r="X41" s="181">
        <v>1066.25</v>
      </c>
      <c r="Y41" s="181">
        <v>330.625</v>
      </c>
      <c r="Z41" s="181">
        <v>1078.5</v>
      </c>
      <c r="AA41" s="181">
        <v>11.625</v>
      </c>
      <c r="AB41" s="181">
        <v>260.375</v>
      </c>
      <c r="AC41" s="181">
        <v>209.125</v>
      </c>
      <c r="AD41" s="181">
        <v>568.25</v>
      </c>
      <c r="AE41" s="181">
        <v>523.25</v>
      </c>
      <c r="AF41" s="180">
        <v>9820.3956119637605</v>
      </c>
      <c r="AG41" s="181">
        <v>3962.25</v>
      </c>
      <c r="AH41" s="181">
        <v>129.125</v>
      </c>
      <c r="AI41" s="181">
        <v>2723.625</v>
      </c>
      <c r="AJ41" s="181">
        <v>487.375</v>
      </c>
      <c r="AK41" s="181">
        <v>354.125</v>
      </c>
      <c r="AL41" s="181">
        <v>334.75</v>
      </c>
      <c r="AM41" s="181">
        <v>1829.1456119637601</v>
      </c>
      <c r="AN41" s="180">
        <v>533.75</v>
      </c>
      <c r="AO41" s="180">
        <v>1100.125</v>
      </c>
      <c r="AP41" s="181">
        <v>859.375</v>
      </c>
      <c r="AQ41" s="181">
        <v>15.375</v>
      </c>
      <c r="AR41" s="181">
        <v>128.5</v>
      </c>
      <c r="AS41" s="181">
        <v>96.875</v>
      </c>
      <c r="AT41" s="180">
        <v>367</v>
      </c>
      <c r="AU41" s="180">
        <v>72.375</v>
      </c>
      <c r="AV41" s="180">
        <v>92.875</v>
      </c>
      <c r="AW41" s="181">
        <v>13.5</v>
      </c>
      <c r="AX41" s="181">
        <v>79.375</v>
      </c>
      <c r="AY41" s="180">
        <v>49.375</v>
      </c>
      <c r="AZ41" s="180">
        <v>151.75</v>
      </c>
      <c r="BA41" s="180">
        <v>214.75</v>
      </c>
      <c r="BB41" s="180">
        <v>5.25</v>
      </c>
      <c r="BC41" s="180">
        <v>5.75</v>
      </c>
      <c r="BD41" s="180">
        <v>3761</v>
      </c>
      <c r="BE41" s="180">
        <v>80.875</v>
      </c>
      <c r="BF41" s="180">
        <v>66.25</v>
      </c>
      <c r="BG41" s="180">
        <v>790.375</v>
      </c>
      <c r="BH41" s="180" t="e">
        <v>#VALUE!</v>
      </c>
      <c r="BI41" s="182">
        <v>5871.1835304062497</v>
      </c>
      <c r="BJ41" s="183">
        <v>661.375</v>
      </c>
      <c r="BK41" s="183">
        <v>434.5</v>
      </c>
      <c r="BL41" s="183">
        <v>3436.4335304062497</v>
      </c>
      <c r="BM41" s="183">
        <v>33.5</v>
      </c>
      <c r="BN41" s="183">
        <v>14.5</v>
      </c>
      <c r="BO41" s="183">
        <v>34</v>
      </c>
      <c r="BP41" s="183">
        <v>1256.875</v>
      </c>
      <c r="BQ41" s="184">
        <v>4190.8084757834804</v>
      </c>
      <c r="BR41" s="184">
        <v>430.375</v>
      </c>
      <c r="BS41" s="184" t="e">
        <v>#VALUE!</v>
      </c>
      <c r="BT41" s="184" t="e">
        <v>#VALUE!</v>
      </c>
      <c r="BU41" s="184">
        <v>1</v>
      </c>
      <c r="BV41" s="184">
        <v>3488.0584757834799</v>
      </c>
      <c r="BW41" s="185">
        <v>1208.875</v>
      </c>
      <c r="BX41" s="185" t="e">
        <v>#VALUE!</v>
      </c>
      <c r="BY41" s="185">
        <v>0</v>
      </c>
      <c r="BZ41" s="185">
        <v>462.875</v>
      </c>
      <c r="CA41" s="185">
        <v>5.875</v>
      </c>
      <c r="CB41" s="185">
        <v>665</v>
      </c>
      <c r="CC41" s="186">
        <v>1832.875</v>
      </c>
      <c r="CD41" s="187">
        <v>340495.60852575302</v>
      </c>
    </row>
    <row r="42" spans="1:82" x14ac:dyDescent="0.25">
      <c r="A42" s="179" t="s">
        <v>433</v>
      </c>
      <c r="B42" s="179" t="s">
        <v>434</v>
      </c>
      <c r="C42" s="179" t="s">
        <v>408</v>
      </c>
      <c r="D42" s="179" t="s">
        <v>116</v>
      </c>
      <c r="E42" s="180">
        <v>7027.6273826732204</v>
      </c>
      <c r="F42" s="181">
        <v>6927.6611442015401</v>
      </c>
      <c r="G42" s="181">
        <v>68.678194993412404</v>
      </c>
      <c r="H42" s="181">
        <v>31.288043478260899</v>
      </c>
      <c r="I42" s="181">
        <v>411.125</v>
      </c>
      <c r="J42" s="181">
        <v>403.75</v>
      </c>
      <c r="K42" s="181">
        <v>386.75</v>
      </c>
      <c r="L42" s="181">
        <v>1141.66511807034</v>
      </c>
      <c r="M42" s="181">
        <v>2115.3122646028801</v>
      </c>
      <c r="N42" s="181">
        <v>1496.5250000000001</v>
      </c>
      <c r="O42" s="181">
        <v>1072.5</v>
      </c>
      <c r="P42" s="180">
        <v>692</v>
      </c>
      <c r="Q42" s="181">
        <v>7.125</v>
      </c>
      <c r="R42" s="181">
        <v>16.75</v>
      </c>
      <c r="S42" s="180">
        <v>194.5</v>
      </c>
      <c r="T42" s="180">
        <v>185.875</v>
      </c>
      <c r="U42" s="180">
        <v>264.56304347826102</v>
      </c>
      <c r="V42" s="180">
        <v>1485.375</v>
      </c>
      <c r="W42" s="181">
        <v>283.125</v>
      </c>
      <c r="X42" s="181">
        <v>185.375</v>
      </c>
      <c r="Y42" s="181">
        <v>171.625</v>
      </c>
      <c r="Z42" s="181">
        <v>384.375</v>
      </c>
      <c r="AA42" s="181">
        <v>92.625</v>
      </c>
      <c r="AB42" s="181">
        <v>55.375</v>
      </c>
      <c r="AC42" s="181">
        <v>30.125</v>
      </c>
      <c r="AD42" s="181">
        <v>238.25</v>
      </c>
      <c r="AE42" s="181">
        <v>44.5</v>
      </c>
      <c r="AF42" s="180">
        <v>2265.3143391949602</v>
      </c>
      <c r="AG42" s="181">
        <v>1113.75</v>
      </c>
      <c r="AH42" s="181">
        <v>18.125</v>
      </c>
      <c r="AI42" s="181">
        <v>667.375</v>
      </c>
      <c r="AJ42" s="181">
        <v>34</v>
      </c>
      <c r="AK42" s="181">
        <v>42.5</v>
      </c>
      <c r="AL42" s="181">
        <v>152.75</v>
      </c>
      <c r="AM42" s="181">
        <v>236.81433919495501</v>
      </c>
      <c r="AN42" s="180">
        <v>20.25</v>
      </c>
      <c r="AO42" s="180">
        <v>201.625</v>
      </c>
      <c r="AP42" s="181">
        <v>152.5</v>
      </c>
      <c r="AQ42" s="181">
        <v>1.375</v>
      </c>
      <c r="AR42" s="181">
        <v>42</v>
      </c>
      <c r="AS42" s="181">
        <v>5.75</v>
      </c>
      <c r="AT42" s="180">
        <v>248.75</v>
      </c>
      <c r="AU42" s="180">
        <v>6</v>
      </c>
      <c r="AV42" s="180">
        <v>46.625</v>
      </c>
      <c r="AW42" s="181">
        <v>10.25</v>
      </c>
      <c r="AX42" s="181">
        <v>36.375</v>
      </c>
      <c r="AY42" s="180">
        <v>40.5</v>
      </c>
      <c r="AZ42" s="180">
        <v>25</v>
      </c>
      <c r="BA42" s="180">
        <v>32.5</v>
      </c>
      <c r="BB42" s="180">
        <v>1</v>
      </c>
      <c r="BC42" s="180">
        <v>2</v>
      </c>
      <c r="BD42" s="180">
        <v>776.625</v>
      </c>
      <c r="BE42" s="180">
        <v>61.125</v>
      </c>
      <c r="BF42" s="180">
        <v>42.25</v>
      </c>
      <c r="BG42" s="180">
        <v>295.625</v>
      </c>
      <c r="BH42" s="180" t="e">
        <v>#VALUE!</v>
      </c>
      <c r="BI42" s="182">
        <v>1640.02115</v>
      </c>
      <c r="BJ42" s="183">
        <v>467.625</v>
      </c>
      <c r="BK42" s="183">
        <v>151.875</v>
      </c>
      <c r="BL42" s="183">
        <v>954.14615000000003</v>
      </c>
      <c r="BM42" s="183">
        <v>0</v>
      </c>
      <c r="BN42" s="183">
        <v>47.5</v>
      </c>
      <c r="BO42" s="183" t="e">
        <v>#VALUE!</v>
      </c>
      <c r="BP42" s="183">
        <v>18.875</v>
      </c>
      <c r="BQ42" s="184">
        <v>522</v>
      </c>
      <c r="BR42" s="184">
        <v>32.75</v>
      </c>
      <c r="BS42" s="184" t="e">
        <v>#VALUE!</v>
      </c>
      <c r="BT42" s="184" t="e">
        <v>#VALUE!</v>
      </c>
      <c r="BU42" s="184" t="e">
        <v>#VALUE!</v>
      </c>
      <c r="BV42" s="184">
        <v>448.75</v>
      </c>
      <c r="BW42" s="185">
        <v>90.625</v>
      </c>
      <c r="BX42" s="185" t="e">
        <v>#VALUE!</v>
      </c>
      <c r="BY42" s="185" t="e">
        <v>#VALUE!</v>
      </c>
      <c r="BZ42" s="185">
        <v>30.5</v>
      </c>
      <c r="CA42" s="185">
        <v>50.25</v>
      </c>
      <c r="CB42" s="185">
        <v>105.75</v>
      </c>
      <c r="CC42" s="186">
        <v>241</v>
      </c>
      <c r="CD42" s="187">
        <v>62407.591668724999</v>
      </c>
    </row>
    <row r="43" spans="1:82" x14ac:dyDescent="0.25">
      <c r="A43" s="179" t="s">
        <v>435</v>
      </c>
      <c r="B43" s="179" t="s">
        <v>436</v>
      </c>
      <c r="C43" s="179" t="s">
        <v>405</v>
      </c>
      <c r="D43" s="179" t="s">
        <v>124</v>
      </c>
      <c r="E43" s="180">
        <v>7310.3709143089</v>
      </c>
      <c r="F43" s="181">
        <v>7201.4722967973803</v>
      </c>
      <c r="G43" s="181">
        <v>59.862903225806399</v>
      </c>
      <c r="H43" s="181">
        <v>49.035714285714299</v>
      </c>
      <c r="I43" s="181">
        <v>615.125</v>
      </c>
      <c r="J43" s="181">
        <v>613.5</v>
      </c>
      <c r="K43" s="181">
        <v>505.5</v>
      </c>
      <c r="L43" s="181">
        <v>1025.611314227265</v>
      </c>
      <c r="M43" s="181">
        <v>2020.6370025352301</v>
      </c>
      <c r="N43" s="181">
        <v>1310.97104540551</v>
      </c>
      <c r="O43" s="181">
        <v>1219.0265521409001</v>
      </c>
      <c r="P43" s="180">
        <v>698.25</v>
      </c>
      <c r="Q43" s="181">
        <v>25.5</v>
      </c>
      <c r="R43" s="181">
        <v>94.375</v>
      </c>
      <c r="S43" s="180">
        <v>673.125</v>
      </c>
      <c r="T43" s="180">
        <v>533.125</v>
      </c>
      <c r="U43" s="180">
        <v>556.65454238483198</v>
      </c>
      <c r="V43" s="180">
        <v>1410.25</v>
      </c>
      <c r="W43" s="181">
        <v>233.125</v>
      </c>
      <c r="X43" s="181">
        <v>164.625</v>
      </c>
      <c r="Y43" s="181">
        <v>85.625</v>
      </c>
      <c r="Z43" s="181">
        <v>449.875</v>
      </c>
      <c r="AA43" s="181">
        <v>59.875</v>
      </c>
      <c r="AB43" s="181">
        <v>2</v>
      </c>
      <c r="AC43" s="181">
        <v>197.625</v>
      </c>
      <c r="AD43" s="181">
        <v>121.5</v>
      </c>
      <c r="AE43" s="181">
        <v>96</v>
      </c>
      <c r="AF43" s="180">
        <v>2024.46637192407</v>
      </c>
      <c r="AG43" s="181">
        <v>501.375</v>
      </c>
      <c r="AH43" s="181">
        <v>21.625</v>
      </c>
      <c r="AI43" s="181">
        <v>779.5</v>
      </c>
      <c r="AJ43" s="181">
        <v>24.625</v>
      </c>
      <c r="AK43" s="181">
        <v>72.75</v>
      </c>
      <c r="AL43" s="181">
        <v>168</v>
      </c>
      <c r="AM43" s="181">
        <v>456.59137192406899</v>
      </c>
      <c r="AN43" s="180">
        <v>118</v>
      </c>
      <c r="AO43" s="180">
        <v>199.5</v>
      </c>
      <c r="AP43" s="181">
        <v>162.5</v>
      </c>
      <c r="AQ43" s="181">
        <v>0.875</v>
      </c>
      <c r="AR43" s="181">
        <v>21.25</v>
      </c>
      <c r="AS43" s="181">
        <v>14.875</v>
      </c>
      <c r="AT43" s="180">
        <v>145.125</v>
      </c>
      <c r="AU43" s="180">
        <v>7.75</v>
      </c>
      <c r="AV43" s="180">
        <v>56.25</v>
      </c>
      <c r="AW43" s="181">
        <v>2.5</v>
      </c>
      <c r="AX43" s="181">
        <v>53.75</v>
      </c>
      <c r="AY43" s="180">
        <v>20.75</v>
      </c>
      <c r="AZ43" s="180">
        <v>159.125</v>
      </c>
      <c r="BA43" s="180">
        <v>39.5</v>
      </c>
      <c r="BB43" s="180">
        <v>3.375</v>
      </c>
      <c r="BC43" s="180">
        <v>2</v>
      </c>
      <c r="BD43" s="180">
        <v>375.875</v>
      </c>
      <c r="BE43" s="180">
        <v>13.625</v>
      </c>
      <c r="BF43" s="180">
        <v>17.875</v>
      </c>
      <c r="BG43" s="180">
        <v>151.375</v>
      </c>
      <c r="BH43" s="180" t="e">
        <v>#VALUE!</v>
      </c>
      <c r="BI43" s="182">
        <v>3127.0647681874998</v>
      </c>
      <c r="BJ43" s="183">
        <v>1042.5</v>
      </c>
      <c r="BK43" s="183">
        <v>282.375</v>
      </c>
      <c r="BL43" s="183">
        <v>1077.6897681875</v>
      </c>
      <c r="BM43" s="183" t="e">
        <v>#VALUE!</v>
      </c>
      <c r="BN43" s="183">
        <v>24.625</v>
      </c>
      <c r="BO43" s="183">
        <v>326</v>
      </c>
      <c r="BP43" s="183">
        <v>373.875</v>
      </c>
      <c r="BQ43" s="184">
        <v>524.875</v>
      </c>
      <c r="BR43" s="184">
        <v>32.875</v>
      </c>
      <c r="BS43" s="184" t="e">
        <v>#VALUE!</v>
      </c>
      <c r="BT43" s="184" t="e">
        <v>#VALUE!</v>
      </c>
      <c r="BU43" s="184">
        <v>3</v>
      </c>
      <c r="BV43" s="184">
        <v>208.125</v>
      </c>
      <c r="BW43" s="185" t="e">
        <v>#VALUE!</v>
      </c>
      <c r="BX43" s="185" t="e">
        <v>#VALUE!</v>
      </c>
      <c r="BY43" s="185" t="e">
        <v>#VALUE!</v>
      </c>
      <c r="BZ43" s="185" t="e">
        <v>#VALUE!</v>
      </c>
      <c r="CA43" s="185" t="e">
        <v>#VALUE!</v>
      </c>
      <c r="CB43" s="185">
        <v>134.75</v>
      </c>
      <c r="CC43" s="186">
        <v>119.625</v>
      </c>
      <c r="CD43" s="187">
        <v>93356.356431782202</v>
      </c>
    </row>
    <row r="44" spans="1:82" x14ac:dyDescent="0.25">
      <c r="A44" s="179" t="s">
        <v>437</v>
      </c>
      <c r="B44" s="179" t="s">
        <v>438</v>
      </c>
      <c r="C44" s="179" t="s">
        <v>392</v>
      </c>
      <c r="D44" s="179" t="s">
        <v>118</v>
      </c>
      <c r="E44" s="180">
        <v>8259.9834783856713</v>
      </c>
      <c r="F44" s="181">
        <v>8004.1084783856704</v>
      </c>
      <c r="G44" s="181">
        <v>89.375</v>
      </c>
      <c r="H44" s="181">
        <v>166.5</v>
      </c>
      <c r="I44" s="181">
        <v>538.08749999999998</v>
      </c>
      <c r="J44" s="181">
        <v>532.5</v>
      </c>
      <c r="K44" s="181">
        <v>638.125</v>
      </c>
      <c r="L44" s="181">
        <v>990.41632745657205</v>
      </c>
      <c r="M44" s="181">
        <v>1853.5602623371101</v>
      </c>
      <c r="N44" s="181">
        <v>1747.2943885919899</v>
      </c>
      <c r="O44" s="181">
        <v>1960</v>
      </c>
      <c r="P44" s="180">
        <v>783.75</v>
      </c>
      <c r="Q44" s="181">
        <v>55.625</v>
      </c>
      <c r="R44" s="181">
        <v>62.5</v>
      </c>
      <c r="S44" s="180">
        <v>175.25</v>
      </c>
      <c r="T44" s="180">
        <v>568.75</v>
      </c>
      <c r="U44" s="180">
        <v>268.625</v>
      </c>
      <c r="V44" s="180">
        <v>1332.75</v>
      </c>
      <c r="W44" s="181">
        <v>171.625</v>
      </c>
      <c r="X44" s="181">
        <v>144.875</v>
      </c>
      <c r="Y44" s="181">
        <v>283.75</v>
      </c>
      <c r="Z44" s="181">
        <v>203</v>
      </c>
      <c r="AA44" s="181">
        <v>13.375</v>
      </c>
      <c r="AB44" s="181">
        <v>50.5</v>
      </c>
      <c r="AC44" s="181">
        <v>143.625</v>
      </c>
      <c r="AD44" s="181">
        <v>231.25</v>
      </c>
      <c r="AE44" s="181">
        <v>90.75</v>
      </c>
      <c r="AF44" s="180">
        <v>3252.48347838567</v>
      </c>
      <c r="AG44" s="181">
        <v>1501.625</v>
      </c>
      <c r="AH44" s="181">
        <v>65.625</v>
      </c>
      <c r="AI44" s="181">
        <v>1029.875</v>
      </c>
      <c r="AJ44" s="181">
        <v>25.5</v>
      </c>
      <c r="AK44" s="181">
        <v>56</v>
      </c>
      <c r="AL44" s="181">
        <v>31.375</v>
      </c>
      <c r="AM44" s="181">
        <v>542.48347838567497</v>
      </c>
      <c r="AN44" s="180">
        <v>29.75</v>
      </c>
      <c r="AO44" s="180">
        <v>204.25</v>
      </c>
      <c r="AP44" s="181">
        <v>154.25</v>
      </c>
      <c r="AQ44" s="181">
        <v>5.125</v>
      </c>
      <c r="AR44" s="181">
        <v>33</v>
      </c>
      <c r="AS44" s="181">
        <v>11.875</v>
      </c>
      <c r="AT44" s="180">
        <v>105.875</v>
      </c>
      <c r="AU44" s="180">
        <v>39</v>
      </c>
      <c r="AV44" s="180">
        <v>50.875</v>
      </c>
      <c r="AW44" s="181">
        <v>4</v>
      </c>
      <c r="AX44" s="181">
        <v>46.875</v>
      </c>
      <c r="AY44" s="180">
        <v>34</v>
      </c>
      <c r="AZ44" s="180">
        <v>41.25</v>
      </c>
      <c r="BA44" s="180">
        <v>14.875</v>
      </c>
      <c r="BB44" s="180">
        <v>0</v>
      </c>
      <c r="BC44" s="180" t="e">
        <v>#VALUE!</v>
      </c>
      <c r="BD44" s="180">
        <v>669.25</v>
      </c>
      <c r="BE44" s="180">
        <v>24.25</v>
      </c>
      <c r="BF44" s="180">
        <v>91.25</v>
      </c>
      <c r="BG44" s="180">
        <v>298</v>
      </c>
      <c r="BH44" s="180" t="e">
        <v>#VALUE!</v>
      </c>
      <c r="BI44" s="182">
        <v>1690.99557065625</v>
      </c>
      <c r="BJ44" s="183" t="e">
        <v>#VALUE!</v>
      </c>
      <c r="BK44" s="183">
        <v>75.5</v>
      </c>
      <c r="BL44" s="183">
        <v>988.87057065624992</v>
      </c>
      <c r="BM44" s="183">
        <v>48.75</v>
      </c>
      <c r="BN44" s="183">
        <v>0</v>
      </c>
      <c r="BO44" s="183">
        <v>23</v>
      </c>
      <c r="BP44" s="183">
        <v>112.625</v>
      </c>
      <c r="BQ44" s="184">
        <v>783.25</v>
      </c>
      <c r="BR44" s="184">
        <v>35.625</v>
      </c>
      <c r="BS44" s="184" t="e">
        <v>#VALUE!</v>
      </c>
      <c r="BT44" s="184" t="e">
        <v>#VALUE!</v>
      </c>
      <c r="BU44" s="184" t="e">
        <v>#VALUE!</v>
      </c>
      <c r="BV44" s="184">
        <v>466.5</v>
      </c>
      <c r="BW44" s="185">
        <v>163.125</v>
      </c>
      <c r="BX44" s="185" t="e">
        <v>#VALUE!</v>
      </c>
      <c r="BY44" s="185" t="e">
        <v>#VALUE!</v>
      </c>
      <c r="BZ44" s="185">
        <v>67</v>
      </c>
      <c r="CA44" s="185">
        <v>0</v>
      </c>
      <c r="CB44" s="185">
        <v>121.75</v>
      </c>
      <c r="CC44" s="186">
        <v>199.375</v>
      </c>
      <c r="CD44" s="187">
        <v>86731.687296361706</v>
      </c>
    </row>
    <row r="45" spans="1:82" x14ac:dyDescent="0.25">
      <c r="A45" s="179" t="s">
        <v>439</v>
      </c>
      <c r="B45" s="179" t="s">
        <v>440</v>
      </c>
      <c r="C45" s="179" t="s">
        <v>355</v>
      </c>
      <c r="D45" s="179" t="s">
        <v>55</v>
      </c>
      <c r="E45" s="180">
        <v>23777.634060851899</v>
      </c>
      <c r="F45" s="181">
        <v>23632.371129817398</v>
      </c>
      <c r="G45" s="181">
        <v>49.125</v>
      </c>
      <c r="H45" s="181">
        <v>96.137931034482804</v>
      </c>
      <c r="I45" s="181">
        <v>1239.125</v>
      </c>
      <c r="J45" s="181">
        <v>1481.0588235294099</v>
      </c>
      <c r="K45" s="181">
        <v>1578.9608517233501</v>
      </c>
      <c r="L45" s="181">
        <v>3308.9212149597201</v>
      </c>
      <c r="M45" s="181">
        <v>6737.0717093262501</v>
      </c>
      <c r="N45" s="181">
        <v>4961.0645349062797</v>
      </c>
      <c r="O45" s="181">
        <v>4471.43192640693</v>
      </c>
      <c r="P45" s="180">
        <v>3147.375</v>
      </c>
      <c r="Q45" s="181">
        <v>12.625</v>
      </c>
      <c r="R45" s="181">
        <v>283</v>
      </c>
      <c r="S45" s="180">
        <v>966.875</v>
      </c>
      <c r="T45" s="180">
        <v>842.125</v>
      </c>
      <c r="U45" s="180">
        <v>1404.91044333427</v>
      </c>
      <c r="V45" s="180">
        <v>4285.125</v>
      </c>
      <c r="W45" s="181">
        <v>1187.875</v>
      </c>
      <c r="X45" s="181">
        <v>521</v>
      </c>
      <c r="Y45" s="181">
        <v>560.25</v>
      </c>
      <c r="Z45" s="181">
        <v>661.25</v>
      </c>
      <c r="AA45" s="181">
        <v>45.125</v>
      </c>
      <c r="AB45" s="181">
        <v>189.375</v>
      </c>
      <c r="AC45" s="181">
        <v>50</v>
      </c>
      <c r="AD45" s="181">
        <v>759.375</v>
      </c>
      <c r="AE45" s="181">
        <v>310.875</v>
      </c>
      <c r="AF45" s="180">
        <v>9043.8486175176695</v>
      </c>
      <c r="AG45" s="181">
        <v>2931.375</v>
      </c>
      <c r="AH45" s="181">
        <v>567</v>
      </c>
      <c r="AI45" s="181">
        <v>2053.875</v>
      </c>
      <c r="AJ45" s="181">
        <v>933.5</v>
      </c>
      <c r="AK45" s="181">
        <v>609.25</v>
      </c>
      <c r="AL45" s="181">
        <v>1</v>
      </c>
      <c r="AM45" s="181">
        <v>1947.8486175176699</v>
      </c>
      <c r="AN45" s="180">
        <v>354</v>
      </c>
      <c r="AO45" s="180">
        <v>600.75</v>
      </c>
      <c r="AP45" s="181">
        <v>420.125</v>
      </c>
      <c r="AQ45" s="181">
        <v>4.875</v>
      </c>
      <c r="AR45" s="181">
        <v>119</v>
      </c>
      <c r="AS45" s="181">
        <v>56.75</v>
      </c>
      <c r="AT45" s="180">
        <v>205.875</v>
      </c>
      <c r="AU45" s="180">
        <v>111.5</v>
      </c>
      <c r="AV45" s="180">
        <v>37.5</v>
      </c>
      <c r="AW45" s="181">
        <v>7.5</v>
      </c>
      <c r="AX45" s="181">
        <v>30</v>
      </c>
      <c r="AY45" s="180">
        <v>11.25</v>
      </c>
      <c r="AZ45" s="180">
        <v>28.625</v>
      </c>
      <c r="BA45" s="180">
        <v>106</v>
      </c>
      <c r="BB45" s="180">
        <v>0</v>
      </c>
      <c r="BC45" s="180">
        <v>2.125</v>
      </c>
      <c r="BD45" s="180">
        <v>1937</v>
      </c>
      <c r="BE45" s="180">
        <v>63.875</v>
      </c>
      <c r="BF45" s="180">
        <v>65.875</v>
      </c>
      <c r="BG45" s="180">
        <v>420.375</v>
      </c>
      <c r="BH45" s="180" t="e">
        <v>#VALUE!</v>
      </c>
      <c r="BI45" s="182">
        <v>2921.70802036334</v>
      </c>
      <c r="BJ45" s="183">
        <v>801.25</v>
      </c>
      <c r="BK45" s="183">
        <v>156</v>
      </c>
      <c r="BL45" s="183">
        <v>1634.3033041875001</v>
      </c>
      <c r="BM45" s="183">
        <v>15</v>
      </c>
      <c r="BN45" s="183">
        <v>18.125</v>
      </c>
      <c r="BO45" s="183">
        <v>2.25</v>
      </c>
      <c r="BP45" s="183">
        <v>294.77971617584302</v>
      </c>
      <c r="BQ45" s="184">
        <v>2883.125</v>
      </c>
      <c r="BR45" s="184">
        <v>307.625</v>
      </c>
      <c r="BS45" s="184" t="e">
        <v>#VALUE!</v>
      </c>
      <c r="BT45" s="184" t="e">
        <v>#VALUE!</v>
      </c>
      <c r="BU45" s="184" t="e">
        <v>#VALUE!</v>
      </c>
      <c r="BV45" s="184">
        <v>2290</v>
      </c>
      <c r="BW45" s="185">
        <v>637</v>
      </c>
      <c r="BX45" s="185">
        <v>4.125</v>
      </c>
      <c r="BY45" s="185" t="e">
        <v>#VALUE!</v>
      </c>
      <c r="BZ45" s="185">
        <v>287.875</v>
      </c>
      <c r="CA45" s="185">
        <v>135.75</v>
      </c>
      <c r="CB45" s="185">
        <v>456.375</v>
      </c>
      <c r="CC45" s="186">
        <v>324.42251697954799</v>
      </c>
      <c r="CD45" s="187">
        <v>193395.55105749299</v>
      </c>
    </row>
    <row r="46" spans="1:82" x14ac:dyDescent="0.25">
      <c r="A46" s="179" t="s">
        <v>441</v>
      </c>
      <c r="B46" s="179" t="s">
        <v>442</v>
      </c>
      <c r="C46" s="179" t="s">
        <v>359</v>
      </c>
      <c r="D46" s="179" t="s">
        <v>55</v>
      </c>
      <c r="E46" s="180">
        <v>9406.4853868103692</v>
      </c>
      <c r="F46" s="181">
        <v>9327.9853868103692</v>
      </c>
      <c r="G46" s="181">
        <v>76.125</v>
      </c>
      <c r="H46" s="181">
        <v>2.375</v>
      </c>
      <c r="I46" s="181">
        <v>443.5</v>
      </c>
      <c r="J46" s="181">
        <v>499.25418660287102</v>
      </c>
      <c r="K46" s="181">
        <v>801.05628654970803</v>
      </c>
      <c r="L46" s="181">
        <v>1246.92999633674</v>
      </c>
      <c r="M46" s="181">
        <v>2468.8859971024199</v>
      </c>
      <c r="N46" s="181">
        <v>2160.41514359658</v>
      </c>
      <c r="O46" s="181">
        <v>1786.4437766220401</v>
      </c>
      <c r="P46" s="180">
        <v>913.875</v>
      </c>
      <c r="Q46" s="181">
        <v>5.75</v>
      </c>
      <c r="R46" s="181">
        <v>80.875</v>
      </c>
      <c r="S46" s="180">
        <v>1370.125</v>
      </c>
      <c r="T46" s="180">
        <v>249.875</v>
      </c>
      <c r="U46" s="180">
        <v>229.99892893849599</v>
      </c>
      <c r="V46" s="180">
        <v>2448.5</v>
      </c>
      <c r="W46" s="181">
        <v>820.625</v>
      </c>
      <c r="X46" s="181">
        <v>390.125</v>
      </c>
      <c r="Y46" s="181">
        <v>366.125</v>
      </c>
      <c r="Z46" s="181">
        <v>340</v>
      </c>
      <c r="AA46" s="181">
        <v>0</v>
      </c>
      <c r="AB46" s="181">
        <v>185.875</v>
      </c>
      <c r="AC46" s="181" t="e">
        <v>#VALUE!</v>
      </c>
      <c r="AD46" s="181">
        <v>256.125</v>
      </c>
      <c r="AE46" s="181">
        <v>89.625</v>
      </c>
      <c r="AF46" s="180">
        <v>2605.2364578718798</v>
      </c>
      <c r="AG46" s="181">
        <v>1007.375</v>
      </c>
      <c r="AH46" s="181">
        <v>23.375</v>
      </c>
      <c r="AI46" s="181">
        <v>521.125</v>
      </c>
      <c r="AJ46" s="181">
        <v>188.5</v>
      </c>
      <c r="AK46" s="181">
        <v>112.875</v>
      </c>
      <c r="AL46" s="181">
        <v>7.125</v>
      </c>
      <c r="AM46" s="181">
        <v>744.86145787187604</v>
      </c>
      <c r="AN46" s="180">
        <v>116.375</v>
      </c>
      <c r="AO46" s="180">
        <v>118.125</v>
      </c>
      <c r="AP46" s="181">
        <v>84.75</v>
      </c>
      <c r="AQ46" s="181">
        <v>1.5</v>
      </c>
      <c r="AR46" s="181">
        <v>19.875</v>
      </c>
      <c r="AS46" s="181">
        <v>12</v>
      </c>
      <c r="AT46" s="180">
        <v>344.125</v>
      </c>
      <c r="AU46" s="180">
        <v>52.5</v>
      </c>
      <c r="AV46" s="180">
        <v>42.375</v>
      </c>
      <c r="AW46" s="181">
        <v>1.5</v>
      </c>
      <c r="AX46" s="181">
        <v>40.875</v>
      </c>
      <c r="AY46" s="180">
        <v>3</v>
      </c>
      <c r="AZ46" s="180">
        <v>45</v>
      </c>
      <c r="BA46" s="180">
        <v>35.75</v>
      </c>
      <c r="BB46" s="180">
        <v>0</v>
      </c>
      <c r="BC46" s="180">
        <v>1</v>
      </c>
      <c r="BD46" s="180">
        <v>474.125</v>
      </c>
      <c r="BE46" s="180">
        <v>1.625</v>
      </c>
      <c r="BF46" s="180" t="e">
        <v>#VALUE!</v>
      </c>
      <c r="BG46" s="180">
        <v>124.75</v>
      </c>
      <c r="BH46" s="180" t="e">
        <v>#VALUE!</v>
      </c>
      <c r="BI46" s="182">
        <v>1087.69174528125</v>
      </c>
      <c r="BJ46" s="183" t="e">
        <v>#VALUE!</v>
      </c>
      <c r="BK46" s="183">
        <v>37.375</v>
      </c>
      <c r="BL46" s="183">
        <v>700.19174528124995</v>
      </c>
      <c r="BM46" s="183" t="e">
        <v>#VALUE!</v>
      </c>
      <c r="BN46" s="183">
        <v>22.625</v>
      </c>
      <c r="BO46" s="183" t="e">
        <v>#VALUE!</v>
      </c>
      <c r="BP46" s="183">
        <v>137.125</v>
      </c>
      <c r="BQ46" s="184">
        <v>317.875</v>
      </c>
      <c r="BR46" s="184">
        <v>23.25</v>
      </c>
      <c r="BS46" s="184" t="e">
        <v>#VALUE!</v>
      </c>
      <c r="BT46" s="184" t="e">
        <v>#VALUE!</v>
      </c>
      <c r="BU46" s="184" t="e">
        <v>#VALUE!</v>
      </c>
      <c r="BV46" s="184">
        <v>135.25</v>
      </c>
      <c r="BW46" s="185" t="e">
        <v>#VALUE!</v>
      </c>
      <c r="BX46" s="185">
        <v>31.75</v>
      </c>
      <c r="BY46" s="185" t="e">
        <v>#VALUE!</v>
      </c>
      <c r="BZ46" s="185">
        <v>0</v>
      </c>
      <c r="CA46" s="185" t="e">
        <v>#VALUE!</v>
      </c>
      <c r="CB46" s="185">
        <v>90.625</v>
      </c>
      <c r="CC46" s="186">
        <v>69.25</v>
      </c>
      <c r="CD46" s="187">
        <v>50448.4278784692</v>
      </c>
    </row>
    <row r="47" spans="1:82" x14ac:dyDescent="0.25">
      <c r="A47" s="179" t="s">
        <v>155</v>
      </c>
      <c r="B47" s="179" t="s">
        <v>443</v>
      </c>
      <c r="C47" s="179" t="s">
        <v>126</v>
      </c>
      <c r="D47" s="179" t="s">
        <v>126</v>
      </c>
      <c r="E47" s="180">
        <v>44108.106381585902</v>
      </c>
      <c r="F47" s="181">
        <v>43228.270713272897</v>
      </c>
      <c r="G47" s="181">
        <v>154.25497512437801</v>
      </c>
      <c r="H47" s="181">
        <v>725.58069318857804</v>
      </c>
      <c r="I47" s="181">
        <v>2813.25</v>
      </c>
      <c r="J47" s="181">
        <v>2712.25</v>
      </c>
      <c r="K47" s="181">
        <v>2736.73385885886</v>
      </c>
      <c r="L47" s="181">
        <v>5839.4495851069196</v>
      </c>
      <c r="M47" s="181">
        <v>10325.081240474559</v>
      </c>
      <c r="N47" s="181">
        <v>9900.5459610434991</v>
      </c>
      <c r="O47" s="181">
        <v>9780.7957361020599</v>
      </c>
      <c r="P47" s="180">
        <v>6841.5</v>
      </c>
      <c r="Q47" s="181">
        <v>56.25</v>
      </c>
      <c r="R47" s="181">
        <v>411.5</v>
      </c>
      <c r="S47" s="180">
        <v>2078.5</v>
      </c>
      <c r="T47" s="180">
        <v>2079.75</v>
      </c>
      <c r="U47" s="180">
        <v>1419.44659667314</v>
      </c>
      <c r="V47" s="180">
        <v>10632.625</v>
      </c>
      <c r="W47" s="181">
        <v>4695.75</v>
      </c>
      <c r="X47" s="181">
        <v>1468.75</v>
      </c>
      <c r="Y47" s="181">
        <v>206.75</v>
      </c>
      <c r="Z47" s="181">
        <v>1882.125</v>
      </c>
      <c r="AA47" s="181">
        <v>47.375</v>
      </c>
      <c r="AB47" s="181">
        <v>504.125</v>
      </c>
      <c r="AC47" s="181">
        <v>80.25</v>
      </c>
      <c r="AD47" s="181">
        <v>1153.5</v>
      </c>
      <c r="AE47" s="181">
        <v>594</v>
      </c>
      <c r="AF47" s="180">
        <v>10501.534784912799</v>
      </c>
      <c r="AG47" s="181">
        <v>3265.875</v>
      </c>
      <c r="AH47" s="181">
        <v>216.625</v>
      </c>
      <c r="AI47" s="181">
        <v>2563.625</v>
      </c>
      <c r="AJ47" s="181">
        <v>1174</v>
      </c>
      <c r="AK47" s="181">
        <v>250.5</v>
      </c>
      <c r="AL47" s="181">
        <v>106.625</v>
      </c>
      <c r="AM47" s="181">
        <v>2924.2847849127602</v>
      </c>
      <c r="AN47" s="180">
        <v>2117</v>
      </c>
      <c r="AO47" s="180">
        <v>1304.75</v>
      </c>
      <c r="AP47" s="181">
        <v>997.75</v>
      </c>
      <c r="AQ47" s="181">
        <v>50.5</v>
      </c>
      <c r="AR47" s="181">
        <v>165.125</v>
      </c>
      <c r="AS47" s="181">
        <v>91.375</v>
      </c>
      <c r="AT47" s="180">
        <v>526</v>
      </c>
      <c r="AU47" s="180">
        <v>540.875</v>
      </c>
      <c r="AV47" s="180">
        <v>70</v>
      </c>
      <c r="AW47" s="181">
        <v>0.625</v>
      </c>
      <c r="AX47" s="181">
        <v>69.375</v>
      </c>
      <c r="AY47" s="180">
        <v>110.875</v>
      </c>
      <c r="AZ47" s="180">
        <v>403.125</v>
      </c>
      <c r="BA47" s="180">
        <v>208.75</v>
      </c>
      <c r="BB47" s="180">
        <v>8.75</v>
      </c>
      <c r="BC47" s="180">
        <v>12</v>
      </c>
      <c r="BD47" s="180">
        <v>3547.875</v>
      </c>
      <c r="BE47" s="180">
        <v>110</v>
      </c>
      <c r="BF47" s="180" t="e">
        <v>#VALUE!</v>
      </c>
      <c r="BG47" s="180">
        <v>1237.75</v>
      </c>
      <c r="BH47" s="180" t="e">
        <v>#VALUE!</v>
      </c>
      <c r="BI47" s="182">
        <v>10696.56166555707</v>
      </c>
      <c r="BJ47" s="183" t="e">
        <v>#VALUE!</v>
      </c>
      <c r="BK47" s="183">
        <v>883.75</v>
      </c>
      <c r="BL47" s="183">
        <v>4752.0616655570702</v>
      </c>
      <c r="BM47" s="183">
        <v>28.75</v>
      </c>
      <c r="BN47" s="183">
        <v>234.25</v>
      </c>
      <c r="BO47" s="183">
        <v>1268.875</v>
      </c>
      <c r="BP47" s="183">
        <v>1903.125</v>
      </c>
      <c r="BQ47" s="184">
        <v>3494.875</v>
      </c>
      <c r="BR47" s="184">
        <v>405</v>
      </c>
      <c r="BS47" s="184" t="e">
        <v>#VALUE!</v>
      </c>
      <c r="BT47" s="184" t="e">
        <v>#VALUE!</v>
      </c>
      <c r="BU47" s="184">
        <v>74.25</v>
      </c>
      <c r="BV47" s="184">
        <v>2402.375</v>
      </c>
      <c r="BW47" s="185">
        <v>0</v>
      </c>
      <c r="BX47" s="185">
        <v>83.625</v>
      </c>
      <c r="BY47" s="185">
        <v>0</v>
      </c>
      <c r="BZ47" s="185">
        <v>808.375</v>
      </c>
      <c r="CA47" s="185">
        <v>436.875</v>
      </c>
      <c r="CB47" s="185">
        <v>760.75</v>
      </c>
      <c r="CC47" s="186">
        <v>762.45683366293099</v>
      </c>
      <c r="CD47" s="187">
        <v>423756.874052723</v>
      </c>
    </row>
    <row r="48" spans="1:82" x14ac:dyDescent="0.25">
      <c r="A48" s="179" t="s">
        <v>444</v>
      </c>
      <c r="B48" s="179" t="s">
        <v>445</v>
      </c>
      <c r="C48" s="179" t="s">
        <v>392</v>
      </c>
      <c r="D48" s="179" t="s">
        <v>118</v>
      </c>
      <c r="E48" s="180">
        <v>16131.4733065293</v>
      </c>
      <c r="F48" s="181">
        <v>16008.7233065293</v>
      </c>
      <c r="G48" s="181">
        <v>77.75</v>
      </c>
      <c r="H48" s="181">
        <v>45</v>
      </c>
      <c r="I48" s="181">
        <v>1008.625</v>
      </c>
      <c r="J48" s="181">
        <v>1100.25</v>
      </c>
      <c r="K48" s="181">
        <v>1071.3455060010911</v>
      </c>
      <c r="L48" s="181">
        <v>1972.4408055712399</v>
      </c>
      <c r="M48" s="181">
        <v>4025.4973358371499</v>
      </c>
      <c r="N48" s="181">
        <v>3692.8987979397798</v>
      </c>
      <c r="O48" s="181">
        <v>3260.4158611800399</v>
      </c>
      <c r="P48" s="180">
        <v>1697.625</v>
      </c>
      <c r="Q48" s="181">
        <v>27.25</v>
      </c>
      <c r="R48" s="181">
        <v>150.875</v>
      </c>
      <c r="S48" s="180">
        <v>935.125</v>
      </c>
      <c r="T48" s="180">
        <v>963.5</v>
      </c>
      <c r="U48" s="180">
        <v>649.26300681884197</v>
      </c>
      <c r="V48" s="180">
        <v>2949.625</v>
      </c>
      <c r="W48" s="181">
        <v>332.75</v>
      </c>
      <c r="X48" s="181">
        <v>826.5</v>
      </c>
      <c r="Y48" s="181">
        <v>358.625</v>
      </c>
      <c r="Z48" s="181">
        <v>953.625</v>
      </c>
      <c r="AA48" s="181">
        <v>32.375</v>
      </c>
      <c r="AB48" s="181">
        <v>204.125</v>
      </c>
      <c r="AC48" s="181">
        <v>68.875</v>
      </c>
      <c r="AD48" s="181">
        <v>122.875</v>
      </c>
      <c r="AE48" s="181">
        <v>49.875</v>
      </c>
      <c r="AF48" s="180">
        <v>5298.0852997104503</v>
      </c>
      <c r="AG48" s="181">
        <v>1758</v>
      </c>
      <c r="AH48" s="181">
        <v>34.125</v>
      </c>
      <c r="AI48" s="181">
        <v>1546.625</v>
      </c>
      <c r="AJ48" s="181">
        <v>56.25</v>
      </c>
      <c r="AK48" s="181">
        <v>225.125</v>
      </c>
      <c r="AL48" s="181">
        <v>58.75</v>
      </c>
      <c r="AM48" s="181">
        <v>1619.21029971045</v>
      </c>
      <c r="AN48" s="180">
        <v>29.625</v>
      </c>
      <c r="AO48" s="180">
        <v>515.5</v>
      </c>
      <c r="AP48" s="181">
        <v>365.125</v>
      </c>
      <c r="AQ48" s="181">
        <v>2.25</v>
      </c>
      <c r="AR48" s="181">
        <v>122.25</v>
      </c>
      <c r="AS48" s="181">
        <v>25.875</v>
      </c>
      <c r="AT48" s="180">
        <v>144.875</v>
      </c>
      <c r="AU48" s="180">
        <v>42.75</v>
      </c>
      <c r="AV48" s="180">
        <v>61.5</v>
      </c>
      <c r="AW48" s="181">
        <v>26.625</v>
      </c>
      <c r="AX48" s="181">
        <v>34.875</v>
      </c>
      <c r="AY48" s="180">
        <v>33.375</v>
      </c>
      <c r="AZ48" s="180">
        <v>88.75</v>
      </c>
      <c r="BA48" s="180">
        <v>46</v>
      </c>
      <c r="BB48" s="180">
        <v>2.125</v>
      </c>
      <c r="BC48" s="180">
        <v>0</v>
      </c>
      <c r="BD48" s="180">
        <v>1307.625</v>
      </c>
      <c r="BE48" s="180">
        <v>27.125</v>
      </c>
      <c r="BF48" s="180" t="e">
        <v>#VALUE!</v>
      </c>
      <c r="BG48" s="180">
        <v>975.75</v>
      </c>
      <c r="BH48" s="180" t="e">
        <v>#VALUE!</v>
      </c>
      <c r="BI48" s="182">
        <v>3877.97000653125</v>
      </c>
      <c r="BJ48" s="183">
        <v>946.125</v>
      </c>
      <c r="BK48" s="183">
        <v>347.375</v>
      </c>
      <c r="BL48" s="183">
        <v>2209.22000653125</v>
      </c>
      <c r="BM48" s="183">
        <v>4.25</v>
      </c>
      <c r="BN48" s="183">
        <v>11</v>
      </c>
      <c r="BO48" s="183" t="e">
        <v>#VALUE!</v>
      </c>
      <c r="BP48" s="183">
        <v>360</v>
      </c>
      <c r="BQ48" s="184">
        <v>2495.375</v>
      </c>
      <c r="BR48" s="184">
        <v>522.875</v>
      </c>
      <c r="BS48" s="184">
        <v>174.75</v>
      </c>
      <c r="BT48" s="184" t="e">
        <v>#VALUE!</v>
      </c>
      <c r="BU48" s="184">
        <v>0</v>
      </c>
      <c r="BV48" s="184">
        <v>1259.875</v>
      </c>
      <c r="BW48" s="185">
        <v>57.75</v>
      </c>
      <c r="BX48" s="185" t="e">
        <v>#VALUE!</v>
      </c>
      <c r="BY48" s="185" t="e">
        <v>#VALUE!</v>
      </c>
      <c r="BZ48" s="185">
        <v>142.875</v>
      </c>
      <c r="CA48" s="185">
        <v>6.25</v>
      </c>
      <c r="CB48" s="185">
        <v>893.875</v>
      </c>
      <c r="CC48" s="186">
        <v>453.875</v>
      </c>
      <c r="CD48" s="187">
        <v>190271.99195987399</v>
      </c>
    </row>
    <row r="49" spans="1:82" x14ac:dyDescent="0.25">
      <c r="A49" s="179" t="s">
        <v>446</v>
      </c>
      <c r="B49" s="179" t="s">
        <v>447</v>
      </c>
      <c r="C49" s="179" t="s">
        <v>371</v>
      </c>
      <c r="D49" s="179" t="s">
        <v>125</v>
      </c>
      <c r="E49" s="180">
        <v>5268.0130760155698</v>
      </c>
      <c r="F49" s="181">
        <v>4978.8141072718299</v>
      </c>
      <c r="G49" s="181">
        <v>0</v>
      </c>
      <c r="H49" s="181">
        <v>289.19896874374098</v>
      </c>
      <c r="I49" s="181">
        <v>314.71875</v>
      </c>
      <c r="J49" s="181">
        <v>316.5</v>
      </c>
      <c r="K49" s="181">
        <v>409.18624288425002</v>
      </c>
      <c r="L49" s="181">
        <v>662.78040540540496</v>
      </c>
      <c r="M49" s="181">
        <v>1231.36693211068</v>
      </c>
      <c r="N49" s="181">
        <v>1387.7107456152301</v>
      </c>
      <c r="O49" s="181">
        <v>945.75</v>
      </c>
      <c r="P49" s="180">
        <v>244.5</v>
      </c>
      <c r="Q49" s="181">
        <v>5.875</v>
      </c>
      <c r="R49" s="181">
        <v>39.75</v>
      </c>
      <c r="S49" s="180">
        <v>986.25</v>
      </c>
      <c r="T49" s="180">
        <v>107.875</v>
      </c>
      <c r="U49" s="180">
        <v>284.69896874374098</v>
      </c>
      <c r="V49" s="180">
        <v>1254.5</v>
      </c>
      <c r="W49" s="181">
        <v>256.75</v>
      </c>
      <c r="X49" s="181">
        <v>267.125</v>
      </c>
      <c r="Y49" s="181">
        <v>154</v>
      </c>
      <c r="Z49" s="181">
        <v>421.875</v>
      </c>
      <c r="AA49" s="181">
        <v>5.625</v>
      </c>
      <c r="AB49" s="181">
        <v>39.25</v>
      </c>
      <c r="AC49" s="181" t="e">
        <v>#VALUE!</v>
      </c>
      <c r="AD49" s="181">
        <v>82.875</v>
      </c>
      <c r="AE49" s="181">
        <v>27</v>
      </c>
      <c r="AF49" s="180">
        <v>1400.4391072718299</v>
      </c>
      <c r="AG49" s="181">
        <v>654</v>
      </c>
      <c r="AH49" s="181">
        <v>6.875</v>
      </c>
      <c r="AI49" s="181">
        <v>55</v>
      </c>
      <c r="AJ49" s="181">
        <v>246.125</v>
      </c>
      <c r="AK49" s="181">
        <v>65</v>
      </c>
      <c r="AL49" s="181">
        <v>0</v>
      </c>
      <c r="AM49" s="181">
        <v>373.43910727182703</v>
      </c>
      <c r="AN49" s="180">
        <v>27</v>
      </c>
      <c r="AO49" s="180">
        <v>140.5</v>
      </c>
      <c r="AP49" s="181">
        <v>114.25</v>
      </c>
      <c r="AQ49" s="181">
        <v>1.5</v>
      </c>
      <c r="AR49" s="181">
        <v>11</v>
      </c>
      <c r="AS49" s="181">
        <v>13.75</v>
      </c>
      <c r="AT49" s="180">
        <v>61.25</v>
      </c>
      <c r="AU49" s="180">
        <v>7.375</v>
      </c>
      <c r="AV49" s="180">
        <v>30.875</v>
      </c>
      <c r="AW49" s="181">
        <v>2.125</v>
      </c>
      <c r="AX49" s="181">
        <v>28.75</v>
      </c>
      <c r="AY49" s="180">
        <v>7</v>
      </c>
      <c r="AZ49" s="180">
        <v>108.125</v>
      </c>
      <c r="BA49" s="180">
        <v>14.125</v>
      </c>
      <c r="BB49" s="180">
        <v>0</v>
      </c>
      <c r="BC49" s="180" t="e">
        <v>#VALUE!</v>
      </c>
      <c r="BD49" s="180">
        <v>343.625</v>
      </c>
      <c r="BE49" s="180">
        <v>0</v>
      </c>
      <c r="BF49" s="180" t="e">
        <v>#VALUE!</v>
      </c>
      <c r="BG49" s="180">
        <v>109.625</v>
      </c>
      <c r="BH49" s="180" t="e">
        <v>#VALUE!</v>
      </c>
      <c r="BI49" s="182">
        <v>1426.2434250312499</v>
      </c>
      <c r="BJ49" s="183">
        <v>699.375</v>
      </c>
      <c r="BK49" s="183">
        <v>0</v>
      </c>
      <c r="BL49" s="183">
        <v>710.1184250312499</v>
      </c>
      <c r="BM49" s="183">
        <v>0</v>
      </c>
      <c r="BN49" s="183">
        <v>0</v>
      </c>
      <c r="BO49" s="183" t="e">
        <v>#VALUE!</v>
      </c>
      <c r="BP49" s="183">
        <v>16.75</v>
      </c>
      <c r="BQ49" s="184">
        <v>533.125</v>
      </c>
      <c r="BR49" s="184">
        <v>21.75</v>
      </c>
      <c r="BS49" s="184" t="e">
        <v>#VALUE!</v>
      </c>
      <c r="BT49" s="184" t="e">
        <v>#VALUE!</v>
      </c>
      <c r="BU49" s="184" t="e">
        <v>#VALUE!</v>
      </c>
      <c r="BV49" s="184">
        <v>304.375</v>
      </c>
      <c r="BW49" s="185">
        <v>233.75</v>
      </c>
      <c r="BX49" s="185" t="e">
        <v>#VALUE!</v>
      </c>
      <c r="BY49" s="185" t="e">
        <v>#VALUE!</v>
      </c>
      <c r="BZ49" s="185" t="e">
        <v>#VALUE!</v>
      </c>
      <c r="CA49" s="185" t="e">
        <v>#VALUE!</v>
      </c>
      <c r="CB49" s="185">
        <v>48</v>
      </c>
      <c r="CC49" s="186">
        <v>82.75</v>
      </c>
      <c r="CD49" s="187">
        <v>39769.6414832175</v>
      </c>
    </row>
    <row r="50" spans="1:82" x14ac:dyDescent="0.25">
      <c r="A50" s="179" t="s">
        <v>448</v>
      </c>
      <c r="B50" s="179" t="s">
        <v>449</v>
      </c>
      <c r="C50" s="179" t="s">
        <v>405</v>
      </c>
      <c r="D50" s="179" t="s">
        <v>124</v>
      </c>
      <c r="E50" s="180">
        <v>10257.08561624001</v>
      </c>
      <c r="F50" s="181">
        <v>10200.644512251411</v>
      </c>
      <c r="G50" s="181">
        <v>4.125</v>
      </c>
      <c r="H50" s="181">
        <v>52.316103988603999</v>
      </c>
      <c r="I50" s="181">
        <v>557.75</v>
      </c>
      <c r="J50" s="181">
        <v>549.75</v>
      </c>
      <c r="K50" s="181">
        <v>587.875</v>
      </c>
      <c r="L50" s="181">
        <v>1430.6074534161501</v>
      </c>
      <c r="M50" s="181">
        <v>3975.2367760883899</v>
      </c>
      <c r="N50" s="181">
        <v>1753.9913867354701</v>
      </c>
      <c r="O50" s="181">
        <v>1401.875</v>
      </c>
      <c r="P50" s="180">
        <v>826.75</v>
      </c>
      <c r="Q50" s="181">
        <v>8</v>
      </c>
      <c r="R50" s="181">
        <v>76.375</v>
      </c>
      <c r="S50" s="180">
        <v>476.125</v>
      </c>
      <c r="T50" s="180">
        <v>342</v>
      </c>
      <c r="U50" s="180">
        <v>609.98660663410692</v>
      </c>
      <c r="V50" s="180">
        <v>2034.125</v>
      </c>
      <c r="W50" s="181">
        <v>34.875</v>
      </c>
      <c r="X50" s="181">
        <v>345.125</v>
      </c>
      <c r="Y50" s="181">
        <v>205.25</v>
      </c>
      <c r="Z50" s="181">
        <v>733.375</v>
      </c>
      <c r="AA50" s="181">
        <v>0</v>
      </c>
      <c r="AB50" s="181">
        <v>71.375</v>
      </c>
      <c r="AC50" s="181" t="e">
        <v>#VALUE!</v>
      </c>
      <c r="AD50" s="181">
        <v>433.375</v>
      </c>
      <c r="AE50" s="181">
        <v>196.625</v>
      </c>
      <c r="AF50" s="180">
        <v>4171.5990096058995</v>
      </c>
      <c r="AG50" s="181">
        <v>2316.375</v>
      </c>
      <c r="AH50" s="181">
        <v>66.375</v>
      </c>
      <c r="AI50" s="181">
        <v>593.5</v>
      </c>
      <c r="AJ50" s="181">
        <v>206.75</v>
      </c>
      <c r="AK50" s="181">
        <v>161.5</v>
      </c>
      <c r="AL50" s="181">
        <v>16.75</v>
      </c>
      <c r="AM50" s="181">
        <v>810.34900960590505</v>
      </c>
      <c r="AN50" s="180">
        <v>201.75</v>
      </c>
      <c r="AO50" s="180">
        <v>208.5</v>
      </c>
      <c r="AP50" s="181">
        <v>134.25</v>
      </c>
      <c r="AQ50" s="181">
        <v>2.25</v>
      </c>
      <c r="AR50" s="181">
        <v>17.375</v>
      </c>
      <c r="AS50" s="181">
        <v>54.625</v>
      </c>
      <c r="AT50" s="180">
        <v>74.5</v>
      </c>
      <c r="AU50" s="180">
        <v>20.625</v>
      </c>
      <c r="AV50" s="180">
        <v>32.875</v>
      </c>
      <c r="AW50" s="181">
        <v>10.375</v>
      </c>
      <c r="AX50" s="181">
        <v>22.5</v>
      </c>
      <c r="AY50" s="180">
        <v>33.25</v>
      </c>
      <c r="AZ50" s="180">
        <v>68.5</v>
      </c>
      <c r="BA50" s="180">
        <v>34.25</v>
      </c>
      <c r="BB50" s="180">
        <v>1</v>
      </c>
      <c r="BC50" s="180">
        <v>2.125</v>
      </c>
      <c r="BD50" s="180">
        <v>412.875</v>
      </c>
      <c r="BE50" s="180">
        <v>33</v>
      </c>
      <c r="BF50" s="180">
        <v>9.125</v>
      </c>
      <c r="BG50" s="180">
        <v>331.375</v>
      </c>
      <c r="BH50" s="180" t="e">
        <v>#VALUE!</v>
      </c>
      <c r="BI50" s="182">
        <v>2650.984919</v>
      </c>
      <c r="BJ50" s="183">
        <v>1395.125</v>
      </c>
      <c r="BK50" s="183">
        <v>68.375</v>
      </c>
      <c r="BL50" s="183">
        <v>997.23491899999999</v>
      </c>
      <c r="BM50" s="183" t="e">
        <v>#VALUE!</v>
      </c>
      <c r="BN50" s="183">
        <v>12.25</v>
      </c>
      <c r="BO50" s="183" t="e">
        <v>#VALUE!</v>
      </c>
      <c r="BP50" s="183">
        <v>169.25</v>
      </c>
      <c r="BQ50" s="184">
        <v>796.625</v>
      </c>
      <c r="BR50" s="184">
        <v>276.25</v>
      </c>
      <c r="BS50" s="184" t="e">
        <v>#VALUE!</v>
      </c>
      <c r="BT50" s="184" t="e">
        <v>#VALUE!</v>
      </c>
      <c r="BU50" s="184" t="e">
        <v>#VALUE!</v>
      </c>
      <c r="BV50" s="184">
        <v>219.625</v>
      </c>
      <c r="BW50" s="185" t="e">
        <v>#VALUE!</v>
      </c>
      <c r="BX50" s="185" t="e">
        <v>#VALUE!</v>
      </c>
      <c r="BY50" s="185" t="e">
        <v>#VALUE!</v>
      </c>
      <c r="BZ50" s="185" t="e">
        <v>#VALUE!</v>
      </c>
      <c r="CA50" s="185">
        <v>8.375</v>
      </c>
      <c r="CB50" s="185">
        <v>132.5</v>
      </c>
      <c r="CC50" s="186">
        <v>95.5</v>
      </c>
      <c r="CD50" s="187">
        <v>85543.970292650207</v>
      </c>
    </row>
    <row r="51" spans="1:82" x14ac:dyDescent="0.25">
      <c r="A51" s="179" t="s">
        <v>450</v>
      </c>
      <c r="B51" s="179" t="s">
        <v>451</v>
      </c>
      <c r="C51" s="179" t="s">
        <v>375</v>
      </c>
      <c r="D51" s="179" t="s">
        <v>125</v>
      </c>
      <c r="E51" s="180">
        <v>6332.9779411764703</v>
      </c>
      <c r="F51" s="181">
        <v>6307.6029411764703</v>
      </c>
      <c r="G51" s="181">
        <v>25.375</v>
      </c>
      <c r="H51" s="181" t="e">
        <v>#VALUE!</v>
      </c>
      <c r="I51" s="181">
        <v>267.625</v>
      </c>
      <c r="J51" s="181">
        <v>286.125</v>
      </c>
      <c r="K51" s="181">
        <v>286.375</v>
      </c>
      <c r="L51" s="181">
        <v>612.75</v>
      </c>
      <c r="M51" s="181">
        <v>1262.75</v>
      </c>
      <c r="N51" s="181">
        <v>1984.47794117647</v>
      </c>
      <c r="O51" s="181">
        <v>1632.875</v>
      </c>
      <c r="P51" s="180">
        <v>299.875</v>
      </c>
      <c r="Q51" s="181">
        <v>4.25</v>
      </c>
      <c r="R51" s="181">
        <v>3.5</v>
      </c>
      <c r="S51" s="180">
        <v>606.875</v>
      </c>
      <c r="T51" s="180">
        <v>106.25</v>
      </c>
      <c r="U51" s="180">
        <v>33.875</v>
      </c>
      <c r="V51" s="180">
        <v>2799.5</v>
      </c>
      <c r="W51" s="181">
        <v>299.125</v>
      </c>
      <c r="X51" s="181">
        <v>563.75</v>
      </c>
      <c r="Y51" s="181">
        <v>594.625</v>
      </c>
      <c r="Z51" s="181">
        <v>839.625</v>
      </c>
      <c r="AA51" s="181">
        <v>44.25</v>
      </c>
      <c r="AB51" s="181">
        <v>164</v>
      </c>
      <c r="AC51" s="181" t="e">
        <v>#VALUE!</v>
      </c>
      <c r="AD51" s="181">
        <v>80.25</v>
      </c>
      <c r="AE51" s="181">
        <v>213.875</v>
      </c>
      <c r="AF51" s="180">
        <v>1069.35294117647</v>
      </c>
      <c r="AG51" s="181">
        <v>400.375</v>
      </c>
      <c r="AH51" s="181">
        <v>0</v>
      </c>
      <c r="AI51" s="181">
        <v>271.875</v>
      </c>
      <c r="AJ51" s="181">
        <v>59.625</v>
      </c>
      <c r="AK51" s="181" t="e">
        <v>#VALUE!</v>
      </c>
      <c r="AL51" s="181" t="e">
        <v>#VALUE!</v>
      </c>
      <c r="AM51" s="181">
        <v>337.47794117647101</v>
      </c>
      <c r="AN51" s="180">
        <v>6.625</v>
      </c>
      <c r="AO51" s="180">
        <v>91.625</v>
      </c>
      <c r="AP51" s="181">
        <v>65.625</v>
      </c>
      <c r="AQ51" s="181">
        <v>0.125</v>
      </c>
      <c r="AR51" s="181">
        <v>6.625</v>
      </c>
      <c r="AS51" s="181">
        <v>19.25</v>
      </c>
      <c r="AT51" s="180">
        <v>52.125</v>
      </c>
      <c r="AU51" s="180">
        <v>2</v>
      </c>
      <c r="AV51" s="180">
        <v>69.375</v>
      </c>
      <c r="AW51" s="181">
        <v>4.75</v>
      </c>
      <c r="AX51" s="181">
        <v>64.625</v>
      </c>
      <c r="AY51" s="180">
        <v>5.375</v>
      </c>
      <c r="AZ51" s="180">
        <v>7.875</v>
      </c>
      <c r="BA51" s="180">
        <v>17.25</v>
      </c>
      <c r="BB51" s="180" t="e">
        <v>#VALUE!</v>
      </c>
      <c r="BC51" s="180">
        <v>2</v>
      </c>
      <c r="BD51" s="180">
        <v>674.375</v>
      </c>
      <c r="BE51" s="180" t="e">
        <v>#VALUE!</v>
      </c>
      <c r="BF51" s="180">
        <v>20.375</v>
      </c>
      <c r="BG51" s="180">
        <v>389</v>
      </c>
      <c r="BH51" s="180" t="e">
        <v>#VALUE!</v>
      </c>
      <c r="BI51" s="182">
        <v>645.98461249999991</v>
      </c>
      <c r="BJ51" s="183" t="e">
        <v>#VALUE!</v>
      </c>
      <c r="BK51" s="183">
        <v>22.25</v>
      </c>
      <c r="BL51" s="183">
        <v>492.73461249999997</v>
      </c>
      <c r="BM51" s="183" t="e">
        <v>#VALUE!</v>
      </c>
      <c r="BN51" s="183">
        <v>0</v>
      </c>
      <c r="BO51" s="183">
        <v>8</v>
      </c>
      <c r="BP51" s="183">
        <v>4.75</v>
      </c>
      <c r="BQ51" s="184">
        <v>228.375</v>
      </c>
      <c r="BR51" s="184">
        <v>27.875</v>
      </c>
      <c r="BS51" s="184" t="e">
        <v>#VALUE!</v>
      </c>
      <c r="BT51" s="184" t="e">
        <v>#VALUE!</v>
      </c>
      <c r="BU51" s="184" t="e">
        <v>#VALUE!</v>
      </c>
      <c r="BV51" s="184">
        <v>83.25</v>
      </c>
      <c r="BW51" s="185">
        <v>68.5</v>
      </c>
      <c r="BX51" s="185" t="e">
        <v>#VALUE!</v>
      </c>
      <c r="BY51" s="185" t="e">
        <v>#VALUE!</v>
      </c>
      <c r="BZ51" s="185" t="e">
        <v>#VALUE!</v>
      </c>
      <c r="CA51" s="185" t="e">
        <v>#VALUE!</v>
      </c>
      <c r="CB51" s="185">
        <v>14.75</v>
      </c>
      <c r="CC51" s="186" t="e">
        <v>#VALUE!</v>
      </c>
      <c r="CD51" s="187">
        <v>18627.227941155401</v>
      </c>
    </row>
    <row r="52" spans="1:82" x14ac:dyDescent="0.25">
      <c r="A52" s="179" t="s">
        <v>452</v>
      </c>
      <c r="B52" s="179" t="s">
        <v>453</v>
      </c>
      <c r="C52" s="179" t="s">
        <v>126</v>
      </c>
      <c r="D52" s="179" t="s">
        <v>126</v>
      </c>
      <c r="E52" s="180">
        <v>29523.924226554602</v>
      </c>
      <c r="F52" s="181">
        <v>29265.881133983701</v>
      </c>
      <c r="G52" s="181">
        <v>160.82259104531829</v>
      </c>
      <c r="H52" s="181">
        <v>97.220501525553004</v>
      </c>
      <c r="I52" s="181">
        <v>1516.25</v>
      </c>
      <c r="J52" s="181">
        <v>1913.0450635234299</v>
      </c>
      <c r="K52" s="181">
        <v>2109.94098879484</v>
      </c>
      <c r="L52" s="181">
        <v>3397.9466397723399</v>
      </c>
      <c r="M52" s="181">
        <v>7985.9135179466703</v>
      </c>
      <c r="N52" s="181">
        <v>6023.0817674645295</v>
      </c>
      <c r="O52" s="181">
        <v>6577.7462490527896</v>
      </c>
      <c r="P52" s="180">
        <v>5383</v>
      </c>
      <c r="Q52" s="181">
        <v>25.125</v>
      </c>
      <c r="R52" s="181">
        <v>229.5</v>
      </c>
      <c r="S52" s="180">
        <v>1647.875</v>
      </c>
      <c r="T52" s="180">
        <v>1245.875</v>
      </c>
      <c r="U52" s="180">
        <v>690.82559961519098</v>
      </c>
      <c r="V52" s="180">
        <v>6166</v>
      </c>
      <c r="W52" s="181">
        <v>2576.875</v>
      </c>
      <c r="X52" s="181">
        <v>1077</v>
      </c>
      <c r="Y52" s="181">
        <v>390.25</v>
      </c>
      <c r="Z52" s="181">
        <v>738.125</v>
      </c>
      <c r="AA52" s="181">
        <v>16</v>
      </c>
      <c r="AB52" s="181">
        <v>150.75</v>
      </c>
      <c r="AC52" s="181">
        <v>14.875</v>
      </c>
      <c r="AD52" s="181">
        <v>868</v>
      </c>
      <c r="AE52" s="181">
        <v>334.125</v>
      </c>
      <c r="AF52" s="180">
        <v>8285.2236269394089</v>
      </c>
      <c r="AG52" s="181">
        <v>2412.25</v>
      </c>
      <c r="AH52" s="181">
        <v>170.125</v>
      </c>
      <c r="AI52" s="181">
        <v>2076.375</v>
      </c>
      <c r="AJ52" s="181">
        <v>613.125</v>
      </c>
      <c r="AK52" s="181">
        <v>294.375</v>
      </c>
      <c r="AL52" s="181">
        <v>12.5</v>
      </c>
      <c r="AM52" s="181">
        <v>2706.4736269394102</v>
      </c>
      <c r="AN52" s="180">
        <v>340.25</v>
      </c>
      <c r="AO52" s="180">
        <v>701.125</v>
      </c>
      <c r="AP52" s="181">
        <v>487.5</v>
      </c>
      <c r="AQ52" s="181">
        <v>6.375</v>
      </c>
      <c r="AR52" s="181">
        <v>181.125</v>
      </c>
      <c r="AS52" s="181">
        <v>26.125</v>
      </c>
      <c r="AT52" s="180">
        <v>212.5</v>
      </c>
      <c r="AU52" s="180">
        <v>234.375</v>
      </c>
      <c r="AV52" s="180">
        <v>74.875</v>
      </c>
      <c r="AW52" s="181">
        <v>9</v>
      </c>
      <c r="AX52" s="181">
        <v>65.875</v>
      </c>
      <c r="AY52" s="180">
        <v>29.125</v>
      </c>
      <c r="AZ52" s="180">
        <v>231.75</v>
      </c>
      <c r="BA52" s="180">
        <v>181.625</v>
      </c>
      <c r="BB52" s="180">
        <v>2</v>
      </c>
      <c r="BC52" s="180">
        <v>0.125</v>
      </c>
      <c r="BD52" s="180">
        <v>2377.125</v>
      </c>
      <c r="BE52" s="180">
        <v>41.125</v>
      </c>
      <c r="BF52" s="180" t="e">
        <v>#VALUE!</v>
      </c>
      <c r="BG52" s="180">
        <v>1191.375</v>
      </c>
      <c r="BH52" s="180" t="e">
        <v>#VALUE!</v>
      </c>
      <c r="BI52" s="182">
        <v>6600.3961039687501</v>
      </c>
      <c r="BJ52" s="183" t="e">
        <v>#VALUE!</v>
      </c>
      <c r="BK52" s="183">
        <v>519.75</v>
      </c>
      <c r="BL52" s="183">
        <v>2375.7711039687501</v>
      </c>
      <c r="BM52" s="183">
        <v>46.25</v>
      </c>
      <c r="BN52" s="183">
        <v>129.25</v>
      </c>
      <c r="BO52" s="183">
        <v>194.375</v>
      </c>
      <c r="BP52" s="183">
        <v>624.5</v>
      </c>
      <c r="BQ52" s="184">
        <v>2872.75</v>
      </c>
      <c r="BR52" s="184">
        <v>94.375</v>
      </c>
      <c r="BS52" s="184" t="e">
        <v>#VALUE!</v>
      </c>
      <c r="BT52" s="184" t="e">
        <v>#VALUE!</v>
      </c>
      <c r="BU52" s="184">
        <v>0</v>
      </c>
      <c r="BV52" s="184">
        <v>2115.375</v>
      </c>
      <c r="BW52" s="185">
        <v>119.75</v>
      </c>
      <c r="BX52" s="185" t="e">
        <v>#VALUE!</v>
      </c>
      <c r="BY52" s="185">
        <v>64.375</v>
      </c>
      <c r="BZ52" s="185">
        <v>290.25</v>
      </c>
      <c r="CA52" s="185">
        <v>11.5</v>
      </c>
      <c r="CB52" s="185">
        <v>532.375</v>
      </c>
      <c r="CC52" s="186">
        <v>361.5</v>
      </c>
      <c r="CD52" s="187">
        <v>235994.23428127199</v>
      </c>
    </row>
    <row r="53" spans="1:82" x14ac:dyDescent="0.25">
      <c r="A53" s="179" t="s">
        <v>454</v>
      </c>
      <c r="B53" s="179" t="s">
        <v>455</v>
      </c>
      <c r="C53" s="179" t="s">
        <v>382</v>
      </c>
      <c r="D53" s="179" t="s">
        <v>123</v>
      </c>
      <c r="E53" s="180">
        <v>13512.237928632399</v>
      </c>
      <c r="F53" s="181">
        <v>13512.237928632399</v>
      </c>
      <c r="G53" s="181">
        <v>0</v>
      </c>
      <c r="H53" s="181" t="e">
        <v>#VALUE!</v>
      </c>
      <c r="I53" s="181">
        <v>701.625</v>
      </c>
      <c r="J53" s="181">
        <v>715.625</v>
      </c>
      <c r="K53" s="181">
        <v>749</v>
      </c>
      <c r="L53" s="181">
        <v>1769.93951702034</v>
      </c>
      <c r="M53" s="181">
        <v>2609.4962402874798</v>
      </c>
      <c r="N53" s="181">
        <v>2133.3814506038698</v>
      </c>
      <c r="O53" s="181">
        <v>4833.1707207207201</v>
      </c>
      <c r="P53" s="180">
        <v>1177.75</v>
      </c>
      <c r="Q53" s="181">
        <v>29</v>
      </c>
      <c r="R53" s="181">
        <v>61</v>
      </c>
      <c r="S53" s="180">
        <v>797</v>
      </c>
      <c r="T53" s="180">
        <v>754.375</v>
      </c>
      <c r="U53" s="180">
        <v>378.61400131400097</v>
      </c>
      <c r="V53" s="180">
        <v>2939.875</v>
      </c>
      <c r="W53" s="181">
        <v>362</v>
      </c>
      <c r="X53" s="181">
        <v>1219.125</v>
      </c>
      <c r="Y53" s="181">
        <v>107.75</v>
      </c>
      <c r="Z53" s="181">
        <v>659</v>
      </c>
      <c r="AA53" s="181">
        <v>9.5</v>
      </c>
      <c r="AB53" s="181">
        <v>104.875</v>
      </c>
      <c r="AC53" s="181">
        <v>55.375</v>
      </c>
      <c r="AD53" s="181">
        <v>312.625</v>
      </c>
      <c r="AE53" s="181">
        <v>109.625</v>
      </c>
      <c r="AF53" s="180">
        <v>4173.9989273184101</v>
      </c>
      <c r="AG53" s="181">
        <v>2071.5</v>
      </c>
      <c r="AH53" s="181">
        <v>0</v>
      </c>
      <c r="AI53" s="181">
        <v>1140.75</v>
      </c>
      <c r="AJ53" s="181">
        <v>172.125</v>
      </c>
      <c r="AK53" s="181">
        <v>156.375</v>
      </c>
      <c r="AL53" s="181">
        <v>6.625</v>
      </c>
      <c r="AM53" s="181">
        <v>626.62392731840703</v>
      </c>
      <c r="AN53" s="180">
        <v>61.875</v>
      </c>
      <c r="AO53" s="180">
        <v>243.625</v>
      </c>
      <c r="AP53" s="181">
        <v>128.875</v>
      </c>
      <c r="AQ53" s="181">
        <v>4.5</v>
      </c>
      <c r="AR53" s="181">
        <v>86</v>
      </c>
      <c r="AS53" s="181">
        <v>24.25</v>
      </c>
      <c r="AT53" s="180">
        <v>272.75</v>
      </c>
      <c r="AU53" s="180">
        <v>57.125</v>
      </c>
      <c r="AV53" s="180">
        <v>93.125</v>
      </c>
      <c r="AW53" s="181">
        <v>52.25</v>
      </c>
      <c r="AX53" s="181">
        <v>40.875</v>
      </c>
      <c r="AY53" s="180">
        <v>222.75</v>
      </c>
      <c r="AZ53" s="180">
        <v>28.375</v>
      </c>
      <c r="BA53" s="180">
        <v>121.75</v>
      </c>
      <c r="BB53" s="180">
        <v>1</v>
      </c>
      <c r="BC53" s="180">
        <v>2</v>
      </c>
      <c r="BD53" s="180">
        <v>1287.125</v>
      </c>
      <c r="BE53" s="180">
        <v>3.125</v>
      </c>
      <c r="BF53" s="180">
        <v>72</v>
      </c>
      <c r="BG53" s="180">
        <v>323.875</v>
      </c>
      <c r="BH53" s="180" t="e">
        <v>#VALUE!</v>
      </c>
      <c r="BI53" s="182">
        <v>4649.8214809999999</v>
      </c>
      <c r="BJ53" s="183">
        <v>1743.5</v>
      </c>
      <c r="BK53" s="183">
        <v>1022.125</v>
      </c>
      <c r="BL53" s="183">
        <v>1615.0714809999999</v>
      </c>
      <c r="BM53" s="183">
        <v>21.125</v>
      </c>
      <c r="BN53" s="183">
        <v>3.625</v>
      </c>
      <c r="BO53" s="183">
        <v>24.75</v>
      </c>
      <c r="BP53" s="183">
        <v>219.625</v>
      </c>
      <c r="BQ53" s="184">
        <v>623.625</v>
      </c>
      <c r="BR53" s="184">
        <v>41.875</v>
      </c>
      <c r="BS53" s="184" t="e">
        <v>#VALUE!</v>
      </c>
      <c r="BT53" s="184" t="e">
        <v>#VALUE!</v>
      </c>
      <c r="BU53" s="184" t="e">
        <v>#VALUE!</v>
      </c>
      <c r="BV53" s="184">
        <v>165.875</v>
      </c>
      <c r="BW53" s="185">
        <v>0</v>
      </c>
      <c r="BX53" s="185" t="e">
        <v>#VALUE!</v>
      </c>
      <c r="BY53" s="185" t="e">
        <v>#VALUE!</v>
      </c>
      <c r="BZ53" s="185" t="e">
        <v>#VALUE!</v>
      </c>
      <c r="CA53" s="185" t="e">
        <v>#VALUE!</v>
      </c>
      <c r="CB53" s="185">
        <v>119.75</v>
      </c>
      <c r="CC53" s="186">
        <v>1451.625</v>
      </c>
      <c r="CD53" s="187">
        <v>122048.70944130899</v>
      </c>
    </row>
    <row r="54" spans="1:82" x14ac:dyDescent="0.25">
      <c r="A54" s="179" t="s">
        <v>456</v>
      </c>
      <c r="B54" s="179" t="s">
        <v>457</v>
      </c>
      <c r="C54" s="179" t="s">
        <v>368</v>
      </c>
      <c r="D54" s="179" t="s">
        <v>120</v>
      </c>
      <c r="E54" s="180">
        <v>15839.8938204879</v>
      </c>
      <c r="F54" s="181">
        <v>15821.2688204879</v>
      </c>
      <c r="G54" s="181">
        <v>18.625</v>
      </c>
      <c r="H54" s="181">
        <v>0</v>
      </c>
      <c r="I54" s="181">
        <v>765.25</v>
      </c>
      <c r="J54" s="181">
        <v>792.952256944444</v>
      </c>
      <c r="K54" s="181">
        <v>1009.5</v>
      </c>
      <c r="L54" s="181">
        <v>1664.1699975158001</v>
      </c>
      <c r="M54" s="181">
        <v>5203.2537161325399</v>
      </c>
      <c r="N54" s="181">
        <v>2931.9196356094499</v>
      </c>
      <c r="O54" s="181">
        <v>3472.8482142857101</v>
      </c>
      <c r="P54" s="180">
        <v>2153.5</v>
      </c>
      <c r="Q54" s="181">
        <v>9.625</v>
      </c>
      <c r="R54" s="181">
        <v>39.25</v>
      </c>
      <c r="S54" s="180">
        <v>1203.5</v>
      </c>
      <c r="T54" s="180">
        <v>502</v>
      </c>
      <c r="U54" s="180">
        <v>423.34821428571399</v>
      </c>
      <c r="V54" s="180">
        <v>2545.5</v>
      </c>
      <c r="W54" s="181">
        <v>333.125</v>
      </c>
      <c r="X54" s="181">
        <v>583.625</v>
      </c>
      <c r="Y54" s="181">
        <v>316</v>
      </c>
      <c r="Z54" s="181">
        <v>361.25</v>
      </c>
      <c r="AA54" s="181">
        <v>34.125</v>
      </c>
      <c r="AB54" s="181">
        <v>170.5</v>
      </c>
      <c r="AC54" s="181">
        <v>82.625</v>
      </c>
      <c r="AD54" s="181">
        <v>482.75</v>
      </c>
      <c r="AE54" s="181">
        <v>181.5</v>
      </c>
      <c r="AF54" s="180">
        <v>5891.4206062022304</v>
      </c>
      <c r="AG54" s="181">
        <v>1718.875</v>
      </c>
      <c r="AH54" s="181">
        <v>25.875</v>
      </c>
      <c r="AI54" s="181">
        <v>1377.125</v>
      </c>
      <c r="AJ54" s="181">
        <v>491.25</v>
      </c>
      <c r="AK54" s="181">
        <v>173</v>
      </c>
      <c r="AL54" s="181">
        <v>35.25</v>
      </c>
      <c r="AM54" s="181">
        <v>2070.0456062022299</v>
      </c>
      <c r="AN54" s="180">
        <v>62.625</v>
      </c>
      <c r="AO54" s="180">
        <v>523.875</v>
      </c>
      <c r="AP54" s="181">
        <v>404.25</v>
      </c>
      <c r="AQ54" s="181">
        <v>1.375</v>
      </c>
      <c r="AR54" s="181">
        <v>88.625</v>
      </c>
      <c r="AS54" s="181">
        <v>29.625</v>
      </c>
      <c r="AT54" s="180">
        <v>79.25</v>
      </c>
      <c r="AU54" s="180">
        <v>20</v>
      </c>
      <c r="AV54" s="180">
        <v>81.875</v>
      </c>
      <c r="AW54" s="181">
        <v>4.125</v>
      </c>
      <c r="AX54" s="181">
        <v>77.75</v>
      </c>
      <c r="AY54" s="180">
        <v>133.375</v>
      </c>
      <c r="AZ54" s="180">
        <v>585.25</v>
      </c>
      <c r="BA54" s="180">
        <v>99.625</v>
      </c>
      <c r="BB54" s="180">
        <v>0</v>
      </c>
      <c r="BC54" s="180">
        <v>0.125</v>
      </c>
      <c r="BD54" s="180">
        <v>1074.75</v>
      </c>
      <c r="BE54" s="180">
        <v>11.625</v>
      </c>
      <c r="BF54" s="180">
        <v>31.75</v>
      </c>
      <c r="BG54" s="180">
        <v>348.125</v>
      </c>
      <c r="BH54" s="180" t="e">
        <v>#VALUE!</v>
      </c>
      <c r="BI54" s="182">
        <v>6897.6813999999995</v>
      </c>
      <c r="BJ54" s="183">
        <v>4094.5</v>
      </c>
      <c r="BK54" s="183">
        <v>79.75</v>
      </c>
      <c r="BL54" s="183">
        <v>2092.8063999999999</v>
      </c>
      <c r="BM54" s="183">
        <v>0</v>
      </c>
      <c r="BN54" s="183">
        <v>34.375</v>
      </c>
      <c r="BO54" s="183">
        <v>93.375</v>
      </c>
      <c r="BP54" s="183">
        <v>502.875</v>
      </c>
      <c r="BQ54" s="184">
        <v>1384.75</v>
      </c>
      <c r="BR54" s="184">
        <v>164.25</v>
      </c>
      <c r="BS54" s="184" t="e">
        <v>#VALUE!</v>
      </c>
      <c r="BT54" s="184">
        <v>461</v>
      </c>
      <c r="BU54" s="184">
        <v>10.25</v>
      </c>
      <c r="BV54" s="184">
        <v>301.25</v>
      </c>
      <c r="BW54" s="185">
        <v>0</v>
      </c>
      <c r="BX54" s="185" t="e">
        <v>#VALUE!</v>
      </c>
      <c r="BY54" s="185" t="e">
        <v>#VALUE!</v>
      </c>
      <c r="BZ54" s="185" t="e">
        <v>#VALUE!</v>
      </c>
      <c r="CA54" s="185" t="e">
        <v>#VALUE!</v>
      </c>
      <c r="CB54" s="185">
        <v>192.375</v>
      </c>
      <c r="CC54" s="186">
        <v>174.125</v>
      </c>
      <c r="CD54" s="187">
        <v>179881.85937711599</v>
      </c>
    </row>
    <row r="55" spans="1:82" x14ac:dyDescent="0.25">
      <c r="A55" s="179" t="s">
        <v>161</v>
      </c>
      <c r="B55" s="179" t="s">
        <v>458</v>
      </c>
      <c r="C55" s="179" t="s">
        <v>368</v>
      </c>
      <c r="D55" s="179" t="s">
        <v>120</v>
      </c>
      <c r="E55" s="180">
        <v>4377.7119637333099</v>
      </c>
      <c r="F55" s="181">
        <v>4262.5869637333099</v>
      </c>
      <c r="G55" s="181" t="e">
        <v>#VALUE!</v>
      </c>
      <c r="H55" s="181">
        <v>115.125</v>
      </c>
      <c r="I55" s="181">
        <v>243.75</v>
      </c>
      <c r="J55" s="181">
        <v>260</v>
      </c>
      <c r="K55" s="181">
        <v>298.75</v>
      </c>
      <c r="L55" s="181">
        <v>696.3</v>
      </c>
      <c r="M55" s="181">
        <v>1009.161963733306</v>
      </c>
      <c r="N55" s="181">
        <v>728.75</v>
      </c>
      <c r="O55" s="181">
        <v>1141</v>
      </c>
      <c r="P55" s="180">
        <v>283</v>
      </c>
      <c r="Q55" s="181">
        <v>4.25</v>
      </c>
      <c r="R55" s="181">
        <v>6.125</v>
      </c>
      <c r="S55" s="180">
        <v>87.875</v>
      </c>
      <c r="T55" s="180">
        <v>139.875</v>
      </c>
      <c r="U55" s="180">
        <v>73.281415343915299</v>
      </c>
      <c r="V55" s="180">
        <v>663</v>
      </c>
      <c r="W55" s="181">
        <v>230.375</v>
      </c>
      <c r="X55" s="181">
        <v>105</v>
      </c>
      <c r="Y55" s="181">
        <v>0</v>
      </c>
      <c r="Z55" s="181">
        <v>122.25</v>
      </c>
      <c r="AA55" s="181" t="e">
        <v>#VALUE!</v>
      </c>
      <c r="AB55" s="181">
        <v>23.125</v>
      </c>
      <c r="AC55" s="181" t="e">
        <v>#VALUE!</v>
      </c>
      <c r="AD55" s="181">
        <v>56</v>
      </c>
      <c r="AE55" s="181">
        <v>126.25</v>
      </c>
      <c r="AF55" s="180">
        <v>1881.30554838939</v>
      </c>
      <c r="AG55" s="181">
        <v>800.25</v>
      </c>
      <c r="AH55" s="181">
        <v>0</v>
      </c>
      <c r="AI55" s="181">
        <v>354.375</v>
      </c>
      <c r="AJ55" s="181">
        <v>33.125</v>
      </c>
      <c r="AK55" s="181">
        <v>495.25</v>
      </c>
      <c r="AL55" s="181" t="e">
        <v>#VALUE!</v>
      </c>
      <c r="AM55" s="181">
        <v>198.30554838939099</v>
      </c>
      <c r="AN55" s="180">
        <v>54.125</v>
      </c>
      <c r="AO55" s="180">
        <v>76.125</v>
      </c>
      <c r="AP55" s="181">
        <v>53.625</v>
      </c>
      <c r="AQ55" s="181">
        <v>0</v>
      </c>
      <c r="AR55" s="181">
        <v>14.5</v>
      </c>
      <c r="AS55" s="181">
        <v>8</v>
      </c>
      <c r="AT55" s="180">
        <v>27</v>
      </c>
      <c r="AU55" s="180">
        <v>0</v>
      </c>
      <c r="AV55" s="180">
        <v>24.5</v>
      </c>
      <c r="AW55" s="181">
        <v>8.75</v>
      </c>
      <c r="AX55" s="181">
        <v>15.75</v>
      </c>
      <c r="AY55" s="180">
        <v>8.5</v>
      </c>
      <c r="AZ55" s="180">
        <v>39.25</v>
      </c>
      <c r="BA55" s="180">
        <v>28.75</v>
      </c>
      <c r="BB55" s="180">
        <v>0</v>
      </c>
      <c r="BC55" s="180" t="e">
        <v>#VALUE!</v>
      </c>
      <c r="BD55" s="180">
        <v>573.25</v>
      </c>
      <c r="BE55" s="180" t="e">
        <v>#VALUE!</v>
      </c>
      <c r="BF55" s="180">
        <v>3.5</v>
      </c>
      <c r="BG55" s="180">
        <v>198.25</v>
      </c>
      <c r="BH55" s="180" t="e">
        <v>#VALUE!</v>
      </c>
      <c r="BI55" s="182">
        <v>717.48461249999991</v>
      </c>
      <c r="BJ55" s="183" t="e">
        <v>#VALUE!</v>
      </c>
      <c r="BK55" s="183">
        <v>27.5</v>
      </c>
      <c r="BL55" s="183">
        <v>559.23461249999991</v>
      </c>
      <c r="BM55" s="183" t="e">
        <v>#VALUE!</v>
      </c>
      <c r="BN55" s="183">
        <v>0</v>
      </c>
      <c r="BO55" s="183" t="e">
        <v>#VALUE!</v>
      </c>
      <c r="BP55" s="183">
        <v>50.5</v>
      </c>
      <c r="BQ55" s="184">
        <v>482.875</v>
      </c>
      <c r="BR55" s="184">
        <v>21.625</v>
      </c>
      <c r="BS55" s="184" t="e">
        <v>#VALUE!</v>
      </c>
      <c r="BT55" s="184">
        <v>108</v>
      </c>
      <c r="BU55" s="184" t="e">
        <v>#VALUE!</v>
      </c>
      <c r="BV55" s="184">
        <v>74.25</v>
      </c>
      <c r="BW55" s="185" t="e">
        <v>#VALUE!</v>
      </c>
      <c r="BX55" s="185" t="e">
        <v>#VALUE!</v>
      </c>
      <c r="BY55" s="185" t="e">
        <v>#VALUE!</v>
      </c>
      <c r="BZ55" s="185" t="e">
        <v>#VALUE!</v>
      </c>
      <c r="CA55" s="185" t="e">
        <v>#VALUE!</v>
      </c>
      <c r="CB55" s="185">
        <v>49.5</v>
      </c>
      <c r="CC55" s="186">
        <v>134.08695652173901</v>
      </c>
      <c r="CD55" s="187">
        <v>42177.154162883802</v>
      </c>
    </row>
    <row r="56" spans="1:82" x14ac:dyDescent="0.25">
      <c r="A56" s="179" t="s">
        <v>152</v>
      </c>
      <c r="B56" s="179" t="s">
        <v>459</v>
      </c>
      <c r="C56" s="179" t="s">
        <v>126</v>
      </c>
      <c r="D56" s="179" t="s">
        <v>126</v>
      </c>
      <c r="E56" s="180">
        <v>8411.1616802824501</v>
      </c>
      <c r="F56" s="181">
        <v>8253.0895187443202</v>
      </c>
      <c r="G56" s="181">
        <v>50.699204021784695</v>
      </c>
      <c r="H56" s="181">
        <v>107.37295751633999</v>
      </c>
      <c r="I56" s="181">
        <v>474.75</v>
      </c>
      <c r="J56" s="181">
        <v>621.125</v>
      </c>
      <c r="K56" s="181">
        <v>569.5</v>
      </c>
      <c r="L56" s="181">
        <v>1302.5742040217799</v>
      </c>
      <c r="M56" s="181">
        <v>3193.3181172291702</v>
      </c>
      <c r="N56" s="181">
        <v>1507.64435903149</v>
      </c>
      <c r="O56" s="181">
        <v>742.25</v>
      </c>
      <c r="P56" s="180">
        <v>1288.625</v>
      </c>
      <c r="Q56" s="181">
        <v>11.5</v>
      </c>
      <c r="R56" s="181">
        <v>16.5</v>
      </c>
      <c r="S56" s="180">
        <v>227.875</v>
      </c>
      <c r="T56" s="180">
        <v>355.75</v>
      </c>
      <c r="U56" s="180">
        <v>51.75</v>
      </c>
      <c r="V56" s="180">
        <v>1557.75</v>
      </c>
      <c r="W56" s="181">
        <v>476.375</v>
      </c>
      <c r="X56" s="181">
        <v>127.625</v>
      </c>
      <c r="Y56" s="181">
        <v>286.625</v>
      </c>
      <c r="Z56" s="181">
        <v>126.75</v>
      </c>
      <c r="AA56" s="181">
        <v>14.875</v>
      </c>
      <c r="AB56" s="181">
        <v>45.125</v>
      </c>
      <c r="AC56" s="181">
        <v>228</v>
      </c>
      <c r="AD56" s="181">
        <v>144.375</v>
      </c>
      <c r="AE56" s="181">
        <v>108</v>
      </c>
      <c r="AF56" s="180">
        <v>2894.7866802824501</v>
      </c>
      <c r="AG56" s="181">
        <v>1109.125</v>
      </c>
      <c r="AH56" s="181">
        <v>79.625</v>
      </c>
      <c r="AI56" s="181">
        <v>829</v>
      </c>
      <c r="AJ56" s="181">
        <v>21.125</v>
      </c>
      <c r="AK56" s="181">
        <v>270.875</v>
      </c>
      <c r="AL56" s="181">
        <v>26.625</v>
      </c>
      <c r="AM56" s="181">
        <v>558.41168028244795</v>
      </c>
      <c r="AN56" s="180">
        <v>20</v>
      </c>
      <c r="AO56" s="180">
        <v>149.375</v>
      </c>
      <c r="AP56" s="181">
        <v>143.625</v>
      </c>
      <c r="AQ56" s="181">
        <v>2.625</v>
      </c>
      <c r="AR56" s="181">
        <v>2.375</v>
      </c>
      <c r="AS56" s="181">
        <v>0.75</v>
      </c>
      <c r="AT56" s="180">
        <v>124.875</v>
      </c>
      <c r="AU56" s="180">
        <v>2.75</v>
      </c>
      <c r="AV56" s="180">
        <v>75.5</v>
      </c>
      <c r="AW56" s="181">
        <v>42</v>
      </c>
      <c r="AX56" s="181">
        <v>33.5</v>
      </c>
      <c r="AY56" s="180">
        <v>37.125</v>
      </c>
      <c r="AZ56" s="180">
        <v>65.25</v>
      </c>
      <c r="BA56" s="180">
        <v>77.5</v>
      </c>
      <c r="BB56" s="180">
        <v>1</v>
      </c>
      <c r="BC56" s="180">
        <v>0</v>
      </c>
      <c r="BD56" s="180">
        <v>685.5</v>
      </c>
      <c r="BE56" s="180">
        <v>7.25</v>
      </c>
      <c r="BF56" s="180">
        <v>70.375</v>
      </c>
      <c r="BG56" s="180">
        <v>283.625</v>
      </c>
      <c r="BH56" s="180" t="e">
        <v>#VALUE!</v>
      </c>
      <c r="BI56" s="182">
        <v>2763.8835212499998</v>
      </c>
      <c r="BJ56" s="183">
        <v>802.25</v>
      </c>
      <c r="BK56" s="183">
        <v>258.25</v>
      </c>
      <c r="BL56" s="183">
        <v>1504.3835212500001</v>
      </c>
      <c r="BM56" s="183">
        <v>36.125</v>
      </c>
      <c r="BN56" s="183">
        <v>30.375</v>
      </c>
      <c r="BO56" s="183" t="e">
        <v>#VALUE!</v>
      </c>
      <c r="BP56" s="183">
        <v>132.5</v>
      </c>
      <c r="BQ56" s="184">
        <v>686.25</v>
      </c>
      <c r="BR56" s="184">
        <v>267.375</v>
      </c>
      <c r="BS56" s="184" t="e">
        <v>#VALUE!</v>
      </c>
      <c r="BT56" s="184" t="e">
        <v>#VALUE!</v>
      </c>
      <c r="BU56" s="184" t="e">
        <v>#VALUE!</v>
      </c>
      <c r="BV56" s="184">
        <v>170.375</v>
      </c>
      <c r="BW56" s="185" t="e">
        <v>#VALUE!</v>
      </c>
      <c r="BX56" s="185" t="e">
        <v>#VALUE!</v>
      </c>
      <c r="BY56" s="185" t="e">
        <v>#VALUE!</v>
      </c>
      <c r="BZ56" s="185" t="e">
        <v>#VALUE!</v>
      </c>
      <c r="CA56" s="185" t="e">
        <v>#VALUE!</v>
      </c>
      <c r="CB56" s="185">
        <v>96.125</v>
      </c>
      <c r="CC56" s="186">
        <v>18.25</v>
      </c>
      <c r="CD56" s="187">
        <v>84920.659700572505</v>
      </c>
    </row>
    <row r="57" spans="1:82" x14ac:dyDescent="0.25">
      <c r="A57" s="179" t="s">
        <v>460</v>
      </c>
      <c r="B57" s="179" t="s">
        <v>461</v>
      </c>
      <c r="C57" s="179" t="s">
        <v>462</v>
      </c>
      <c r="D57" s="179" t="s">
        <v>120</v>
      </c>
      <c r="E57" s="180">
        <v>23060.6648285298</v>
      </c>
      <c r="F57" s="181">
        <v>22885.139828529798</v>
      </c>
      <c r="G57" s="181">
        <v>175.52500000000001</v>
      </c>
      <c r="H57" s="181">
        <v>0</v>
      </c>
      <c r="I57" s="181">
        <v>975.44872389074305</v>
      </c>
      <c r="J57" s="181">
        <v>1144</v>
      </c>
      <c r="K57" s="181">
        <v>1279.625</v>
      </c>
      <c r="L57" s="181">
        <v>2115.5378134187899</v>
      </c>
      <c r="M57" s="181">
        <v>5090.7165477172102</v>
      </c>
      <c r="N57" s="181">
        <v>4450.0940805568398</v>
      </c>
      <c r="O57" s="181">
        <v>8005.2426629462398</v>
      </c>
      <c r="P57" s="180">
        <v>1821</v>
      </c>
      <c r="Q57" s="181">
        <v>16.625</v>
      </c>
      <c r="R57" s="181">
        <v>113.375</v>
      </c>
      <c r="S57" s="180">
        <v>3139.125</v>
      </c>
      <c r="T57" s="180">
        <v>838.875</v>
      </c>
      <c r="U57" s="180">
        <v>727.45991894795998</v>
      </c>
      <c r="V57" s="180">
        <v>5192.375</v>
      </c>
      <c r="W57" s="181">
        <v>917.875</v>
      </c>
      <c r="X57" s="181">
        <v>1055.5</v>
      </c>
      <c r="Y57" s="181">
        <v>458.625</v>
      </c>
      <c r="Z57" s="181">
        <v>472.75</v>
      </c>
      <c r="AA57" s="181">
        <v>0</v>
      </c>
      <c r="AB57" s="181">
        <v>336.125</v>
      </c>
      <c r="AC57" s="181">
        <v>934.125</v>
      </c>
      <c r="AD57" s="181">
        <v>529.5</v>
      </c>
      <c r="AE57" s="181">
        <v>487.875</v>
      </c>
      <c r="AF57" s="180">
        <v>5938.9549095818602</v>
      </c>
      <c r="AG57" s="181">
        <v>2371</v>
      </c>
      <c r="AH57" s="181">
        <v>83.875</v>
      </c>
      <c r="AI57" s="181">
        <v>951.75</v>
      </c>
      <c r="AJ57" s="181">
        <v>322.25</v>
      </c>
      <c r="AK57" s="181">
        <v>158.375</v>
      </c>
      <c r="AL57" s="181">
        <v>121.125</v>
      </c>
      <c r="AM57" s="181">
        <v>1930.57990958186</v>
      </c>
      <c r="AN57" s="180">
        <v>258.375</v>
      </c>
      <c r="AO57" s="180">
        <v>877.375</v>
      </c>
      <c r="AP57" s="181">
        <v>338.25</v>
      </c>
      <c r="AQ57" s="181">
        <v>4.75</v>
      </c>
      <c r="AR57" s="181">
        <v>492</v>
      </c>
      <c r="AS57" s="181">
        <v>42.375</v>
      </c>
      <c r="AT57" s="180">
        <v>136.75</v>
      </c>
      <c r="AU57" s="180">
        <v>89.75</v>
      </c>
      <c r="AV57" s="180">
        <v>91.5</v>
      </c>
      <c r="AW57" s="181">
        <v>52.5</v>
      </c>
      <c r="AX57" s="181">
        <v>39</v>
      </c>
      <c r="AY57" s="180">
        <v>80.625</v>
      </c>
      <c r="AZ57" s="180">
        <v>79.75</v>
      </c>
      <c r="BA57" s="180">
        <v>95.125</v>
      </c>
      <c r="BB57" s="180">
        <v>2</v>
      </c>
      <c r="BC57" s="180">
        <v>0</v>
      </c>
      <c r="BD57" s="180">
        <v>2157</v>
      </c>
      <c r="BE57" s="180">
        <v>466.75</v>
      </c>
      <c r="BF57" s="180">
        <v>19.625</v>
      </c>
      <c r="BG57" s="180">
        <v>734.125</v>
      </c>
      <c r="BH57" s="180" t="e">
        <v>#VALUE!</v>
      </c>
      <c r="BI57" s="182">
        <v>2275.93662634375</v>
      </c>
      <c r="BJ57" s="183" t="e">
        <v>#VALUE!</v>
      </c>
      <c r="BK57" s="183">
        <v>52.75</v>
      </c>
      <c r="BL57" s="183">
        <v>1582.43662634375</v>
      </c>
      <c r="BM57" s="183">
        <v>0</v>
      </c>
      <c r="BN57" s="183">
        <v>15.5</v>
      </c>
      <c r="BO57" s="183">
        <v>0</v>
      </c>
      <c r="BP57" s="183">
        <v>80.25</v>
      </c>
      <c r="BQ57" s="184">
        <v>1460.875</v>
      </c>
      <c r="BR57" s="184">
        <v>343.625</v>
      </c>
      <c r="BS57" s="184" t="e">
        <v>#VALUE!</v>
      </c>
      <c r="BT57" s="184" t="e">
        <v>#VALUE!</v>
      </c>
      <c r="BU57" s="184" t="e">
        <v>#VALUE!</v>
      </c>
      <c r="BV57" s="184">
        <v>1068.625</v>
      </c>
      <c r="BW57" s="185">
        <v>0</v>
      </c>
      <c r="BX57" s="185">
        <v>29</v>
      </c>
      <c r="BY57" s="185" t="e">
        <v>#VALUE!</v>
      </c>
      <c r="BZ57" s="185">
        <v>60.25</v>
      </c>
      <c r="CA57" s="185" t="e">
        <v>#VALUE!</v>
      </c>
      <c r="CB57" s="185">
        <v>827.5</v>
      </c>
      <c r="CC57" s="186">
        <v>475.25</v>
      </c>
      <c r="CD57" s="187">
        <v>167973.54761458299</v>
      </c>
    </row>
    <row r="58" spans="1:82" x14ac:dyDescent="0.25">
      <c r="A58" s="179" t="s">
        <v>463</v>
      </c>
      <c r="B58" s="179" t="s">
        <v>464</v>
      </c>
      <c r="C58" s="179" t="s">
        <v>462</v>
      </c>
      <c r="D58" s="179" t="s">
        <v>120</v>
      </c>
      <c r="E58" s="180">
        <v>4727.62695892587</v>
      </c>
      <c r="F58" s="181">
        <v>4583.7998312663003</v>
      </c>
      <c r="G58" s="181">
        <v>0</v>
      </c>
      <c r="H58" s="181">
        <v>143.82712765957399</v>
      </c>
      <c r="I58" s="181">
        <v>228.25</v>
      </c>
      <c r="J58" s="181">
        <v>280.38905797101398</v>
      </c>
      <c r="K58" s="181">
        <v>223.10037037037</v>
      </c>
      <c r="L58" s="181">
        <v>1072.2066296785001</v>
      </c>
      <c r="M58" s="181">
        <v>1542.6440946857399</v>
      </c>
      <c r="N58" s="181">
        <v>567.272178560675</v>
      </c>
      <c r="O58" s="181">
        <v>813.76462765957399</v>
      </c>
      <c r="P58" s="180">
        <v>448.875</v>
      </c>
      <c r="Q58" s="181">
        <v>12.75</v>
      </c>
      <c r="R58" s="181">
        <v>25.625</v>
      </c>
      <c r="S58" s="180">
        <v>102.5</v>
      </c>
      <c r="T58" s="180">
        <v>126.5</v>
      </c>
      <c r="U58" s="180">
        <v>359.01462765957399</v>
      </c>
      <c r="V58" s="180">
        <v>750.5</v>
      </c>
      <c r="W58" s="181">
        <v>57.875</v>
      </c>
      <c r="X58" s="181">
        <v>218.25</v>
      </c>
      <c r="Y58" s="181">
        <v>81.75</v>
      </c>
      <c r="Z58" s="181">
        <v>152.25</v>
      </c>
      <c r="AA58" s="181" t="e">
        <v>#VALUE!</v>
      </c>
      <c r="AB58" s="181">
        <v>19.875</v>
      </c>
      <c r="AC58" s="181">
        <v>11.75</v>
      </c>
      <c r="AD58" s="181">
        <v>182.375</v>
      </c>
      <c r="AE58" s="181">
        <v>26.375</v>
      </c>
      <c r="AF58" s="180">
        <v>1915.1123312663001</v>
      </c>
      <c r="AG58" s="181">
        <v>825.125</v>
      </c>
      <c r="AH58" s="181" t="e">
        <v>#VALUE!</v>
      </c>
      <c r="AI58" s="181">
        <v>444.375</v>
      </c>
      <c r="AJ58" s="181">
        <v>108</v>
      </c>
      <c r="AK58" s="181">
        <v>75.5</v>
      </c>
      <c r="AL58" s="181">
        <v>42.875</v>
      </c>
      <c r="AM58" s="181">
        <v>419.23733126629702</v>
      </c>
      <c r="AN58" s="180">
        <v>23.875</v>
      </c>
      <c r="AO58" s="180">
        <v>130.375</v>
      </c>
      <c r="AP58" s="181">
        <v>57.5</v>
      </c>
      <c r="AQ58" s="181">
        <v>0</v>
      </c>
      <c r="AR58" s="181">
        <v>70.875</v>
      </c>
      <c r="AS58" s="181">
        <v>2</v>
      </c>
      <c r="AT58" s="180">
        <v>31.25</v>
      </c>
      <c r="AU58" s="180">
        <v>0</v>
      </c>
      <c r="AV58" s="180">
        <v>37</v>
      </c>
      <c r="AW58" s="181">
        <v>2.75</v>
      </c>
      <c r="AX58" s="181">
        <v>34.25</v>
      </c>
      <c r="AY58" s="180">
        <v>9.25</v>
      </c>
      <c r="AZ58" s="180">
        <v>17.875</v>
      </c>
      <c r="BA58" s="180">
        <v>31.375</v>
      </c>
      <c r="BB58" s="180">
        <v>0</v>
      </c>
      <c r="BC58" s="180">
        <v>0</v>
      </c>
      <c r="BD58" s="180">
        <v>378.625</v>
      </c>
      <c r="BE58" s="180" t="e">
        <v>#VALUE!</v>
      </c>
      <c r="BF58" s="180">
        <v>77.125</v>
      </c>
      <c r="BG58" s="180">
        <v>176.375</v>
      </c>
      <c r="BH58" s="180" t="e">
        <v>#VALUE!</v>
      </c>
      <c r="BI58" s="182">
        <v>813.35961249999991</v>
      </c>
      <c r="BJ58" s="183" t="e">
        <v>#VALUE!</v>
      </c>
      <c r="BK58" s="183">
        <v>78</v>
      </c>
      <c r="BL58" s="183">
        <v>599.98461249999991</v>
      </c>
      <c r="BM58" s="183" t="e">
        <v>#VALUE!</v>
      </c>
      <c r="BN58" s="183" t="e">
        <v>#VALUE!</v>
      </c>
      <c r="BO58" s="183">
        <v>0</v>
      </c>
      <c r="BP58" s="183">
        <v>10.5</v>
      </c>
      <c r="BQ58" s="184">
        <v>134.875</v>
      </c>
      <c r="BR58" s="184">
        <v>41.625</v>
      </c>
      <c r="BS58" s="184" t="e">
        <v>#VALUE!</v>
      </c>
      <c r="BT58" s="184" t="e">
        <v>#VALUE!</v>
      </c>
      <c r="BU58" s="184" t="e">
        <v>#VALUE!</v>
      </c>
      <c r="BV58" s="184">
        <v>71.75</v>
      </c>
      <c r="BW58" s="185" t="e">
        <v>#VALUE!</v>
      </c>
      <c r="BX58" s="185" t="e">
        <v>#VALUE!</v>
      </c>
      <c r="BY58" s="185" t="e">
        <v>#VALUE!</v>
      </c>
      <c r="BZ58" s="185" t="e">
        <v>#VALUE!</v>
      </c>
      <c r="CA58" s="185" t="e">
        <v>#VALUE!</v>
      </c>
      <c r="CB58" s="185">
        <v>47.25</v>
      </c>
      <c r="CC58" s="186">
        <v>36.25</v>
      </c>
      <c r="CD58" s="187">
        <v>35527.853995055004</v>
      </c>
    </row>
    <row r="59" spans="1:82" x14ac:dyDescent="0.25">
      <c r="A59" s="179" t="s">
        <v>465</v>
      </c>
      <c r="B59" s="179" t="s">
        <v>466</v>
      </c>
      <c r="C59" s="179" t="s">
        <v>117</v>
      </c>
      <c r="D59" s="179" t="s">
        <v>117</v>
      </c>
      <c r="E59" s="180">
        <v>19190.5109373942</v>
      </c>
      <c r="F59" s="181">
        <v>18502.0109373942</v>
      </c>
      <c r="G59" s="181">
        <v>8.875</v>
      </c>
      <c r="H59" s="181" t="e">
        <v>#VALUE!</v>
      </c>
      <c r="I59" s="181">
        <v>1150.375</v>
      </c>
      <c r="J59" s="181">
        <v>1386.25</v>
      </c>
      <c r="K59" s="181">
        <v>1588</v>
      </c>
      <c r="L59" s="181">
        <v>2737.1100249388301</v>
      </c>
      <c r="M59" s="181">
        <v>5196.2692747803994</v>
      </c>
      <c r="N59" s="181">
        <v>3808.6222073678</v>
      </c>
      <c r="O59" s="181">
        <v>3323.8844303071401</v>
      </c>
      <c r="P59" s="180">
        <v>3580.625</v>
      </c>
      <c r="Q59" s="181">
        <v>43.875</v>
      </c>
      <c r="R59" s="181">
        <v>197.5</v>
      </c>
      <c r="S59" s="180">
        <v>1452.25</v>
      </c>
      <c r="T59" s="180">
        <v>745.25</v>
      </c>
      <c r="U59" s="180">
        <v>815.04729007416404</v>
      </c>
      <c r="V59" s="180">
        <v>3381.75</v>
      </c>
      <c r="W59" s="181">
        <v>677.875</v>
      </c>
      <c r="X59" s="181">
        <v>648</v>
      </c>
      <c r="Y59" s="181">
        <v>224.125</v>
      </c>
      <c r="Z59" s="181">
        <v>466</v>
      </c>
      <c r="AA59" s="181">
        <v>12.375</v>
      </c>
      <c r="AB59" s="181">
        <v>440.875</v>
      </c>
      <c r="AC59" s="181">
        <v>18.125</v>
      </c>
      <c r="AD59" s="181">
        <v>156.125</v>
      </c>
      <c r="AE59" s="181">
        <v>738.25</v>
      </c>
      <c r="AF59" s="180">
        <v>5053.4636473199998</v>
      </c>
      <c r="AG59" s="181">
        <v>1778</v>
      </c>
      <c r="AH59" s="181">
        <v>22.75</v>
      </c>
      <c r="AI59" s="181">
        <v>1334.375</v>
      </c>
      <c r="AJ59" s="181">
        <v>195.875</v>
      </c>
      <c r="AK59" s="181">
        <v>379.5</v>
      </c>
      <c r="AL59" s="181">
        <v>0</v>
      </c>
      <c r="AM59" s="181">
        <v>1342.963647319996</v>
      </c>
      <c r="AN59" s="180">
        <v>101.625</v>
      </c>
      <c r="AO59" s="180">
        <v>389.75</v>
      </c>
      <c r="AP59" s="181">
        <v>274.5</v>
      </c>
      <c r="AQ59" s="181">
        <v>18.75</v>
      </c>
      <c r="AR59" s="181">
        <v>42.875</v>
      </c>
      <c r="AS59" s="181">
        <v>53.625</v>
      </c>
      <c r="AT59" s="180">
        <v>428</v>
      </c>
      <c r="AU59" s="180">
        <v>179.625</v>
      </c>
      <c r="AV59" s="180">
        <v>110.125</v>
      </c>
      <c r="AW59" s="181">
        <v>11.625</v>
      </c>
      <c r="AX59" s="181">
        <v>98.5</v>
      </c>
      <c r="AY59" s="180">
        <v>40.5</v>
      </c>
      <c r="AZ59" s="180">
        <v>419.625</v>
      </c>
      <c r="BA59" s="180">
        <v>203</v>
      </c>
      <c r="BB59" s="180">
        <v>1</v>
      </c>
      <c r="BC59" s="180">
        <v>3</v>
      </c>
      <c r="BD59" s="180">
        <v>1315.75</v>
      </c>
      <c r="BE59" s="180">
        <v>5.625</v>
      </c>
      <c r="BF59" s="180">
        <v>92.25</v>
      </c>
      <c r="BG59" s="180">
        <v>326</v>
      </c>
      <c r="BH59" s="180" t="e">
        <v>#VALUE!</v>
      </c>
      <c r="BI59" s="182">
        <v>5287.1536903750002</v>
      </c>
      <c r="BJ59" s="183">
        <v>2052.25</v>
      </c>
      <c r="BK59" s="183">
        <v>310.875</v>
      </c>
      <c r="BL59" s="183">
        <v>2486.7786903750002</v>
      </c>
      <c r="BM59" s="183">
        <v>121.75</v>
      </c>
      <c r="BN59" s="183">
        <v>156.625</v>
      </c>
      <c r="BO59" s="183" t="e">
        <v>#VALUE!</v>
      </c>
      <c r="BP59" s="183">
        <v>158.875</v>
      </c>
      <c r="BQ59" s="184">
        <v>2946.26351950355</v>
      </c>
      <c r="BR59" s="184">
        <v>98.25</v>
      </c>
      <c r="BS59" s="184" t="e">
        <v>#VALUE!</v>
      </c>
      <c r="BT59" s="184" t="e">
        <v>#VALUE!</v>
      </c>
      <c r="BU59" s="184" t="e">
        <v>#VALUE!</v>
      </c>
      <c r="BV59" s="184">
        <v>2248.38851950355</v>
      </c>
      <c r="BW59" s="185">
        <v>1112.75</v>
      </c>
      <c r="BX59" s="185">
        <v>12.25</v>
      </c>
      <c r="BY59" s="185">
        <v>90</v>
      </c>
      <c r="BZ59" s="185">
        <v>290</v>
      </c>
      <c r="CA59" s="185">
        <v>8.75</v>
      </c>
      <c r="CB59" s="185">
        <v>390</v>
      </c>
      <c r="CC59" s="186">
        <v>199</v>
      </c>
      <c r="CD59" s="187">
        <v>181333.32312961901</v>
      </c>
    </row>
    <row r="60" spans="1:82" x14ac:dyDescent="0.25">
      <c r="A60" s="179" t="s">
        <v>467</v>
      </c>
      <c r="B60" s="179" t="s">
        <v>468</v>
      </c>
      <c r="C60" s="179" t="s">
        <v>462</v>
      </c>
      <c r="D60" s="179" t="s">
        <v>120</v>
      </c>
      <c r="E60" s="180">
        <v>30102.367167173201</v>
      </c>
      <c r="F60" s="181">
        <v>29407.375764301702</v>
      </c>
      <c r="G60" s="181">
        <v>35.626780626780601</v>
      </c>
      <c r="H60" s="181">
        <v>659.36462224477805</v>
      </c>
      <c r="I60" s="181">
        <v>953.08303571428598</v>
      </c>
      <c r="J60" s="181">
        <v>1083</v>
      </c>
      <c r="K60" s="181">
        <v>1277.3735119047601</v>
      </c>
      <c r="L60" s="181">
        <v>2493.0233803917899</v>
      </c>
      <c r="M60" s="181">
        <v>6478.5838990144903</v>
      </c>
      <c r="N60" s="181">
        <v>7109.7307634565104</v>
      </c>
      <c r="O60" s="181">
        <v>10707.5725766914</v>
      </c>
      <c r="P60" s="180">
        <v>1732.375</v>
      </c>
      <c r="Q60" s="181">
        <v>204.875</v>
      </c>
      <c r="R60" s="181">
        <v>262.125</v>
      </c>
      <c r="S60" s="180">
        <v>4380.375</v>
      </c>
      <c r="T60" s="180">
        <v>467.5</v>
      </c>
      <c r="U60" s="180">
        <v>1216.5940193912199</v>
      </c>
      <c r="V60" s="180">
        <v>7830.875</v>
      </c>
      <c r="W60" s="181">
        <v>3463.125</v>
      </c>
      <c r="X60" s="181">
        <v>953</v>
      </c>
      <c r="Y60" s="181">
        <v>551.625</v>
      </c>
      <c r="Z60" s="181">
        <v>835.75</v>
      </c>
      <c r="AA60" s="181">
        <v>0</v>
      </c>
      <c r="AB60" s="181">
        <v>516.25</v>
      </c>
      <c r="AC60" s="181">
        <v>266.125</v>
      </c>
      <c r="AD60" s="181">
        <v>685.25</v>
      </c>
      <c r="AE60" s="181">
        <v>559.75</v>
      </c>
      <c r="AF60" s="180">
        <v>9938.3981477819907</v>
      </c>
      <c r="AG60" s="181">
        <v>2898.5</v>
      </c>
      <c r="AH60" s="181">
        <v>75.25</v>
      </c>
      <c r="AI60" s="181">
        <v>2683.375</v>
      </c>
      <c r="AJ60" s="181">
        <v>1103.375</v>
      </c>
      <c r="AK60" s="181">
        <v>358.25</v>
      </c>
      <c r="AL60" s="181">
        <v>310.875</v>
      </c>
      <c r="AM60" s="181">
        <v>2508.7731477819898</v>
      </c>
      <c r="AN60" s="180">
        <v>342.75</v>
      </c>
      <c r="AO60" s="180">
        <v>433.25</v>
      </c>
      <c r="AP60" s="181">
        <v>214.375</v>
      </c>
      <c r="AQ60" s="181">
        <v>1.25</v>
      </c>
      <c r="AR60" s="181">
        <v>173.5</v>
      </c>
      <c r="AS60" s="181">
        <v>44.125</v>
      </c>
      <c r="AT60" s="180">
        <v>382.625</v>
      </c>
      <c r="AU60" s="180">
        <v>111.375</v>
      </c>
      <c r="AV60" s="180">
        <v>134.375</v>
      </c>
      <c r="AW60" s="181">
        <v>40.125</v>
      </c>
      <c r="AX60" s="181">
        <v>94.25</v>
      </c>
      <c r="AY60" s="180">
        <v>46.75</v>
      </c>
      <c r="AZ60" s="180">
        <v>52.75</v>
      </c>
      <c r="BA60" s="180">
        <v>69.875</v>
      </c>
      <c r="BB60" s="180">
        <v>4</v>
      </c>
      <c r="BC60" s="180">
        <v>1</v>
      </c>
      <c r="BD60" s="180">
        <v>1652.75</v>
      </c>
      <c r="BE60" s="180">
        <v>25.625</v>
      </c>
      <c r="BF60" s="180" t="e">
        <v>#VALUE!</v>
      </c>
      <c r="BG60" s="180">
        <v>1135.5</v>
      </c>
      <c r="BH60" s="180" t="e">
        <v>#VALUE!</v>
      </c>
      <c r="BI60" s="182">
        <v>4294.9394463437502</v>
      </c>
      <c r="BJ60" s="183">
        <v>374.125</v>
      </c>
      <c r="BK60" s="183">
        <v>236.25</v>
      </c>
      <c r="BL60" s="183">
        <v>3546.8144463437502</v>
      </c>
      <c r="BM60" s="183">
        <v>3.375</v>
      </c>
      <c r="BN60" s="183">
        <v>13</v>
      </c>
      <c r="BO60" s="183">
        <v>0</v>
      </c>
      <c r="BP60" s="183">
        <v>121.375</v>
      </c>
      <c r="BQ60" s="184">
        <v>570.875</v>
      </c>
      <c r="BR60" s="184">
        <v>135.375</v>
      </c>
      <c r="BS60" s="184" t="e">
        <v>#VALUE!</v>
      </c>
      <c r="BT60" s="184" t="e">
        <v>#VALUE!</v>
      </c>
      <c r="BU60" s="184">
        <v>1.75</v>
      </c>
      <c r="BV60" s="184">
        <v>345</v>
      </c>
      <c r="BW60" s="185" t="e">
        <v>#VALUE!</v>
      </c>
      <c r="BX60" s="185" t="e">
        <v>#VALUE!</v>
      </c>
      <c r="BY60" s="185" t="e">
        <v>#VALUE!</v>
      </c>
      <c r="BZ60" s="185" t="e">
        <v>#VALUE!</v>
      </c>
      <c r="CA60" s="185" t="e">
        <v>#VALUE!</v>
      </c>
      <c r="CB60" s="185">
        <v>280</v>
      </c>
      <c r="CC60" s="186">
        <v>671.375</v>
      </c>
      <c r="CD60" s="187">
        <v>246035.175560212</v>
      </c>
    </row>
    <row r="61" spans="1:82" x14ac:dyDescent="0.25">
      <c r="A61" s="179" t="s">
        <v>469</v>
      </c>
      <c r="B61" s="179" t="s">
        <v>470</v>
      </c>
      <c r="C61" s="179" t="s">
        <v>399</v>
      </c>
      <c r="D61" s="179" t="s">
        <v>116</v>
      </c>
      <c r="E61" s="180">
        <v>6445.2331066644201</v>
      </c>
      <c r="F61" s="181">
        <v>6296.2331066644201</v>
      </c>
      <c r="G61" s="181">
        <v>0</v>
      </c>
      <c r="H61" s="181">
        <v>149</v>
      </c>
      <c r="I61" s="181">
        <v>329.375</v>
      </c>
      <c r="J61" s="181">
        <v>256.875</v>
      </c>
      <c r="K61" s="181">
        <v>424.71897649261501</v>
      </c>
      <c r="L61" s="181">
        <v>805.95070488721797</v>
      </c>
      <c r="M61" s="181">
        <v>2251.5119546963501</v>
      </c>
      <c r="N61" s="181">
        <v>1566.5514705882399</v>
      </c>
      <c r="O61" s="181">
        <v>810.25</v>
      </c>
      <c r="P61" s="180">
        <v>373.5</v>
      </c>
      <c r="Q61" s="181">
        <v>66.5</v>
      </c>
      <c r="R61" s="181">
        <v>9.375</v>
      </c>
      <c r="S61" s="180">
        <v>207.125</v>
      </c>
      <c r="T61" s="180">
        <v>168.125</v>
      </c>
      <c r="U61" s="180">
        <v>212.75</v>
      </c>
      <c r="V61" s="180">
        <v>1865</v>
      </c>
      <c r="W61" s="181">
        <v>405</v>
      </c>
      <c r="X61" s="181">
        <v>286.875</v>
      </c>
      <c r="Y61" s="181">
        <v>179.75</v>
      </c>
      <c r="Z61" s="181">
        <v>282.75</v>
      </c>
      <c r="AA61" s="181" t="e">
        <v>#VALUE!</v>
      </c>
      <c r="AB61" s="181">
        <v>266.125</v>
      </c>
      <c r="AC61" s="181">
        <v>127.875</v>
      </c>
      <c r="AD61" s="181">
        <v>193.625</v>
      </c>
      <c r="AE61" s="181">
        <v>123</v>
      </c>
      <c r="AF61" s="180">
        <v>2523.2331066644201</v>
      </c>
      <c r="AG61" s="181">
        <v>801.125</v>
      </c>
      <c r="AH61" s="181">
        <v>101.125</v>
      </c>
      <c r="AI61" s="181">
        <v>601.625</v>
      </c>
      <c r="AJ61" s="181">
        <v>93.5</v>
      </c>
      <c r="AK61" s="181">
        <v>94.25</v>
      </c>
      <c r="AL61" s="181">
        <v>97.5</v>
      </c>
      <c r="AM61" s="181">
        <v>734.10810666442205</v>
      </c>
      <c r="AN61" s="180">
        <v>11.5</v>
      </c>
      <c r="AO61" s="180">
        <v>117.875</v>
      </c>
      <c r="AP61" s="181">
        <v>63.25</v>
      </c>
      <c r="AQ61" s="181">
        <v>0.625</v>
      </c>
      <c r="AR61" s="181">
        <v>30.375</v>
      </c>
      <c r="AS61" s="181">
        <v>23.625</v>
      </c>
      <c r="AT61" s="180">
        <v>6.125</v>
      </c>
      <c r="AU61" s="180">
        <v>13.875</v>
      </c>
      <c r="AV61" s="180">
        <v>33</v>
      </c>
      <c r="AW61" s="181">
        <v>3.25</v>
      </c>
      <c r="AX61" s="181">
        <v>29.75</v>
      </c>
      <c r="AY61" s="180">
        <v>7.75</v>
      </c>
      <c r="AZ61" s="180">
        <v>1.875</v>
      </c>
      <c r="BA61" s="180">
        <v>52.5</v>
      </c>
      <c r="BB61" s="180">
        <v>1</v>
      </c>
      <c r="BC61" s="180">
        <v>0</v>
      </c>
      <c r="BD61" s="180">
        <v>611.875</v>
      </c>
      <c r="BE61" s="180">
        <v>0</v>
      </c>
      <c r="BF61" s="180" t="e">
        <v>#VALUE!</v>
      </c>
      <c r="BG61" s="180">
        <v>73.5</v>
      </c>
      <c r="BH61" s="180" t="e">
        <v>#VALUE!</v>
      </c>
      <c r="BI61" s="182">
        <v>1100.8255578124999</v>
      </c>
      <c r="BJ61" s="183" t="e">
        <v>#VALUE!</v>
      </c>
      <c r="BK61" s="183">
        <v>66</v>
      </c>
      <c r="BL61" s="183">
        <v>701.20055781249994</v>
      </c>
      <c r="BM61" s="183" t="e">
        <v>#VALUE!</v>
      </c>
      <c r="BN61" s="183">
        <v>1</v>
      </c>
      <c r="BO61" s="183" t="e">
        <v>#VALUE!</v>
      </c>
      <c r="BP61" s="183">
        <v>118.625</v>
      </c>
      <c r="BQ61" s="184">
        <v>467.25</v>
      </c>
      <c r="BR61" s="184">
        <v>27.125</v>
      </c>
      <c r="BS61" s="184" t="e">
        <v>#VALUE!</v>
      </c>
      <c r="BT61" s="184" t="e">
        <v>#VALUE!</v>
      </c>
      <c r="BU61" s="184" t="e">
        <v>#VALUE!</v>
      </c>
      <c r="BV61" s="184">
        <v>280.5</v>
      </c>
      <c r="BW61" s="185">
        <v>0</v>
      </c>
      <c r="BX61" s="185">
        <v>159.25</v>
      </c>
      <c r="BY61" s="185" t="e">
        <v>#VALUE!</v>
      </c>
      <c r="BZ61" s="185">
        <v>0</v>
      </c>
      <c r="CA61" s="185" t="e">
        <v>#VALUE!</v>
      </c>
      <c r="CB61" s="185">
        <v>65.5</v>
      </c>
      <c r="CC61" s="186">
        <v>26.875</v>
      </c>
      <c r="CD61" s="187">
        <v>46636.994704276301</v>
      </c>
    </row>
    <row r="62" spans="1:82" x14ac:dyDescent="0.25">
      <c r="A62" s="179" t="s">
        <v>471</v>
      </c>
      <c r="B62" s="179" t="s">
        <v>472</v>
      </c>
      <c r="C62" s="179" t="s">
        <v>473</v>
      </c>
      <c r="D62" s="179" t="s">
        <v>121</v>
      </c>
      <c r="E62" s="180">
        <v>80499.606336415396</v>
      </c>
      <c r="F62" s="181">
        <v>79284.893710775301</v>
      </c>
      <c r="G62" s="181">
        <v>987.64119706863096</v>
      </c>
      <c r="H62" s="181">
        <v>227.07142857142901</v>
      </c>
      <c r="I62" s="181">
        <v>3020.4056603773602</v>
      </c>
      <c r="J62" s="181">
        <v>3503.98</v>
      </c>
      <c r="K62" s="181">
        <v>4401.7584136426403</v>
      </c>
      <c r="L62" s="181">
        <v>9078.4052662242393</v>
      </c>
      <c r="M62" s="181">
        <v>18087.743243695499</v>
      </c>
      <c r="N62" s="181">
        <v>16680.337360753401</v>
      </c>
      <c r="O62" s="181">
        <v>25726.976391722299</v>
      </c>
      <c r="P62" s="180">
        <v>12181.840956541901</v>
      </c>
      <c r="Q62" s="181">
        <v>74.75</v>
      </c>
      <c r="R62" s="181">
        <v>286</v>
      </c>
      <c r="S62" s="180">
        <v>3423.125</v>
      </c>
      <c r="T62" s="180">
        <v>2578.875</v>
      </c>
      <c r="U62" s="180">
        <v>2158.0073703173598</v>
      </c>
      <c r="V62" s="180">
        <v>16586.5</v>
      </c>
      <c r="W62" s="181">
        <v>2191.75</v>
      </c>
      <c r="X62" s="181">
        <v>3531.5</v>
      </c>
      <c r="Y62" s="181">
        <v>1327</v>
      </c>
      <c r="Z62" s="181">
        <v>3107.125</v>
      </c>
      <c r="AA62" s="181">
        <v>170.625</v>
      </c>
      <c r="AB62" s="181">
        <v>902.5</v>
      </c>
      <c r="AC62" s="181">
        <v>212.375</v>
      </c>
      <c r="AD62" s="181">
        <v>3481.75</v>
      </c>
      <c r="AE62" s="181">
        <v>1661.875</v>
      </c>
      <c r="AF62" s="180">
        <v>28106.633009556099</v>
      </c>
      <c r="AG62" s="181">
        <v>7078</v>
      </c>
      <c r="AH62" s="181">
        <v>411</v>
      </c>
      <c r="AI62" s="181">
        <v>7074.25</v>
      </c>
      <c r="AJ62" s="181">
        <v>1278.125</v>
      </c>
      <c r="AK62" s="181">
        <v>1369.5</v>
      </c>
      <c r="AL62" s="181">
        <v>1213.125</v>
      </c>
      <c r="AM62" s="181">
        <v>9682.6330095561407</v>
      </c>
      <c r="AN62" s="180">
        <v>484.375</v>
      </c>
      <c r="AO62" s="180">
        <v>2386.875</v>
      </c>
      <c r="AP62" s="181">
        <v>1600.625</v>
      </c>
      <c r="AQ62" s="181">
        <v>42.25</v>
      </c>
      <c r="AR62" s="181">
        <v>624</v>
      </c>
      <c r="AS62" s="181">
        <v>120</v>
      </c>
      <c r="AT62" s="180">
        <v>403</v>
      </c>
      <c r="AU62" s="180">
        <v>7.625</v>
      </c>
      <c r="AV62" s="180">
        <v>283.125</v>
      </c>
      <c r="AW62" s="181">
        <v>56.125</v>
      </c>
      <c r="AX62" s="181">
        <v>227</v>
      </c>
      <c r="AY62" s="180">
        <v>195.625</v>
      </c>
      <c r="AZ62" s="180">
        <v>429.125</v>
      </c>
      <c r="BA62" s="180">
        <v>191.375</v>
      </c>
      <c r="BB62" s="180">
        <v>4.375</v>
      </c>
      <c r="BC62" s="180">
        <v>2.75</v>
      </c>
      <c r="BD62" s="180">
        <v>6567</v>
      </c>
      <c r="BE62" s="180">
        <v>118.875</v>
      </c>
      <c r="BF62" s="180">
        <v>218.5</v>
      </c>
      <c r="BG62" s="180">
        <v>3548.375</v>
      </c>
      <c r="BH62" s="180" t="e">
        <v>#VALUE!</v>
      </c>
      <c r="BI62" s="182">
        <v>5029.3073808749996</v>
      </c>
      <c r="BJ62" s="183">
        <v>924.25</v>
      </c>
      <c r="BK62" s="183">
        <v>963.625</v>
      </c>
      <c r="BL62" s="183">
        <v>2557.557380875</v>
      </c>
      <c r="BM62" s="183">
        <v>2</v>
      </c>
      <c r="BN62" s="183">
        <v>17</v>
      </c>
      <c r="BO62" s="183">
        <v>0</v>
      </c>
      <c r="BP62" s="183">
        <v>564.875</v>
      </c>
      <c r="BQ62" s="184">
        <v>3450</v>
      </c>
      <c r="BR62" s="184">
        <v>587.5</v>
      </c>
      <c r="BS62" s="184" t="e">
        <v>#VALUE!</v>
      </c>
      <c r="BT62" s="184" t="e">
        <v>#VALUE!</v>
      </c>
      <c r="BU62" s="184">
        <v>2</v>
      </c>
      <c r="BV62" s="184">
        <v>2316.875</v>
      </c>
      <c r="BW62" s="185">
        <v>156.375</v>
      </c>
      <c r="BX62" s="185">
        <v>53</v>
      </c>
      <c r="BY62" s="185" t="e">
        <v>#VALUE!</v>
      </c>
      <c r="BZ62" s="185" t="e">
        <v>#VALUE!</v>
      </c>
      <c r="CA62" s="185" t="e">
        <v>#VALUE!</v>
      </c>
      <c r="CB62" s="185">
        <v>1754.375</v>
      </c>
      <c r="CC62" s="186">
        <v>1855.625</v>
      </c>
      <c r="CD62" s="187">
        <v>702443.94529988605</v>
      </c>
    </row>
    <row r="63" spans="1:82" x14ac:dyDescent="0.25">
      <c r="A63" s="179" t="s">
        <v>474</v>
      </c>
      <c r="B63" s="179" t="s">
        <v>475</v>
      </c>
      <c r="C63" s="179" t="s">
        <v>357</v>
      </c>
      <c r="D63" s="179" t="s">
        <v>121</v>
      </c>
      <c r="E63" s="180">
        <v>20708.141727955099</v>
      </c>
      <c r="F63" s="181">
        <v>19439.765604793101</v>
      </c>
      <c r="G63" s="181">
        <v>5.5</v>
      </c>
      <c r="H63" s="181">
        <v>1262.876123161969</v>
      </c>
      <c r="I63" s="181">
        <v>1032.75</v>
      </c>
      <c r="J63" s="181">
        <v>900.625</v>
      </c>
      <c r="K63" s="181">
        <v>881.25</v>
      </c>
      <c r="L63" s="181">
        <v>1886.8765365762499</v>
      </c>
      <c r="M63" s="181">
        <v>4397.7678844853699</v>
      </c>
      <c r="N63" s="181">
        <v>4501.2960595341301</v>
      </c>
      <c r="O63" s="181">
        <v>7107.5762473593404</v>
      </c>
      <c r="P63" s="180">
        <v>2542.5</v>
      </c>
      <c r="Q63" s="181">
        <v>14.75</v>
      </c>
      <c r="R63" s="181">
        <v>195.125</v>
      </c>
      <c r="S63" s="180">
        <v>1181.625</v>
      </c>
      <c r="T63" s="180">
        <v>1273.125</v>
      </c>
      <c r="U63" s="180">
        <v>2137.3547319659901</v>
      </c>
      <c r="V63" s="180">
        <v>4181</v>
      </c>
      <c r="W63" s="181">
        <v>612</v>
      </c>
      <c r="X63" s="181">
        <v>1135.25</v>
      </c>
      <c r="Y63" s="181">
        <v>310.625</v>
      </c>
      <c r="Z63" s="181">
        <v>990.5</v>
      </c>
      <c r="AA63" s="181">
        <v>60.25</v>
      </c>
      <c r="AB63" s="181">
        <v>103.375</v>
      </c>
      <c r="AC63" s="181">
        <v>97.875</v>
      </c>
      <c r="AD63" s="181">
        <v>736.375</v>
      </c>
      <c r="AE63" s="181">
        <v>134.75</v>
      </c>
      <c r="AF63" s="180">
        <v>5941.7869959890804</v>
      </c>
      <c r="AG63" s="181">
        <v>1688.125</v>
      </c>
      <c r="AH63" s="181">
        <v>132.5</v>
      </c>
      <c r="AI63" s="181">
        <v>1651.625</v>
      </c>
      <c r="AJ63" s="181">
        <v>471</v>
      </c>
      <c r="AK63" s="181">
        <v>483.375</v>
      </c>
      <c r="AL63" s="181">
        <v>199.375</v>
      </c>
      <c r="AM63" s="181">
        <v>1315.7869959890841</v>
      </c>
      <c r="AN63" s="180">
        <v>279.375</v>
      </c>
      <c r="AO63" s="180">
        <v>409.625</v>
      </c>
      <c r="AP63" s="181">
        <v>293</v>
      </c>
      <c r="AQ63" s="181">
        <v>6</v>
      </c>
      <c r="AR63" s="181">
        <v>66.875</v>
      </c>
      <c r="AS63" s="181">
        <v>43.75</v>
      </c>
      <c r="AT63" s="180">
        <v>177.875</v>
      </c>
      <c r="AU63" s="180">
        <v>9.125</v>
      </c>
      <c r="AV63" s="180">
        <v>72.25</v>
      </c>
      <c r="AW63" s="181">
        <v>59.625</v>
      </c>
      <c r="AX63" s="181">
        <v>12.625</v>
      </c>
      <c r="AY63" s="180">
        <v>5</v>
      </c>
      <c r="AZ63" s="180">
        <v>10.375</v>
      </c>
      <c r="BA63" s="180">
        <v>46.5</v>
      </c>
      <c r="BB63" s="180">
        <v>1</v>
      </c>
      <c r="BC63" s="180">
        <v>1.875</v>
      </c>
      <c r="BD63" s="180">
        <v>1499</v>
      </c>
      <c r="BE63" s="180">
        <v>0.625</v>
      </c>
      <c r="BF63" s="180">
        <v>81.25</v>
      </c>
      <c r="BG63" s="180">
        <v>505.25</v>
      </c>
      <c r="BH63" s="180" t="e">
        <v>#VALUE!</v>
      </c>
      <c r="BI63" s="182">
        <v>2522.60245509375</v>
      </c>
      <c r="BJ63" s="183" t="e">
        <v>#VALUE!</v>
      </c>
      <c r="BK63" s="183">
        <v>180</v>
      </c>
      <c r="BL63" s="183">
        <v>1592.6024550937498</v>
      </c>
      <c r="BM63" s="183">
        <v>12.375</v>
      </c>
      <c r="BN63" s="183" t="e">
        <v>#VALUE!</v>
      </c>
      <c r="BO63" s="183">
        <v>115.875</v>
      </c>
      <c r="BP63" s="183">
        <v>255.875</v>
      </c>
      <c r="BQ63" s="184">
        <v>1255.625</v>
      </c>
      <c r="BR63" s="184">
        <v>519.5</v>
      </c>
      <c r="BS63" s="184" t="e">
        <v>#VALUE!</v>
      </c>
      <c r="BT63" s="184" t="e">
        <v>#VALUE!</v>
      </c>
      <c r="BU63" s="184" t="e">
        <v>#VALUE!</v>
      </c>
      <c r="BV63" s="184">
        <v>425.25</v>
      </c>
      <c r="BW63" s="185">
        <v>0</v>
      </c>
      <c r="BX63" s="185" t="e">
        <v>#VALUE!</v>
      </c>
      <c r="BY63" s="185" t="e">
        <v>#VALUE!</v>
      </c>
      <c r="BZ63" s="185" t="e">
        <v>#VALUE!</v>
      </c>
      <c r="CA63" s="185">
        <v>59.875</v>
      </c>
      <c r="CB63" s="185">
        <v>351.5</v>
      </c>
      <c r="CC63" s="186">
        <v>1163.4148775148999</v>
      </c>
      <c r="CD63" s="187">
        <v>191050.28324586499</v>
      </c>
    </row>
    <row r="64" spans="1:82" x14ac:dyDescent="0.25">
      <c r="A64" s="179" t="s">
        <v>476</v>
      </c>
      <c r="B64" s="179" t="s">
        <v>477</v>
      </c>
      <c r="C64" s="179" t="s">
        <v>382</v>
      </c>
      <c r="D64" s="179" t="s">
        <v>123</v>
      </c>
      <c r="E64" s="180">
        <v>10327.28394228978</v>
      </c>
      <c r="F64" s="181">
        <v>10324.28394228978</v>
      </c>
      <c r="G64" s="181">
        <v>3</v>
      </c>
      <c r="H64" s="181" t="e">
        <v>#VALUE!</v>
      </c>
      <c r="I64" s="181">
        <v>458.625</v>
      </c>
      <c r="J64" s="181">
        <v>402.375</v>
      </c>
      <c r="K64" s="181">
        <v>450.71684501305901</v>
      </c>
      <c r="L64" s="181">
        <v>1110.401785714286</v>
      </c>
      <c r="M64" s="181">
        <v>2852.55345009652</v>
      </c>
      <c r="N64" s="181">
        <v>2233.0916868137401</v>
      </c>
      <c r="O64" s="181">
        <v>2819.5201746521702</v>
      </c>
      <c r="P64" s="180">
        <v>1254.25</v>
      </c>
      <c r="Q64" s="181">
        <v>2</v>
      </c>
      <c r="R64" s="181">
        <v>31.75</v>
      </c>
      <c r="S64" s="180">
        <v>491.25</v>
      </c>
      <c r="T64" s="180">
        <v>229.375</v>
      </c>
      <c r="U64" s="180">
        <v>100.875</v>
      </c>
      <c r="V64" s="180">
        <v>2175.25</v>
      </c>
      <c r="W64" s="181">
        <v>909.625</v>
      </c>
      <c r="X64" s="181">
        <v>162.875</v>
      </c>
      <c r="Y64" s="181">
        <v>23.125</v>
      </c>
      <c r="Z64" s="181">
        <v>269.25</v>
      </c>
      <c r="AA64" s="181" t="e">
        <v>#VALUE!</v>
      </c>
      <c r="AB64" s="181">
        <v>209.875</v>
      </c>
      <c r="AC64" s="181">
        <v>35.875</v>
      </c>
      <c r="AD64" s="181">
        <v>252.625</v>
      </c>
      <c r="AE64" s="181">
        <v>312</v>
      </c>
      <c r="AF64" s="180">
        <v>4473.7839422897796</v>
      </c>
      <c r="AG64" s="181">
        <v>1415</v>
      </c>
      <c r="AH64" s="181">
        <v>18.875</v>
      </c>
      <c r="AI64" s="181">
        <v>874.75</v>
      </c>
      <c r="AJ64" s="181">
        <v>61.125</v>
      </c>
      <c r="AK64" s="181">
        <v>0</v>
      </c>
      <c r="AL64" s="181">
        <v>192.25</v>
      </c>
      <c r="AM64" s="181">
        <v>1911.78394228978</v>
      </c>
      <c r="AN64" s="180">
        <v>69.875</v>
      </c>
      <c r="AO64" s="180">
        <v>163</v>
      </c>
      <c r="AP64" s="181">
        <v>125.75</v>
      </c>
      <c r="AQ64" s="181">
        <v>1</v>
      </c>
      <c r="AR64" s="181">
        <v>20</v>
      </c>
      <c r="AS64" s="181">
        <v>16.25</v>
      </c>
      <c r="AT64" s="180">
        <v>39.625</v>
      </c>
      <c r="AU64" s="180">
        <v>58.625</v>
      </c>
      <c r="AV64" s="180">
        <v>28.25</v>
      </c>
      <c r="AW64" s="181">
        <v>9.75</v>
      </c>
      <c r="AX64" s="181">
        <v>18.5</v>
      </c>
      <c r="AY64" s="180">
        <v>6.375</v>
      </c>
      <c r="AZ64" s="180">
        <v>19.75</v>
      </c>
      <c r="BA64" s="180">
        <v>50.875</v>
      </c>
      <c r="BB64" s="180">
        <v>0</v>
      </c>
      <c r="BC64" s="180">
        <v>1</v>
      </c>
      <c r="BD64" s="180">
        <v>596.375</v>
      </c>
      <c r="BE64" s="180" t="e">
        <v>#VALUE!</v>
      </c>
      <c r="BF64" s="180">
        <v>32.375</v>
      </c>
      <c r="BG64" s="180">
        <v>185.75</v>
      </c>
      <c r="BH64" s="180" t="e">
        <v>#VALUE!</v>
      </c>
      <c r="BI64" s="182">
        <v>1948.5343917499999</v>
      </c>
      <c r="BJ64" s="183" t="e">
        <v>#VALUE!</v>
      </c>
      <c r="BK64" s="183">
        <v>238.875</v>
      </c>
      <c r="BL64" s="183">
        <v>1209.2843917499999</v>
      </c>
      <c r="BM64" s="183">
        <v>14.875</v>
      </c>
      <c r="BN64" s="183">
        <v>14.625</v>
      </c>
      <c r="BO64" s="183">
        <v>0</v>
      </c>
      <c r="BP64" s="183">
        <v>38.875</v>
      </c>
      <c r="BQ64" s="184">
        <v>657.375</v>
      </c>
      <c r="BR64" s="184">
        <v>35.375</v>
      </c>
      <c r="BS64" s="184" t="e">
        <v>#VALUE!</v>
      </c>
      <c r="BT64" s="184" t="e">
        <v>#VALUE!</v>
      </c>
      <c r="BU64" s="184" t="e">
        <v>#VALUE!</v>
      </c>
      <c r="BV64" s="184">
        <v>403.875</v>
      </c>
      <c r="BW64" s="185" t="e">
        <v>#VALUE!</v>
      </c>
      <c r="BX64" s="185">
        <v>44.75</v>
      </c>
      <c r="BY64" s="185" t="e">
        <v>#VALUE!</v>
      </c>
      <c r="BZ64" s="185">
        <v>6.25</v>
      </c>
      <c r="CA64" s="185" t="e">
        <v>#VALUE!</v>
      </c>
      <c r="CB64" s="185">
        <v>130.375</v>
      </c>
      <c r="CC64" s="186">
        <v>1427.05386136887</v>
      </c>
      <c r="CD64" s="187">
        <v>70354.873795852094</v>
      </c>
    </row>
    <row r="65" spans="1:82" x14ac:dyDescent="0.25">
      <c r="A65" s="179" t="s">
        <v>478</v>
      </c>
      <c r="B65" s="179" t="s">
        <v>479</v>
      </c>
      <c r="C65" s="179" t="s">
        <v>473</v>
      </c>
      <c r="D65" s="179" t="s">
        <v>121</v>
      </c>
      <c r="E65" s="180">
        <v>39095.585431623796</v>
      </c>
      <c r="F65" s="181">
        <v>37429.292468300497</v>
      </c>
      <c r="G65" s="181">
        <v>841.67856220700799</v>
      </c>
      <c r="H65" s="181">
        <v>824.61440111629599</v>
      </c>
      <c r="I65" s="181">
        <v>1334</v>
      </c>
      <c r="J65" s="181">
        <v>1302</v>
      </c>
      <c r="K65" s="181">
        <v>1641.4897699283499</v>
      </c>
      <c r="L65" s="181">
        <v>3672.78086959455</v>
      </c>
      <c r="M65" s="181">
        <v>9121.68686670635</v>
      </c>
      <c r="N65" s="181">
        <v>10243.36441742145</v>
      </c>
      <c r="O65" s="181">
        <v>11780.263507973101</v>
      </c>
      <c r="P65" s="180">
        <v>3153.125</v>
      </c>
      <c r="Q65" s="181">
        <v>3</v>
      </c>
      <c r="R65" s="181">
        <v>44.125</v>
      </c>
      <c r="S65" s="180">
        <v>3604.125</v>
      </c>
      <c r="T65" s="180">
        <v>1114.25</v>
      </c>
      <c r="U65" s="180">
        <v>1013.64898726716</v>
      </c>
      <c r="V65" s="180">
        <v>9279.375</v>
      </c>
      <c r="W65" s="181">
        <v>2236.75</v>
      </c>
      <c r="X65" s="181">
        <v>2146.5</v>
      </c>
      <c r="Y65" s="181">
        <v>590.75</v>
      </c>
      <c r="Z65" s="181">
        <v>1547.25</v>
      </c>
      <c r="AA65" s="181">
        <v>34</v>
      </c>
      <c r="AB65" s="181">
        <v>295.625</v>
      </c>
      <c r="AC65" s="181">
        <v>349.5</v>
      </c>
      <c r="AD65" s="181">
        <v>1032.75</v>
      </c>
      <c r="AE65" s="181">
        <v>1046.25</v>
      </c>
      <c r="AF65" s="180">
        <v>14899.182872928001</v>
      </c>
      <c r="AG65" s="181">
        <v>6081.75</v>
      </c>
      <c r="AH65" s="181">
        <v>203.75</v>
      </c>
      <c r="AI65" s="181">
        <v>3670.625</v>
      </c>
      <c r="AJ65" s="181">
        <v>271.875</v>
      </c>
      <c r="AK65" s="181">
        <v>401.875</v>
      </c>
      <c r="AL65" s="181">
        <v>70.5</v>
      </c>
      <c r="AM65" s="181">
        <v>4198.8078729280405</v>
      </c>
      <c r="AN65" s="180">
        <v>193</v>
      </c>
      <c r="AO65" s="180">
        <v>555.375</v>
      </c>
      <c r="AP65" s="181">
        <v>406.75</v>
      </c>
      <c r="AQ65" s="181">
        <v>7.25</v>
      </c>
      <c r="AR65" s="181">
        <v>113</v>
      </c>
      <c r="AS65" s="181">
        <v>28.375</v>
      </c>
      <c r="AT65" s="180">
        <v>303.75</v>
      </c>
      <c r="AU65" s="180">
        <v>91</v>
      </c>
      <c r="AV65" s="180">
        <v>78.75</v>
      </c>
      <c r="AW65" s="181">
        <v>10.75</v>
      </c>
      <c r="AX65" s="181">
        <v>68</v>
      </c>
      <c r="AY65" s="180">
        <v>84</v>
      </c>
      <c r="AZ65" s="180">
        <v>186</v>
      </c>
      <c r="BA65" s="180">
        <v>98.5</v>
      </c>
      <c r="BB65" s="180">
        <v>3</v>
      </c>
      <c r="BC65" s="180">
        <v>7</v>
      </c>
      <c r="BD65" s="180">
        <v>1920.875</v>
      </c>
      <c r="BE65" s="180">
        <v>0</v>
      </c>
      <c r="BF65" s="180">
        <v>61</v>
      </c>
      <c r="BG65" s="180">
        <v>1721.12857142857</v>
      </c>
      <c r="BH65" s="180" t="e">
        <v>#VALUE!</v>
      </c>
      <c r="BI65" s="182">
        <v>4475.1189826689897</v>
      </c>
      <c r="BJ65" s="183">
        <v>689.25</v>
      </c>
      <c r="BK65" s="183">
        <v>1881.63717495024</v>
      </c>
      <c r="BL65" s="183">
        <v>1413.7318077187499</v>
      </c>
      <c r="BM65" s="183">
        <v>0</v>
      </c>
      <c r="BN65" s="183">
        <v>29.375</v>
      </c>
      <c r="BO65" s="183">
        <v>38.625</v>
      </c>
      <c r="BP65" s="183">
        <v>422.5</v>
      </c>
      <c r="BQ65" s="184">
        <v>1689</v>
      </c>
      <c r="BR65" s="184">
        <v>421.875</v>
      </c>
      <c r="BS65" s="184" t="e">
        <v>#VALUE!</v>
      </c>
      <c r="BT65" s="184" t="e">
        <v>#VALUE!</v>
      </c>
      <c r="BU65" s="184">
        <v>1</v>
      </c>
      <c r="BV65" s="184">
        <v>778.125</v>
      </c>
      <c r="BW65" s="185">
        <v>71.375</v>
      </c>
      <c r="BX65" s="185" t="e">
        <v>#VALUE!</v>
      </c>
      <c r="BY65" s="185" t="e">
        <v>#VALUE!</v>
      </c>
      <c r="BZ65" s="185">
        <v>68.5</v>
      </c>
      <c r="CA65" s="185" t="e">
        <v>#VALUE!</v>
      </c>
      <c r="CB65" s="185">
        <v>465.625</v>
      </c>
      <c r="CC65" s="186">
        <v>2413.375</v>
      </c>
      <c r="CD65" s="187">
        <v>325407.326113477</v>
      </c>
    </row>
    <row r="66" spans="1:82" x14ac:dyDescent="0.25">
      <c r="A66" s="179" t="s">
        <v>480</v>
      </c>
      <c r="B66" s="179" t="s">
        <v>481</v>
      </c>
      <c r="C66" s="179" t="s">
        <v>359</v>
      </c>
      <c r="D66" s="179" t="s">
        <v>55</v>
      </c>
      <c r="E66" s="180">
        <v>18184.0371438814</v>
      </c>
      <c r="F66" s="181">
        <v>17792.617291580998</v>
      </c>
      <c r="G66" s="181">
        <v>152.42066960816999</v>
      </c>
      <c r="H66" s="181">
        <v>238.99918269230801</v>
      </c>
      <c r="I66" s="181">
        <v>1060.625</v>
      </c>
      <c r="J66" s="181">
        <v>963.875</v>
      </c>
      <c r="K66" s="181">
        <v>1396.9803312629399</v>
      </c>
      <c r="L66" s="181">
        <v>1857.9100354090399</v>
      </c>
      <c r="M66" s="181">
        <v>4200.7410233611099</v>
      </c>
      <c r="N66" s="181">
        <v>3601.52108066748</v>
      </c>
      <c r="O66" s="181">
        <v>5102.3846731808699</v>
      </c>
      <c r="P66" s="180">
        <v>1693.125</v>
      </c>
      <c r="Q66" s="181">
        <v>27.125</v>
      </c>
      <c r="R66" s="181">
        <v>101</v>
      </c>
      <c r="S66" s="180">
        <v>2429.75</v>
      </c>
      <c r="T66" s="180">
        <v>781.625</v>
      </c>
      <c r="U66" s="180">
        <v>768.57293898344199</v>
      </c>
      <c r="V66" s="180">
        <v>2924</v>
      </c>
      <c r="W66" s="181">
        <v>398.875</v>
      </c>
      <c r="X66" s="181">
        <v>647.125</v>
      </c>
      <c r="Y66" s="181">
        <v>588.5</v>
      </c>
      <c r="Z66" s="181">
        <v>543.375</v>
      </c>
      <c r="AA66" s="181">
        <v>0</v>
      </c>
      <c r="AB66" s="181">
        <v>139.5</v>
      </c>
      <c r="AC66" s="181">
        <v>41.125</v>
      </c>
      <c r="AD66" s="181">
        <v>371.125</v>
      </c>
      <c r="AE66" s="181">
        <v>194.375</v>
      </c>
      <c r="AF66" s="180">
        <v>5594.6028315172298</v>
      </c>
      <c r="AG66" s="181">
        <v>1783.625</v>
      </c>
      <c r="AH66" s="181">
        <v>124.375</v>
      </c>
      <c r="AI66" s="181">
        <v>1495.625</v>
      </c>
      <c r="AJ66" s="181">
        <v>251</v>
      </c>
      <c r="AK66" s="181">
        <v>191.25</v>
      </c>
      <c r="AL66" s="181">
        <v>344.625</v>
      </c>
      <c r="AM66" s="181">
        <v>1404.10283151723</v>
      </c>
      <c r="AN66" s="180">
        <v>163.375</v>
      </c>
      <c r="AO66" s="180">
        <v>666.36137338077003</v>
      </c>
      <c r="AP66" s="181">
        <v>520.25</v>
      </c>
      <c r="AQ66" s="181">
        <v>8.625</v>
      </c>
      <c r="AR66" s="181">
        <v>99.236373380769905</v>
      </c>
      <c r="AS66" s="181">
        <v>38.25</v>
      </c>
      <c r="AT66" s="180">
        <v>500.75</v>
      </c>
      <c r="AU66" s="180">
        <v>65</v>
      </c>
      <c r="AV66" s="180">
        <v>57.25</v>
      </c>
      <c r="AW66" s="181">
        <v>10.875</v>
      </c>
      <c r="AX66" s="181">
        <v>46.375</v>
      </c>
      <c r="AY66" s="180">
        <v>74.375</v>
      </c>
      <c r="AZ66" s="180">
        <v>63.875</v>
      </c>
      <c r="BA66" s="180">
        <v>35.25</v>
      </c>
      <c r="BB66" s="180">
        <v>1.125</v>
      </c>
      <c r="BC66" s="180">
        <v>6</v>
      </c>
      <c r="BD66" s="180">
        <v>1424.375</v>
      </c>
      <c r="BE66" s="180">
        <v>38.75</v>
      </c>
      <c r="BF66" s="180">
        <v>119.25</v>
      </c>
      <c r="BG66" s="180">
        <v>560.125</v>
      </c>
      <c r="BH66" s="180" t="e">
        <v>#VALUE!</v>
      </c>
      <c r="BI66" s="182">
        <v>3900.11226384375</v>
      </c>
      <c r="BJ66" s="183" t="e">
        <v>#VALUE!</v>
      </c>
      <c r="BK66" s="183">
        <v>127.625</v>
      </c>
      <c r="BL66" s="183">
        <v>2257.48726384375</v>
      </c>
      <c r="BM66" s="183">
        <v>3.375</v>
      </c>
      <c r="BN66" s="183">
        <v>58.125</v>
      </c>
      <c r="BO66" s="183">
        <v>2</v>
      </c>
      <c r="BP66" s="183">
        <v>168.625</v>
      </c>
      <c r="BQ66" s="184">
        <v>1355.5</v>
      </c>
      <c r="BR66" s="184">
        <v>239.625</v>
      </c>
      <c r="BS66" s="184">
        <v>208.375</v>
      </c>
      <c r="BT66" s="184" t="e">
        <v>#VALUE!</v>
      </c>
      <c r="BU66" s="184">
        <v>1</v>
      </c>
      <c r="BV66" s="184">
        <v>655.375</v>
      </c>
      <c r="BW66" s="185" t="e">
        <v>#VALUE!</v>
      </c>
      <c r="BX66" s="185">
        <v>86</v>
      </c>
      <c r="BY66" s="185" t="e">
        <v>#VALUE!</v>
      </c>
      <c r="BZ66" s="185">
        <v>66.25</v>
      </c>
      <c r="CA66" s="185">
        <v>53.125</v>
      </c>
      <c r="CB66" s="185">
        <v>343.875</v>
      </c>
      <c r="CC66" s="186">
        <v>87.875</v>
      </c>
      <c r="CD66" s="187">
        <v>175091.96829081001</v>
      </c>
    </row>
    <row r="67" spans="1:82" x14ac:dyDescent="0.25">
      <c r="A67" s="179" t="s">
        <v>482</v>
      </c>
      <c r="B67" s="179" t="s">
        <v>483</v>
      </c>
      <c r="C67" s="179" t="s">
        <v>405</v>
      </c>
      <c r="D67" s="179" t="s">
        <v>124</v>
      </c>
      <c r="E67" s="180">
        <v>21853.833359128101</v>
      </c>
      <c r="F67" s="181">
        <v>21588.215710727902</v>
      </c>
      <c r="G67" s="181">
        <v>111.670676284476</v>
      </c>
      <c r="H67" s="181">
        <v>153.94697211579401</v>
      </c>
      <c r="I67" s="181">
        <v>1385.875</v>
      </c>
      <c r="J67" s="181">
        <v>1258.625</v>
      </c>
      <c r="K67" s="181">
        <v>1620.1777152539501</v>
      </c>
      <c r="L67" s="181">
        <v>2806.4467504776499</v>
      </c>
      <c r="M67" s="181">
        <v>6002.4419329626298</v>
      </c>
      <c r="N67" s="181">
        <v>4572.3547810267</v>
      </c>
      <c r="O67" s="181">
        <v>4207.9121794072098</v>
      </c>
      <c r="P67" s="180">
        <v>2579.625</v>
      </c>
      <c r="Q67" s="181">
        <v>225.5</v>
      </c>
      <c r="R67" s="181">
        <v>197.875</v>
      </c>
      <c r="S67" s="180">
        <v>1166</v>
      </c>
      <c r="T67" s="180">
        <v>1017.5</v>
      </c>
      <c r="U67" s="180">
        <v>552.67179272243004</v>
      </c>
      <c r="V67" s="180">
        <v>6248.75</v>
      </c>
      <c r="W67" s="181">
        <v>2589.875</v>
      </c>
      <c r="X67" s="181">
        <v>855.75</v>
      </c>
      <c r="Y67" s="181">
        <v>546.5</v>
      </c>
      <c r="Z67" s="181">
        <v>634.125</v>
      </c>
      <c r="AA67" s="181">
        <v>27.75</v>
      </c>
      <c r="AB67" s="181">
        <v>381.5</v>
      </c>
      <c r="AC67" s="181">
        <v>193.875</v>
      </c>
      <c r="AD67" s="181">
        <v>662.375</v>
      </c>
      <c r="AE67" s="181">
        <v>357</v>
      </c>
      <c r="AF67" s="180">
        <v>6408.2865664057099</v>
      </c>
      <c r="AG67" s="181">
        <v>1232</v>
      </c>
      <c r="AH67" s="181">
        <v>42.75</v>
      </c>
      <c r="AI67" s="181">
        <v>1673.75</v>
      </c>
      <c r="AJ67" s="181">
        <v>770.125</v>
      </c>
      <c r="AK67" s="181">
        <v>492</v>
      </c>
      <c r="AL67" s="181">
        <v>81.625</v>
      </c>
      <c r="AM67" s="181">
        <v>2116.0365664057099</v>
      </c>
      <c r="AN67" s="180">
        <v>360</v>
      </c>
      <c r="AO67" s="180">
        <v>654.625</v>
      </c>
      <c r="AP67" s="181">
        <v>357.625</v>
      </c>
      <c r="AQ67" s="181">
        <v>39.75</v>
      </c>
      <c r="AR67" s="181">
        <v>147.5</v>
      </c>
      <c r="AS67" s="181">
        <v>109.75</v>
      </c>
      <c r="AT67" s="180">
        <v>349.75</v>
      </c>
      <c r="AU67" s="180">
        <v>46.875</v>
      </c>
      <c r="AV67" s="180">
        <v>128.125</v>
      </c>
      <c r="AW67" s="181">
        <v>26.375</v>
      </c>
      <c r="AX67" s="181">
        <v>101.75</v>
      </c>
      <c r="AY67" s="180">
        <v>33.75</v>
      </c>
      <c r="AZ67" s="180">
        <v>230.875</v>
      </c>
      <c r="BA67" s="180">
        <v>113.75</v>
      </c>
      <c r="BB67" s="180">
        <v>9</v>
      </c>
      <c r="BC67" s="180">
        <v>4</v>
      </c>
      <c r="BD67" s="180">
        <v>1094.625</v>
      </c>
      <c r="BE67" s="180">
        <v>164.625</v>
      </c>
      <c r="BF67" s="180">
        <v>63.375</v>
      </c>
      <c r="BG67" s="180">
        <v>422</v>
      </c>
      <c r="BH67" s="180" t="e">
        <v>#VALUE!</v>
      </c>
      <c r="BI67" s="182">
        <v>3819.7534635624997</v>
      </c>
      <c r="BJ67" s="183" t="e">
        <v>#VALUE!</v>
      </c>
      <c r="BK67" s="183">
        <v>556.375</v>
      </c>
      <c r="BL67" s="183">
        <v>1804.0034635625</v>
      </c>
      <c r="BM67" s="183">
        <v>10.875</v>
      </c>
      <c r="BN67" s="183">
        <v>46.125</v>
      </c>
      <c r="BO67" s="183" t="e">
        <v>#VALUE!</v>
      </c>
      <c r="BP67" s="183">
        <v>267.75</v>
      </c>
      <c r="BQ67" s="184">
        <v>1056</v>
      </c>
      <c r="BR67" s="184">
        <v>129</v>
      </c>
      <c r="BS67" s="184" t="e">
        <v>#VALUE!</v>
      </c>
      <c r="BT67" s="184" t="e">
        <v>#VALUE!</v>
      </c>
      <c r="BU67" s="184">
        <v>1</v>
      </c>
      <c r="BV67" s="184">
        <v>463.5</v>
      </c>
      <c r="BW67" s="185" t="e">
        <v>#VALUE!</v>
      </c>
      <c r="BX67" s="185" t="e">
        <v>#VALUE!</v>
      </c>
      <c r="BY67" s="185" t="e">
        <v>#VALUE!</v>
      </c>
      <c r="BZ67" s="185" t="e">
        <v>#VALUE!</v>
      </c>
      <c r="CA67" s="185" t="e">
        <v>#VALUE!</v>
      </c>
      <c r="CB67" s="185">
        <v>251.875</v>
      </c>
      <c r="CC67" s="186">
        <v>105.75</v>
      </c>
      <c r="CD67" s="187">
        <v>182549.69788459301</v>
      </c>
    </row>
    <row r="68" spans="1:82" x14ac:dyDescent="0.25">
      <c r="A68" s="179" t="s">
        <v>484</v>
      </c>
      <c r="B68" s="179" t="s">
        <v>485</v>
      </c>
      <c r="C68" s="179" t="s">
        <v>371</v>
      </c>
      <c r="D68" s="179" t="s">
        <v>125</v>
      </c>
      <c r="E68" s="180">
        <v>8194.4135275892804</v>
      </c>
      <c r="F68" s="181">
        <v>8066.4398737431302</v>
      </c>
      <c r="G68" s="181">
        <v>10</v>
      </c>
      <c r="H68" s="181">
        <v>117.97365384615399</v>
      </c>
      <c r="I68" s="181">
        <v>469.375</v>
      </c>
      <c r="J68" s="181">
        <v>475.875</v>
      </c>
      <c r="K68" s="181">
        <v>525.875</v>
      </c>
      <c r="L68" s="181">
        <v>726.97365384615398</v>
      </c>
      <c r="M68" s="181">
        <v>2296.4150634483799</v>
      </c>
      <c r="N68" s="181">
        <v>2137.2748102947498</v>
      </c>
      <c r="O68" s="181">
        <v>1562.625</v>
      </c>
      <c r="P68" s="180">
        <v>376.875</v>
      </c>
      <c r="Q68" s="181">
        <v>16</v>
      </c>
      <c r="R68" s="181">
        <v>45.75</v>
      </c>
      <c r="S68" s="180">
        <v>308.875</v>
      </c>
      <c r="T68" s="180">
        <v>264.375</v>
      </c>
      <c r="U68" s="180">
        <v>240.42931265299799</v>
      </c>
      <c r="V68" s="180">
        <v>2348.625</v>
      </c>
      <c r="W68" s="181">
        <v>559.25</v>
      </c>
      <c r="X68" s="181">
        <v>561.875</v>
      </c>
      <c r="Y68" s="181">
        <v>427.25</v>
      </c>
      <c r="Z68" s="181">
        <v>445.75</v>
      </c>
      <c r="AA68" s="181">
        <v>11.125</v>
      </c>
      <c r="AB68" s="181">
        <v>90.375</v>
      </c>
      <c r="AC68" s="181">
        <v>22.75</v>
      </c>
      <c r="AD68" s="181">
        <v>145.625</v>
      </c>
      <c r="AE68" s="181">
        <v>84.625</v>
      </c>
      <c r="AF68" s="180">
        <v>2847.8592149362798</v>
      </c>
      <c r="AG68" s="181">
        <v>1635.625</v>
      </c>
      <c r="AH68" s="181" t="e">
        <v>#VALUE!</v>
      </c>
      <c r="AI68" s="181">
        <v>478</v>
      </c>
      <c r="AJ68" s="181">
        <v>98.75</v>
      </c>
      <c r="AK68" s="181">
        <v>33.625</v>
      </c>
      <c r="AL68" s="181">
        <v>95.875</v>
      </c>
      <c r="AM68" s="181">
        <v>505.98421493628302</v>
      </c>
      <c r="AN68" s="180">
        <v>20.5</v>
      </c>
      <c r="AO68" s="180">
        <v>181.625</v>
      </c>
      <c r="AP68" s="181">
        <v>124.25</v>
      </c>
      <c r="AQ68" s="181">
        <v>2.875</v>
      </c>
      <c r="AR68" s="181">
        <v>35.5</v>
      </c>
      <c r="AS68" s="181">
        <v>19</v>
      </c>
      <c r="AT68" s="180">
        <v>206</v>
      </c>
      <c r="AU68" s="180">
        <v>12.875</v>
      </c>
      <c r="AV68" s="180">
        <v>82</v>
      </c>
      <c r="AW68" s="181">
        <v>8.375</v>
      </c>
      <c r="AX68" s="181">
        <v>73.625</v>
      </c>
      <c r="AY68" s="180">
        <v>15.625</v>
      </c>
      <c r="AZ68" s="180">
        <v>36.375</v>
      </c>
      <c r="BA68" s="180">
        <v>327.875</v>
      </c>
      <c r="BB68" s="180">
        <v>0</v>
      </c>
      <c r="BC68" s="180">
        <v>1.75</v>
      </c>
      <c r="BD68" s="180">
        <v>755.5</v>
      </c>
      <c r="BE68" s="180" t="e">
        <v>#VALUE!</v>
      </c>
      <c r="BF68" s="180">
        <v>8.25</v>
      </c>
      <c r="BG68" s="180">
        <v>79.375</v>
      </c>
      <c r="BH68" s="180" t="e">
        <v>#VALUE!</v>
      </c>
      <c r="BI68" s="182">
        <v>853.33720568750005</v>
      </c>
      <c r="BJ68" s="183">
        <v>218.25</v>
      </c>
      <c r="BK68" s="183">
        <v>16.25</v>
      </c>
      <c r="BL68" s="183">
        <v>574.58720568750005</v>
      </c>
      <c r="BM68" s="183">
        <v>3</v>
      </c>
      <c r="BN68" s="183">
        <v>10.75</v>
      </c>
      <c r="BO68" s="183" t="e">
        <v>#VALUE!</v>
      </c>
      <c r="BP68" s="183">
        <v>30.5</v>
      </c>
      <c r="BQ68" s="184">
        <v>603</v>
      </c>
      <c r="BR68" s="184">
        <v>34.625</v>
      </c>
      <c r="BS68" s="184" t="e">
        <v>#VALUE!</v>
      </c>
      <c r="BT68" s="184" t="e">
        <v>#VALUE!</v>
      </c>
      <c r="BU68" s="184">
        <v>0</v>
      </c>
      <c r="BV68" s="184">
        <v>438</v>
      </c>
      <c r="BW68" s="185">
        <v>147.25</v>
      </c>
      <c r="BX68" s="185">
        <v>0</v>
      </c>
      <c r="BY68" s="185" t="e">
        <v>#VALUE!</v>
      </c>
      <c r="BZ68" s="185" t="e">
        <v>#VALUE!</v>
      </c>
      <c r="CA68" s="185">
        <v>60.375</v>
      </c>
      <c r="CB68" s="185">
        <v>225.375</v>
      </c>
      <c r="CC68" s="186">
        <v>108.375</v>
      </c>
      <c r="CD68" s="187">
        <v>53153.879464037702</v>
      </c>
    </row>
    <row r="69" spans="1:82" x14ac:dyDescent="0.25">
      <c r="A69" s="179" t="s">
        <v>486</v>
      </c>
      <c r="B69" s="179" t="s">
        <v>487</v>
      </c>
      <c r="C69" s="179" t="s">
        <v>375</v>
      </c>
      <c r="D69" s="179" t="s">
        <v>125</v>
      </c>
      <c r="E69" s="180">
        <v>10059.83090039695</v>
      </c>
      <c r="F69" s="181">
        <v>10036.70590039695</v>
      </c>
      <c r="G69" s="181">
        <v>6</v>
      </c>
      <c r="H69" s="181">
        <v>17.125</v>
      </c>
      <c r="I69" s="181">
        <v>792.875</v>
      </c>
      <c r="J69" s="181">
        <v>563.75</v>
      </c>
      <c r="K69" s="181">
        <v>604.625</v>
      </c>
      <c r="L69" s="181">
        <v>1257.15438596491</v>
      </c>
      <c r="M69" s="181">
        <v>2051.1092225718403</v>
      </c>
      <c r="N69" s="181">
        <v>3409.4422918601999</v>
      </c>
      <c r="O69" s="181">
        <v>1380.875</v>
      </c>
      <c r="P69" s="180">
        <v>704.875</v>
      </c>
      <c r="Q69" s="181">
        <v>13.75</v>
      </c>
      <c r="R69" s="181">
        <v>68.625</v>
      </c>
      <c r="S69" s="180">
        <v>1102.625</v>
      </c>
      <c r="T69" s="180">
        <v>448.25</v>
      </c>
      <c r="U69" s="180">
        <v>335.918330124031</v>
      </c>
      <c r="V69" s="180">
        <v>1557.75</v>
      </c>
      <c r="W69" s="181">
        <v>510.5</v>
      </c>
      <c r="X69" s="181">
        <v>39</v>
      </c>
      <c r="Y69" s="181">
        <v>172.5</v>
      </c>
      <c r="Z69" s="181">
        <v>192.875</v>
      </c>
      <c r="AA69" s="181" t="e">
        <v>#VALUE!</v>
      </c>
      <c r="AB69" s="181">
        <v>307.125</v>
      </c>
      <c r="AC69" s="181" t="e">
        <v>#VALUE!</v>
      </c>
      <c r="AD69" s="181">
        <v>141.25</v>
      </c>
      <c r="AE69" s="181">
        <v>194.5</v>
      </c>
      <c r="AF69" s="180">
        <v>3411.9125702729202</v>
      </c>
      <c r="AG69" s="181">
        <v>1562.875</v>
      </c>
      <c r="AH69" s="181">
        <v>127</v>
      </c>
      <c r="AI69" s="181">
        <v>342.5</v>
      </c>
      <c r="AJ69" s="181">
        <v>89</v>
      </c>
      <c r="AK69" s="181">
        <v>160.375</v>
      </c>
      <c r="AL69" s="181">
        <v>58</v>
      </c>
      <c r="AM69" s="181">
        <v>1072.16257027292</v>
      </c>
      <c r="AN69" s="180">
        <v>271.125</v>
      </c>
      <c r="AO69" s="180">
        <v>242.5</v>
      </c>
      <c r="AP69" s="181">
        <v>182.375</v>
      </c>
      <c r="AQ69" s="181">
        <v>10.5</v>
      </c>
      <c r="AR69" s="181">
        <v>34.375</v>
      </c>
      <c r="AS69" s="181">
        <v>15.25</v>
      </c>
      <c r="AT69" s="180">
        <v>245.75</v>
      </c>
      <c r="AU69" s="180">
        <v>35.5</v>
      </c>
      <c r="AV69" s="180">
        <v>65.75</v>
      </c>
      <c r="AW69" s="181">
        <v>37.75</v>
      </c>
      <c r="AX69" s="181">
        <v>28</v>
      </c>
      <c r="AY69" s="180">
        <v>11.875</v>
      </c>
      <c r="AZ69" s="180">
        <v>19.25</v>
      </c>
      <c r="BA69" s="180">
        <v>38.875</v>
      </c>
      <c r="BB69" s="180">
        <v>28.125</v>
      </c>
      <c r="BC69" s="180">
        <v>3</v>
      </c>
      <c r="BD69" s="180">
        <v>1061.5</v>
      </c>
      <c r="BE69" s="180">
        <v>2.625</v>
      </c>
      <c r="BF69" s="180">
        <v>64.75</v>
      </c>
      <c r="BG69" s="180">
        <v>267.875</v>
      </c>
      <c r="BH69" s="180" t="e">
        <v>#VALUE!</v>
      </c>
      <c r="BI69" s="182">
        <v>3284.1791018144395</v>
      </c>
      <c r="BJ69" s="183">
        <v>1291.875</v>
      </c>
      <c r="BK69" s="183">
        <v>65.75</v>
      </c>
      <c r="BL69" s="183">
        <v>1716.6939981874998</v>
      </c>
      <c r="BM69" s="183" t="e">
        <v>#VALUE!</v>
      </c>
      <c r="BN69" s="183">
        <v>1.25</v>
      </c>
      <c r="BO69" s="183" t="e">
        <v>#VALUE!</v>
      </c>
      <c r="BP69" s="183">
        <v>208.61010362694299</v>
      </c>
      <c r="BQ69" s="184">
        <v>2266.375</v>
      </c>
      <c r="BR69" s="184">
        <v>57.875</v>
      </c>
      <c r="BS69" s="184" t="e">
        <v>#VALUE!</v>
      </c>
      <c r="BT69" s="184" t="e">
        <v>#VALUE!</v>
      </c>
      <c r="BU69" s="184" t="e">
        <v>#VALUE!</v>
      </c>
      <c r="BV69" s="184">
        <v>443.875</v>
      </c>
      <c r="BW69" s="185">
        <v>218.625</v>
      </c>
      <c r="BX69" s="185" t="e">
        <v>#VALUE!</v>
      </c>
      <c r="BY69" s="185" t="e">
        <v>#VALUE!</v>
      </c>
      <c r="BZ69" s="185" t="e">
        <v>#VALUE!</v>
      </c>
      <c r="CA69" s="185" t="e">
        <v>#VALUE!</v>
      </c>
      <c r="CB69" s="185">
        <v>185.125</v>
      </c>
      <c r="CC69" s="186">
        <v>145.375</v>
      </c>
      <c r="CD69" s="187">
        <v>102793.7055407958</v>
      </c>
    </row>
    <row r="70" spans="1:82" x14ac:dyDescent="0.25">
      <c r="A70" s="179" t="s">
        <v>488</v>
      </c>
      <c r="B70" s="179" t="s">
        <v>489</v>
      </c>
      <c r="C70" s="179" t="s">
        <v>490</v>
      </c>
      <c r="D70" s="179" t="s">
        <v>120</v>
      </c>
      <c r="E70" s="180">
        <v>28141.933018071501</v>
      </c>
      <c r="F70" s="181">
        <v>27410.4761139927</v>
      </c>
      <c r="G70" s="181">
        <v>297.70692355889696</v>
      </c>
      <c r="H70" s="181">
        <v>433.749980519931</v>
      </c>
      <c r="I70" s="181">
        <v>1571.375</v>
      </c>
      <c r="J70" s="181">
        <v>1545.3891414141401</v>
      </c>
      <c r="K70" s="181">
        <v>1698</v>
      </c>
      <c r="L70" s="181">
        <v>2978.1477981703702</v>
      </c>
      <c r="M70" s="181">
        <v>6053.0788684222898</v>
      </c>
      <c r="N70" s="181">
        <v>7173.7307365405604</v>
      </c>
      <c r="O70" s="181">
        <v>7122.2114735241403</v>
      </c>
      <c r="P70" s="180">
        <v>2539</v>
      </c>
      <c r="Q70" s="181">
        <v>544.125</v>
      </c>
      <c r="R70" s="181">
        <v>311.25</v>
      </c>
      <c r="S70" s="180">
        <v>1724</v>
      </c>
      <c r="T70" s="180">
        <v>700.625</v>
      </c>
      <c r="U70" s="180">
        <v>1035.338468988502</v>
      </c>
      <c r="V70" s="180">
        <v>6739</v>
      </c>
      <c r="W70" s="181">
        <v>1742</v>
      </c>
      <c r="X70" s="181">
        <v>970.875</v>
      </c>
      <c r="Y70" s="181">
        <v>560.75</v>
      </c>
      <c r="Z70" s="181">
        <v>754.5</v>
      </c>
      <c r="AA70" s="181">
        <v>50.625</v>
      </c>
      <c r="AB70" s="181">
        <v>1039.5</v>
      </c>
      <c r="AC70" s="181">
        <v>349.875</v>
      </c>
      <c r="AD70" s="181">
        <v>627.375</v>
      </c>
      <c r="AE70" s="181">
        <v>643.5</v>
      </c>
      <c r="AF70" s="180">
        <v>9093.5945490829909</v>
      </c>
      <c r="AG70" s="181">
        <v>2573.375</v>
      </c>
      <c r="AH70" s="181">
        <v>36.625</v>
      </c>
      <c r="AI70" s="181">
        <v>2195.125</v>
      </c>
      <c r="AJ70" s="181">
        <v>1685</v>
      </c>
      <c r="AK70" s="181">
        <v>106.625</v>
      </c>
      <c r="AL70" s="181">
        <v>413.125</v>
      </c>
      <c r="AM70" s="181">
        <v>2083.7195490829999</v>
      </c>
      <c r="AN70" s="180">
        <v>146.875</v>
      </c>
      <c r="AO70" s="180">
        <v>688.625</v>
      </c>
      <c r="AP70" s="181">
        <v>472</v>
      </c>
      <c r="AQ70" s="181">
        <v>5.875</v>
      </c>
      <c r="AR70" s="181">
        <v>155.875</v>
      </c>
      <c r="AS70" s="181">
        <v>54.875</v>
      </c>
      <c r="AT70" s="180">
        <v>406</v>
      </c>
      <c r="AU70" s="180">
        <v>131.375</v>
      </c>
      <c r="AV70" s="180">
        <v>171.625</v>
      </c>
      <c r="AW70" s="181">
        <v>48.875</v>
      </c>
      <c r="AX70" s="181">
        <v>122.75</v>
      </c>
      <c r="AY70" s="180">
        <v>174.625</v>
      </c>
      <c r="AZ70" s="180">
        <v>47.875</v>
      </c>
      <c r="BA70" s="180">
        <v>127.75</v>
      </c>
      <c r="BB70" s="180">
        <v>4.375</v>
      </c>
      <c r="BC70" s="180">
        <v>1.5</v>
      </c>
      <c r="BD70" s="180">
        <v>2961.5</v>
      </c>
      <c r="BE70" s="180">
        <v>197.5</v>
      </c>
      <c r="BF70" s="180">
        <v>177.375</v>
      </c>
      <c r="BG70" s="180">
        <v>950.625</v>
      </c>
      <c r="BH70" s="180" t="e">
        <v>#VALUE!</v>
      </c>
      <c r="BI70" s="182">
        <v>7332.1363412499995</v>
      </c>
      <c r="BJ70" s="183">
        <v>890</v>
      </c>
      <c r="BK70" s="183">
        <v>602.375</v>
      </c>
      <c r="BL70" s="183">
        <v>4879.2613412499995</v>
      </c>
      <c r="BM70" s="183">
        <v>5.875</v>
      </c>
      <c r="BN70" s="183">
        <v>16</v>
      </c>
      <c r="BO70" s="183">
        <v>0</v>
      </c>
      <c r="BP70" s="183">
        <v>938.625</v>
      </c>
      <c r="BQ70" s="184">
        <v>1544.625</v>
      </c>
      <c r="BR70" s="184">
        <v>172.875</v>
      </c>
      <c r="BS70" s="184">
        <v>187.5</v>
      </c>
      <c r="BT70" s="184" t="e">
        <v>#VALUE!</v>
      </c>
      <c r="BU70" s="184">
        <v>0</v>
      </c>
      <c r="BV70" s="184">
        <v>599.5</v>
      </c>
      <c r="BW70" s="185">
        <v>0</v>
      </c>
      <c r="BX70" s="185" t="e">
        <v>#VALUE!</v>
      </c>
      <c r="BY70" s="185" t="e">
        <v>#VALUE!</v>
      </c>
      <c r="BZ70" s="185" t="e">
        <v>#VALUE!</v>
      </c>
      <c r="CA70" s="185" t="e">
        <v>#VALUE!</v>
      </c>
      <c r="CB70" s="185">
        <v>385.5</v>
      </c>
      <c r="CC70" s="186">
        <v>4464.25</v>
      </c>
      <c r="CD70" s="187">
        <v>348347.77460986399</v>
      </c>
    </row>
    <row r="71" spans="1:82" x14ac:dyDescent="0.25">
      <c r="A71" s="179" t="s">
        <v>491</v>
      </c>
      <c r="B71" s="179" t="s">
        <v>492</v>
      </c>
      <c r="C71" s="179" t="s">
        <v>490</v>
      </c>
      <c r="D71" s="179" t="s">
        <v>120</v>
      </c>
      <c r="E71" s="180">
        <v>23134.5691525203</v>
      </c>
      <c r="F71" s="181">
        <v>22147.229983994301</v>
      </c>
      <c r="G71" s="181">
        <v>288.333493261125</v>
      </c>
      <c r="H71" s="181">
        <v>699.00567526492603</v>
      </c>
      <c r="I71" s="181">
        <v>795.74812030075202</v>
      </c>
      <c r="J71" s="181">
        <v>926.125</v>
      </c>
      <c r="K71" s="181">
        <v>1173.48460144928</v>
      </c>
      <c r="L71" s="181">
        <v>2625.8805296892501</v>
      </c>
      <c r="M71" s="181">
        <v>4778.9252665004096</v>
      </c>
      <c r="N71" s="181">
        <v>5291.6382805609301</v>
      </c>
      <c r="O71" s="181">
        <v>7542.7673540196902</v>
      </c>
      <c r="P71" s="180">
        <v>1909.25</v>
      </c>
      <c r="Q71" s="181">
        <v>562.75</v>
      </c>
      <c r="R71" s="181">
        <v>272.375</v>
      </c>
      <c r="S71" s="180">
        <v>1679.625</v>
      </c>
      <c r="T71" s="180">
        <v>231.75</v>
      </c>
      <c r="U71" s="180">
        <v>1635.36443419133</v>
      </c>
      <c r="V71" s="180">
        <v>5366.375</v>
      </c>
      <c r="W71" s="181">
        <v>1103.75</v>
      </c>
      <c r="X71" s="181">
        <v>1503.5</v>
      </c>
      <c r="Y71" s="181">
        <v>66.375</v>
      </c>
      <c r="Z71" s="181">
        <v>839.375</v>
      </c>
      <c r="AA71" s="181" t="e">
        <v>#VALUE!</v>
      </c>
      <c r="AB71" s="181">
        <v>415.25</v>
      </c>
      <c r="AC71" s="181">
        <v>4</v>
      </c>
      <c r="AD71" s="181">
        <v>562.5</v>
      </c>
      <c r="AE71" s="181">
        <v>871.625</v>
      </c>
      <c r="AF71" s="180">
        <v>8107.0797183289797</v>
      </c>
      <c r="AG71" s="181">
        <v>2288.125</v>
      </c>
      <c r="AH71" s="181">
        <v>77.875</v>
      </c>
      <c r="AI71" s="181">
        <v>2203.875</v>
      </c>
      <c r="AJ71" s="181">
        <v>1386.625</v>
      </c>
      <c r="AK71" s="181">
        <v>132.375</v>
      </c>
      <c r="AL71" s="181">
        <v>113.875</v>
      </c>
      <c r="AM71" s="181">
        <v>1904.3297183289801</v>
      </c>
      <c r="AN71" s="180">
        <v>339.5</v>
      </c>
      <c r="AO71" s="180">
        <v>546.375</v>
      </c>
      <c r="AP71" s="181">
        <v>167.25</v>
      </c>
      <c r="AQ71" s="181">
        <v>3</v>
      </c>
      <c r="AR71" s="181">
        <v>334.375</v>
      </c>
      <c r="AS71" s="181">
        <v>41.75</v>
      </c>
      <c r="AT71" s="180">
        <v>266.25</v>
      </c>
      <c r="AU71" s="180">
        <v>32.125</v>
      </c>
      <c r="AV71" s="180">
        <v>93.25</v>
      </c>
      <c r="AW71" s="181">
        <v>45</v>
      </c>
      <c r="AX71" s="181">
        <v>48.25</v>
      </c>
      <c r="AY71" s="180">
        <v>158.75</v>
      </c>
      <c r="AZ71" s="180">
        <v>87.875</v>
      </c>
      <c r="BA71" s="180">
        <v>59</v>
      </c>
      <c r="BB71" s="180">
        <v>4.5</v>
      </c>
      <c r="BC71" s="180">
        <v>0</v>
      </c>
      <c r="BD71" s="180">
        <v>1577</v>
      </c>
      <c r="BE71" s="180">
        <v>93.75</v>
      </c>
      <c r="BF71" s="180" t="e">
        <v>#VALUE!</v>
      </c>
      <c r="BG71" s="180">
        <v>660.25</v>
      </c>
      <c r="BH71" s="180" t="e">
        <v>#VALUE!</v>
      </c>
      <c r="BI71" s="182">
        <v>4569.6149613437501</v>
      </c>
      <c r="BJ71" s="183">
        <v>714.625</v>
      </c>
      <c r="BK71" s="183">
        <v>301</v>
      </c>
      <c r="BL71" s="183">
        <v>2288.3649613437501</v>
      </c>
      <c r="BM71" s="183">
        <v>0</v>
      </c>
      <c r="BN71" s="183">
        <v>27.25</v>
      </c>
      <c r="BO71" s="183">
        <v>680</v>
      </c>
      <c r="BP71" s="183">
        <v>558.375</v>
      </c>
      <c r="BQ71" s="184">
        <v>1175.125</v>
      </c>
      <c r="BR71" s="184">
        <v>347.875</v>
      </c>
      <c r="BS71" s="184" t="e">
        <v>#VALUE!</v>
      </c>
      <c r="BT71" s="184" t="e">
        <v>#VALUE!</v>
      </c>
      <c r="BU71" s="184" t="e">
        <v>#VALUE!</v>
      </c>
      <c r="BV71" s="184">
        <v>590.75</v>
      </c>
      <c r="BW71" s="185">
        <v>320.375</v>
      </c>
      <c r="BX71" s="185" t="e">
        <v>#VALUE!</v>
      </c>
      <c r="BY71" s="185" t="e">
        <v>#VALUE!</v>
      </c>
      <c r="BZ71" s="185">
        <v>0.375</v>
      </c>
      <c r="CA71" s="185" t="e">
        <v>#VALUE!</v>
      </c>
      <c r="CB71" s="185">
        <v>172.375</v>
      </c>
      <c r="CC71" s="186">
        <v>1976.3158950617301</v>
      </c>
      <c r="CD71" s="187">
        <v>206531.32273870701</v>
      </c>
    </row>
    <row r="72" spans="1:82" x14ac:dyDescent="0.25">
      <c r="A72" s="179" t="s">
        <v>493</v>
      </c>
      <c r="B72" s="179" t="s">
        <v>494</v>
      </c>
      <c r="C72" s="179" t="s">
        <v>355</v>
      </c>
      <c r="D72" s="179" t="s">
        <v>55</v>
      </c>
      <c r="E72" s="180">
        <v>62206.290118866302</v>
      </c>
      <c r="F72" s="181">
        <v>61849.599176837299</v>
      </c>
      <c r="G72" s="181">
        <v>46.875</v>
      </c>
      <c r="H72" s="181">
        <v>309.81594202898498</v>
      </c>
      <c r="I72" s="181">
        <v>3194.2321428571399</v>
      </c>
      <c r="J72" s="181">
        <v>3297.27965686275</v>
      </c>
      <c r="K72" s="181">
        <v>3694.26470588235</v>
      </c>
      <c r="L72" s="181">
        <v>7619.0473750221399</v>
      </c>
      <c r="M72" s="181">
        <v>15702.0414413901</v>
      </c>
      <c r="N72" s="181">
        <v>12434.3834850189</v>
      </c>
      <c r="O72" s="181">
        <v>16265.0413118329</v>
      </c>
      <c r="P72" s="180">
        <v>10195.25</v>
      </c>
      <c r="Q72" s="181">
        <v>28.75</v>
      </c>
      <c r="R72" s="181">
        <v>676.75</v>
      </c>
      <c r="S72" s="180">
        <v>5671.75</v>
      </c>
      <c r="T72" s="180">
        <v>3071.15728744939</v>
      </c>
      <c r="U72" s="180">
        <v>2273.4205310965199</v>
      </c>
      <c r="V72" s="180">
        <v>11890.5</v>
      </c>
      <c r="W72" s="181">
        <v>2950</v>
      </c>
      <c r="X72" s="181">
        <v>1597.125</v>
      </c>
      <c r="Y72" s="181">
        <v>1159.125</v>
      </c>
      <c r="Z72" s="181">
        <v>2574.25</v>
      </c>
      <c r="AA72" s="181">
        <v>44</v>
      </c>
      <c r="AB72" s="181">
        <v>685.625</v>
      </c>
      <c r="AC72" s="181">
        <v>197.625</v>
      </c>
      <c r="AD72" s="181">
        <v>1875.5</v>
      </c>
      <c r="AE72" s="181">
        <v>807.25</v>
      </c>
      <c r="AF72" s="180">
        <v>15094.7123003204</v>
      </c>
      <c r="AG72" s="181">
        <v>3541.25</v>
      </c>
      <c r="AH72" s="181">
        <v>159.25</v>
      </c>
      <c r="AI72" s="181">
        <v>3256.625</v>
      </c>
      <c r="AJ72" s="181">
        <v>2880.5</v>
      </c>
      <c r="AK72" s="181">
        <v>471.375</v>
      </c>
      <c r="AL72" s="181">
        <v>387.375</v>
      </c>
      <c r="AM72" s="181">
        <v>4398.3373003203596</v>
      </c>
      <c r="AN72" s="180">
        <v>834.25</v>
      </c>
      <c r="AO72" s="180">
        <v>2684.25</v>
      </c>
      <c r="AP72" s="181">
        <v>1935.875</v>
      </c>
      <c r="AQ72" s="181">
        <v>35.5</v>
      </c>
      <c r="AR72" s="181">
        <v>494.875</v>
      </c>
      <c r="AS72" s="181">
        <v>218</v>
      </c>
      <c r="AT72" s="180">
        <v>412</v>
      </c>
      <c r="AU72" s="180">
        <v>312.25</v>
      </c>
      <c r="AV72" s="180">
        <v>185.125</v>
      </c>
      <c r="AW72" s="181">
        <v>62.5</v>
      </c>
      <c r="AX72" s="181">
        <v>122.625</v>
      </c>
      <c r="AY72" s="180">
        <v>129.5</v>
      </c>
      <c r="AZ72" s="180">
        <v>233.75</v>
      </c>
      <c r="BA72" s="180">
        <v>437.625</v>
      </c>
      <c r="BB72" s="180">
        <v>4.25</v>
      </c>
      <c r="BC72" s="180">
        <v>9.75</v>
      </c>
      <c r="BD72" s="180">
        <v>6138.625</v>
      </c>
      <c r="BE72" s="180">
        <v>239.25</v>
      </c>
      <c r="BF72" s="180">
        <v>168.375</v>
      </c>
      <c r="BG72" s="180">
        <v>1637.5</v>
      </c>
      <c r="BH72" s="180" t="e">
        <v>#VALUE!</v>
      </c>
      <c r="BI72" s="182">
        <v>7555.790276875</v>
      </c>
      <c r="BJ72" s="183">
        <v>820.5</v>
      </c>
      <c r="BK72" s="183">
        <v>657.5</v>
      </c>
      <c r="BL72" s="183">
        <v>5063.915276875</v>
      </c>
      <c r="BM72" s="183">
        <v>5.25</v>
      </c>
      <c r="BN72" s="183">
        <v>50</v>
      </c>
      <c r="BO72" s="183">
        <v>0.375</v>
      </c>
      <c r="BP72" s="183">
        <v>958.25</v>
      </c>
      <c r="BQ72" s="184">
        <v>5173.75</v>
      </c>
      <c r="BR72" s="184">
        <v>1525.375</v>
      </c>
      <c r="BS72" s="184" t="e">
        <v>#VALUE!</v>
      </c>
      <c r="BT72" s="184">
        <v>647.375</v>
      </c>
      <c r="BU72" s="184">
        <v>7.75</v>
      </c>
      <c r="BV72" s="184">
        <v>2760.875</v>
      </c>
      <c r="BW72" s="185">
        <v>1148.5</v>
      </c>
      <c r="BX72" s="185" t="e">
        <v>#VALUE!</v>
      </c>
      <c r="BY72" s="185" t="e">
        <v>#VALUE!</v>
      </c>
      <c r="BZ72" s="185">
        <v>51.25</v>
      </c>
      <c r="CA72" s="185">
        <v>55</v>
      </c>
      <c r="CB72" s="185">
        <v>984</v>
      </c>
      <c r="CC72" s="186">
        <v>4441.5479629066604</v>
      </c>
      <c r="CD72" s="187">
        <v>691441.91411756596</v>
      </c>
    </row>
    <row r="73" spans="1:82" x14ac:dyDescent="0.25">
      <c r="A73" s="179" t="s">
        <v>495</v>
      </c>
      <c r="B73" s="179" t="s">
        <v>496</v>
      </c>
      <c r="C73" s="179" t="s">
        <v>408</v>
      </c>
      <c r="D73" s="179" t="s">
        <v>116</v>
      </c>
      <c r="E73" s="180">
        <v>8069.5543539422397</v>
      </c>
      <c r="F73" s="181">
        <v>7990.0543539422297</v>
      </c>
      <c r="G73" s="181">
        <v>79.5</v>
      </c>
      <c r="H73" s="181">
        <v>0</v>
      </c>
      <c r="I73" s="181">
        <v>220.75</v>
      </c>
      <c r="J73" s="181">
        <v>218.625</v>
      </c>
      <c r="K73" s="181">
        <v>320.875</v>
      </c>
      <c r="L73" s="181">
        <v>653.60861895161304</v>
      </c>
      <c r="M73" s="181">
        <v>2121.6869630607998</v>
      </c>
      <c r="N73" s="181">
        <v>2206.7587719298199</v>
      </c>
      <c r="O73" s="181">
        <v>2327.25</v>
      </c>
      <c r="P73" s="180">
        <v>379.625</v>
      </c>
      <c r="Q73" s="181">
        <v>2</v>
      </c>
      <c r="R73" s="181">
        <v>2.125</v>
      </c>
      <c r="S73" s="180">
        <v>1507.375</v>
      </c>
      <c r="T73" s="180">
        <v>83.25</v>
      </c>
      <c r="U73" s="180">
        <v>213.23648936170201</v>
      </c>
      <c r="V73" s="180">
        <v>2060.375</v>
      </c>
      <c r="W73" s="181">
        <v>547.25</v>
      </c>
      <c r="X73" s="181">
        <v>268.375</v>
      </c>
      <c r="Y73" s="181">
        <v>288.875</v>
      </c>
      <c r="Z73" s="181">
        <v>227.875</v>
      </c>
      <c r="AA73" s="181">
        <v>0</v>
      </c>
      <c r="AB73" s="181" t="e">
        <v>#VALUE!</v>
      </c>
      <c r="AC73" s="181">
        <v>231.875</v>
      </c>
      <c r="AD73" s="181">
        <v>378.75</v>
      </c>
      <c r="AE73" s="181">
        <v>98.75</v>
      </c>
      <c r="AF73" s="180">
        <v>2070.5678645805301</v>
      </c>
      <c r="AG73" s="181">
        <v>1086.625</v>
      </c>
      <c r="AH73" s="181">
        <v>43.75</v>
      </c>
      <c r="AI73" s="181">
        <v>372</v>
      </c>
      <c r="AJ73" s="181">
        <v>37</v>
      </c>
      <c r="AK73" s="181">
        <v>189</v>
      </c>
      <c r="AL73" s="181">
        <v>70.5</v>
      </c>
      <c r="AM73" s="181">
        <v>271.69286458053301</v>
      </c>
      <c r="AN73" s="180">
        <v>24.875</v>
      </c>
      <c r="AO73" s="180">
        <v>77.375</v>
      </c>
      <c r="AP73" s="181">
        <v>60.125</v>
      </c>
      <c r="AQ73" s="181">
        <v>9</v>
      </c>
      <c r="AR73" s="181">
        <v>6.75</v>
      </c>
      <c r="AS73" s="181">
        <v>1.5</v>
      </c>
      <c r="AT73" s="180">
        <v>65.25</v>
      </c>
      <c r="AU73" s="180">
        <v>50.125</v>
      </c>
      <c r="AV73" s="180">
        <v>18.125</v>
      </c>
      <c r="AW73" s="181">
        <v>1.375</v>
      </c>
      <c r="AX73" s="181">
        <v>16.75</v>
      </c>
      <c r="AY73" s="180">
        <v>10.5</v>
      </c>
      <c r="AZ73" s="180">
        <v>150.125</v>
      </c>
      <c r="BA73" s="180">
        <v>7.625</v>
      </c>
      <c r="BB73" s="180">
        <v>0</v>
      </c>
      <c r="BC73" s="180">
        <v>1</v>
      </c>
      <c r="BD73" s="180">
        <v>705.25</v>
      </c>
      <c r="BE73" s="180">
        <v>1</v>
      </c>
      <c r="BF73" s="180" t="e">
        <v>#VALUE!</v>
      </c>
      <c r="BG73" s="180">
        <v>360.375</v>
      </c>
      <c r="BH73" s="180" t="e">
        <v>#VALUE!</v>
      </c>
      <c r="BI73" s="182">
        <v>929.73179249999998</v>
      </c>
      <c r="BJ73" s="183">
        <v>319.375</v>
      </c>
      <c r="BK73" s="183">
        <v>6</v>
      </c>
      <c r="BL73" s="183">
        <v>591.60679249999998</v>
      </c>
      <c r="BM73" s="183" t="e">
        <v>#VALUE!</v>
      </c>
      <c r="BN73" s="183">
        <v>0</v>
      </c>
      <c r="BO73" s="183" t="e">
        <v>#VALUE!</v>
      </c>
      <c r="BP73" s="183">
        <v>12.75</v>
      </c>
      <c r="BQ73" s="184">
        <v>245.125</v>
      </c>
      <c r="BR73" s="184">
        <v>22.375</v>
      </c>
      <c r="BS73" s="184" t="e">
        <v>#VALUE!</v>
      </c>
      <c r="BT73" s="184" t="e">
        <v>#VALUE!</v>
      </c>
      <c r="BU73" s="184" t="e">
        <v>#VALUE!</v>
      </c>
      <c r="BV73" s="184">
        <v>194.125</v>
      </c>
      <c r="BW73" s="185">
        <v>18</v>
      </c>
      <c r="BX73" s="185" t="e">
        <v>#VALUE!</v>
      </c>
      <c r="BY73" s="185" t="e">
        <v>#VALUE!</v>
      </c>
      <c r="BZ73" s="185">
        <v>0</v>
      </c>
      <c r="CA73" s="185" t="e">
        <v>#VALUE!</v>
      </c>
      <c r="CB73" s="185">
        <v>99.5</v>
      </c>
      <c r="CC73" s="186">
        <v>403</v>
      </c>
      <c r="CD73" s="187">
        <v>49643.9304323494</v>
      </c>
    </row>
    <row r="74" spans="1:82" x14ac:dyDescent="0.25">
      <c r="A74" s="179" t="s">
        <v>497</v>
      </c>
      <c r="B74" s="179" t="s">
        <v>498</v>
      </c>
      <c r="C74" s="179" t="s">
        <v>399</v>
      </c>
      <c r="D74" s="179" t="s">
        <v>116</v>
      </c>
      <c r="E74" s="180">
        <v>12907.2550333125</v>
      </c>
      <c r="F74" s="181">
        <v>12483.4533515537</v>
      </c>
      <c r="G74" s="181">
        <v>125.856488386395</v>
      </c>
      <c r="H74" s="181">
        <v>297.94519337240001</v>
      </c>
      <c r="I74" s="181">
        <v>978.75</v>
      </c>
      <c r="J74" s="181">
        <v>785</v>
      </c>
      <c r="K74" s="181">
        <v>897.86577112387204</v>
      </c>
      <c r="L74" s="181">
        <v>1330.5382245308999</v>
      </c>
      <c r="M74" s="181">
        <v>3622.2981108980398</v>
      </c>
      <c r="N74" s="181">
        <v>2921.93196555653</v>
      </c>
      <c r="O74" s="181">
        <v>2370.8709612031398</v>
      </c>
      <c r="P74" s="180">
        <v>935.125</v>
      </c>
      <c r="Q74" s="181">
        <v>6</v>
      </c>
      <c r="R74" s="181">
        <v>59.625</v>
      </c>
      <c r="S74" s="180">
        <v>641.25</v>
      </c>
      <c r="T74" s="180">
        <v>500.75</v>
      </c>
      <c r="U74" s="180">
        <v>682.48369415857803</v>
      </c>
      <c r="V74" s="180">
        <v>3111.375</v>
      </c>
      <c r="W74" s="181">
        <v>416.875</v>
      </c>
      <c r="X74" s="181">
        <v>349.875</v>
      </c>
      <c r="Y74" s="181">
        <v>486.375</v>
      </c>
      <c r="Z74" s="181">
        <v>661.125</v>
      </c>
      <c r="AA74" s="181">
        <v>12.375</v>
      </c>
      <c r="AB74" s="181">
        <v>167.625</v>
      </c>
      <c r="AC74" s="181">
        <v>142.125</v>
      </c>
      <c r="AD74" s="181">
        <v>719.25</v>
      </c>
      <c r="AE74" s="181">
        <v>155.75</v>
      </c>
      <c r="AF74" s="180">
        <v>4312.3963391539</v>
      </c>
      <c r="AG74" s="181">
        <v>1911.75</v>
      </c>
      <c r="AH74" s="181">
        <v>105.5</v>
      </c>
      <c r="AI74" s="181">
        <v>876.125</v>
      </c>
      <c r="AJ74" s="181">
        <v>67.5</v>
      </c>
      <c r="AK74" s="181">
        <v>181.75</v>
      </c>
      <c r="AL74" s="181">
        <v>30.375</v>
      </c>
      <c r="AM74" s="181">
        <v>1139.3963391539</v>
      </c>
      <c r="AN74" s="180">
        <v>149.875</v>
      </c>
      <c r="AO74" s="180">
        <v>379.375</v>
      </c>
      <c r="AP74" s="181">
        <v>257.25</v>
      </c>
      <c r="AQ74" s="181">
        <v>1.5</v>
      </c>
      <c r="AR74" s="181">
        <v>93.125</v>
      </c>
      <c r="AS74" s="181">
        <v>27.5</v>
      </c>
      <c r="AT74" s="180">
        <v>91.75</v>
      </c>
      <c r="AU74" s="180">
        <v>189.5</v>
      </c>
      <c r="AV74" s="180">
        <v>55.125</v>
      </c>
      <c r="AW74" s="181">
        <v>7.125</v>
      </c>
      <c r="AX74" s="181">
        <v>48</v>
      </c>
      <c r="AY74" s="180">
        <v>46.875</v>
      </c>
      <c r="AZ74" s="180">
        <v>207.5</v>
      </c>
      <c r="BA74" s="180">
        <v>98</v>
      </c>
      <c r="BB74" s="180">
        <v>2.5</v>
      </c>
      <c r="BC74" s="180">
        <v>0</v>
      </c>
      <c r="BD74" s="180">
        <v>944.125</v>
      </c>
      <c r="BE74" s="180">
        <v>29.875</v>
      </c>
      <c r="BF74" s="180">
        <v>103.625</v>
      </c>
      <c r="BG74" s="180">
        <v>195.375</v>
      </c>
      <c r="BH74" s="180" t="e">
        <v>#VALUE!</v>
      </c>
      <c r="BI74" s="182">
        <v>2440.00862853125</v>
      </c>
      <c r="BJ74" s="183">
        <v>842.375</v>
      </c>
      <c r="BK74" s="183">
        <v>181.125</v>
      </c>
      <c r="BL74" s="183">
        <v>1243.25862853125</v>
      </c>
      <c r="BM74" s="183">
        <v>0</v>
      </c>
      <c r="BN74" s="183">
        <v>12.625</v>
      </c>
      <c r="BO74" s="183">
        <v>0</v>
      </c>
      <c r="BP74" s="183">
        <v>160.625</v>
      </c>
      <c r="BQ74" s="184">
        <v>1704</v>
      </c>
      <c r="BR74" s="184">
        <v>67.875</v>
      </c>
      <c r="BS74" s="184" t="e">
        <v>#VALUE!</v>
      </c>
      <c r="BT74" s="184">
        <v>173.875</v>
      </c>
      <c r="BU74" s="184" t="e">
        <v>#VALUE!</v>
      </c>
      <c r="BV74" s="184">
        <v>1249.875</v>
      </c>
      <c r="BW74" s="185" t="e">
        <v>#VALUE!</v>
      </c>
      <c r="BX74" s="185">
        <v>367.75</v>
      </c>
      <c r="BY74" s="185">
        <v>180.875</v>
      </c>
      <c r="BZ74" s="185">
        <v>33.125</v>
      </c>
      <c r="CA74" s="185" t="e">
        <v>#VALUE!</v>
      </c>
      <c r="CB74" s="185">
        <v>342.375</v>
      </c>
      <c r="CC74" s="186">
        <v>808.125</v>
      </c>
      <c r="CD74" s="187">
        <v>149199.68101441901</v>
      </c>
    </row>
    <row r="75" spans="1:82" x14ac:dyDescent="0.25">
      <c r="A75" s="179" t="s">
        <v>499</v>
      </c>
      <c r="B75" s="179" t="s">
        <v>500</v>
      </c>
      <c r="C75" s="179" t="s">
        <v>126</v>
      </c>
      <c r="D75" s="179" t="s">
        <v>126</v>
      </c>
      <c r="E75" s="180">
        <v>14802.4906707056</v>
      </c>
      <c r="F75" s="181">
        <v>14340.990895675801</v>
      </c>
      <c r="G75" s="181">
        <v>53.374775029741301</v>
      </c>
      <c r="H75" s="181">
        <v>408.125</v>
      </c>
      <c r="I75" s="181">
        <v>841.75</v>
      </c>
      <c r="J75" s="181">
        <v>806.875</v>
      </c>
      <c r="K75" s="181">
        <v>810.24916253101696</v>
      </c>
      <c r="L75" s="181">
        <v>1726.72277758003</v>
      </c>
      <c r="M75" s="181">
        <v>4188.0955764522696</v>
      </c>
      <c r="N75" s="181">
        <v>2704.8647584605901</v>
      </c>
      <c r="O75" s="181">
        <v>3723.9333956816499</v>
      </c>
      <c r="P75" s="180">
        <v>1588.375</v>
      </c>
      <c r="Q75" s="181">
        <v>14.75</v>
      </c>
      <c r="R75" s="181">
        <v>51</v>
      </c>
      <c r="S75" s="180">
        <v>1351</v>
      </c>
      <c r="T75" s="180">
        <v>650.625</v>
      </c>
      <c r="U75" s="180">
        <v>288.788699767151</v>
      </c>
      <c r="V75" s="180">
        <v>2546.75</v>
      </c>
      <c r="W75" s="181">
        <v>598.875</v>
      </c>
      <c r="X75" s="181">
        <v>302.5</v>
      </c>
      <c r="Y75" s="181">
        <v>343.5</v>
      </c>
      <c r="Z75" s="181">
        <v>472.375</v>
      </c>
      <c r="AA75" s="181">
        <v>18.75</v>
      </c>
      <c r="AB75" s="181">
        <v>130.625</v>
      </c>
      <c r="AC75" s="181">
        <v>116.5</v>
      </c>
      <c r="AD75" s="181">
        <v>379.375</v>
      </c>
      <c r="AE75" s="181">
        <v>184.25</v>
      </c>
      <c r="AF75" s="180">
        <v>5384.8269709384103</v>
      </c>
      <c r="AG75" s="181">
        <v>1333.625</v>
      </c>
      <c r="AH75" s="181">
        <v>95.25</v>
      </c>
      <c r="AI75" s="181">
        <v>1284.875</v>
      </c>
      <c r="AJ75" s="181">
        <v>82.25</v>
      </c>
      <c r="AK75" s="181">
        <v>413.125</v>
      </c>
      <c r="AL75" s="181">
        <v>129.25</v>
      </c>
      <c r="AM75" s="181">
        <v>2046.4519709384101</v>
      </c>
      <c r="AN75" s="180">
        <v>38.75</v>
      </c>
      <c r="AO75" s="180">
        <v>465.75</v>
      </c>
      <c r="AP75" s="181">
        <v>338.25</v>
      </c>
      <c r="AQ75" s="181">
        <v>0.875</v>
      </c>
      <c r="AR75" s="181">
        <v>95.875</v>
      </c>
      <c r="AS75" s="181">
        <v>30.75</v>
      </c>
      <c r="AT75" s="180">
        <v>97.625</v>
      </c>
      <c r="AU75" s="180">
        <v>130.25</v>
      </c>
      <c r="AV75" s="180">
        <v>29.875</v>
      </c>
      <c r="AW75" s="181">
        <v>0</v>
      </c>
      <c r="AX75" s="181">
        <v>29.875</v>
      </c>
      <c r="AY75" s="180">
        <v>9.625</v>
      </c>
      <c r="AZ75" s="180">
        <v>14</v>
      </c>
      <c r="BA75" s="180">
        <v>60.5</v>
      </c>
      <c r="BB75" s="180">
        <v>0</v>
      </c>
      <c r="BC75" s="180">
        <v>1</v>
      </c>
      <c r="BD75" s="180">
        <v>1188.25</v>
      </c>
      <c r="BE75" s="180">
        <v>40</v>
      </c>
      <c r="BF75" s="180">
        <v>38.625</v>
      </c>
      <c r="BG75" s="180">
        <v>533.125</v>
      </c>
      <c r="BH75" s="180" t="e">
        <v>#VALUE!</v>
      </c>
      <c r="BI75" s="182">
        <v>3091.3245309062499</v>
      </c>
      <c r="BJ75" s="183" t="e">
        <v>#VALUE!</v>
      </c>
      <c r="BK75" s="183">
        <v>291.125</v>
      </c>
      <c r="BL75" s="183">
        <v>1710.4495309062499</v>
      </c>
      <c r="BM75" s="183">
        <v>0</v>
      </c>
      <c r="BN75" s="183">
        <v>49.75</v>
      </c>
      <c r="BO75" s="183">
        <v>374.5</v>
      </c>
      <c r="BP75" s="183">
        <v>95.625</v>
      </c>
      <c r="BQ75" s="184">
        <v>1268.875</v>
      </c>
      <c r="BR75" s="184">
        <v>288.25</v>
      </c>
      <c r="BS75" s="184" t="e">
        <v>#VALUE!</v>
      </c>
      <c r="BT75" s="184">
        <v>369.125</v>
      </c>
      <c r="BU75" s="184" t="e">
        <v>#VALUE!</v>
      </c>
      <c r="BV75" s="184">
        <v>402.625</v>
      </c>
      <c r="BW75" s="185" t="e">
        <v>#VALUE!</v>
      </c>
      <c r="BX75" s="185" t="e">
        <v>#VALUE!</v>
      </c>
      <c r="BY75" s="185" t="e">
        <v>#VALUE!</v>
      </c>
      <c r="BZ75" s="185" t="e">
        <v>#VALUE!</v>
      </c>
      <c r="CA75" s="185" t="e">
        <v>#VALUE!</v>
      </c>
      <c r="CB75" s="185">
        <v>276</v>
      </c>
      <c r="CC75" s="186">
        <v>1068</v>
      </c>
      <c r="CD75" s="187">
        <v>151722.13050587001</v>
      </c>
    </row>
    <row r="76" spans="1:82" x14ac:dyDescent="0.25">
      <c r="A76" s="179" t="s">
        <v>501</v>
      </c>
      <c r="B76" s="179" t="s">
        <v>502</v>
      </c>
      <c r="C76" s="179" t="s">
        <v>355</v>
      </c>
      <c r="D76" s="179" t="s">
        <v>55</v>
      </c>
      <c r="E76" s="180">
        <v>11400.859271539401</v>
      </c>
      <c r="F76" s="181">
        <v>11400.859271539401</v>
      </c>
      <c r="G76" s="181">
        <v>0</v>
      </c>
      <c r="H76" s="181" t="e">
        <v>#VALUE!</v>
      </c>
      <c r="I76" s="181">
        <v>778.5</v>
      </c>
      <c r="J76" s="181">
        <v>830.00251677852395</v>
      </c>
      <c r="K76" s="181">
        <v>1269.7860348854199</v>
      </c>
      <c r="L76" s="181">
        <v>1638.7988994244399</v>
      </c>
      <c r="M76" s="181">
        <v>3259.2670124648998</v>
      </c>
      <c r="N76" s="181">
        <v>2260.0212601363401</v>
      </c>
      <c r="O76" s="181">
        <v>1364.4835478498401</v>
      </c>
      <c r="P76" s="180">
        <v>1005.625</v>
      </c>
      <c r="Q76" s="181">
        <v>25.375</v>
      </c>
      <c r="R76" s="181">
        <v>50.875</v>
      </c>
      <c r="S76" s="180">
        <v>325.125</v>
      </c>
      <c r="T76" s="180">
        <v>763.75</v>
      </c>
      <c r="U76" s="180">
        <v>570.17077825578895</v>
      </c>
      <c r="V76" s="180">
        <v>1970.875</v>
      </c>
      <c r="W76" s="181">
        <v>292.25</v>
      </c>
      <c r="X76" s="181">
        <v>395.75</v>
      </c>
      <c r="Y76" s="181">
        <v>323.625</v>
      </c>
      <c r="Z76" s="181">
        <v>560.5</v>
      </c>
      <c r="AA76" s="181" t="e">
        <v>#VALUE!</v>
      </c>
      <c r="AB76" s="181">
        <v>14.625</v>
      </c>
      <c r="AC76" s="181">
        <v>18.125</v>
      </c>
      <c r="AD76" s="181">
        <v>354.875</v>
      </c>
      <c r="AE76" s="181">
        <v>11.125</v>
      </c>
      <c r="AF76" s="180">
        <v>3086.9384932836601</v>
      </c>
      <c r="AG76" s="181">
        <v>507.68210188933898</v>
      </c>
      <c r="AH76" s="181">
        <v>58.25</v>
      </c>
      <c r="AI76" s="181">
        <v>998.875</v>
      </c>
      <c r="AJ76" s="181">
        <v>199.625</v>
      </c>
      <c r="AK76" s="181">
        <v>194</v>
      </c>
      <c r="AL76" s="181">
        <v>0</v>
      </c>
      <c r="AM76" s="181">
        <v>1128.50639139432</v>
      </c>
      <c r="AN76" s="180">
        <v>126.875</v>
      </c>
      <c r="AO76" s="180">
        <v>398.5</v>
      </c>
      <c r="AP76" s="181">
        <v>323.375</v>
      </c>
      <c r="AQ76" s="181">
        <v>2.625</v>
      </c>
      <c r="AR76" s="181">
        <v>35.125</v>
      </c>
      <c r="AS76" s="181">
        <v>37.375</v>
      </c>
      <c r="AT76" s="180">
        <v>754.625</v>
      </c>
      <c r="AU76" s="180">
        <v>34.375</v>
      </c>
      <c r="AV76" s="180">
        <v>322.5</v>
      </c>
      <c r="AW76" s="181">
        <v>78.625</v>
      </c>
      <c r="AX76" s="181">
        <v>243.875</v>
      </c>
      <c r="AY76" s="180">
        <v>50.875</v>
      </c>
      <c r="AZ76" s="180">
        <v>60.375</v>
      </c>
      <c r="BA76" s="180">
        <v>113.125</v>
      </c>
      <c r="BB76" s="180">
        <v>4.125</v>
      </c>
      <c r="BC76" s="180">
        <v>4</v>
      </c>
      <c r="BD76" s="180">
        <v>1140.25</v>
      </c>
      <c r="BE76" s="180">
        <v>5.5</v>
      </c>
      <c r="BF76" s="180">
        <v>62.375</v>
      </c>
      <c r="BG76" s="180">
        <v>530.25</v>
      </c>
      <c r="BH76" s="180" t="e">
        <v>#VALUE!</v>
      </c>
      <c r="BI76" s="182">
        <v>2690.7301553628199</v>
      </c>
      <c r="BJ76" s="183">
        <v>600.625</v>
      </c>
      <c r="BK76" s="183">
        <v>231.687824675325</v>
      </c>
      <c r="BL76" s="183">
        <v>1318.0423306875</v>
      </c>
      <c r="BM76" s="183">
        <v>48</v>
      </c>
      <c r="BN76" s="183">
        <v>5.375</v>
      </c>
      <c r="BO76" s="183">
        <v>19.875</v>
      </c>
      <c r="BP76" s="183">
        <v>467.125</v>
      </c>
      <c r="BQ76" s="184">
        <v>649.25</v>
      </c>
      <c r="BR76" s="184">
        <v>58.75</v>
      </c>
      <c r="BS76" s="184" t="e">
        <v>#VALUE!</v>
      </c>
      <c r="BT76" s="184" t="e">
        <v>#VALUE!</v>
      </c>
      <c r="BU76" s="184">
        <v>0.875</v>
      </c>
      <c r="BV76" s="184">
        <v>359.25</v>
      </c>
      <c r="BW76" s="185" t="e">
        <v>#VALUE!</v>
      </c>
      <c r="BX76" s="185" t="e">
        <v>#VALUE!</v>
      </c>
      <c r="BY76" s="185" t="e">
        <v>#VALUE!</v>
      </c>
      <c r="BZ76" s="185" t="e">
        <v>#VALUE!</v>
      </c>
      <c r="CA76" s="185" t="e">
        <v>#VALUE!</v>
      </c>
      <c r="CB76" s="185">
        <v>283.375</v>
      </c>
      <c r="CC76" s="186">
        <v>421.24129323899399</v>
      </c>
      <c r="CD76" s="187">
        <v>129551.56586762601</v>
      </c>
    </row>
    <row r="77" spans="1:82" x14ac:dyDescent="0.25">
      <c r="A77" s="179" t="s">
        <v>503</v>
      </c>
      <c r="B77" s="179" t="s">
        <v>504</v>
      </c>
      <c r="C77" s="179" t="s">
        <v>355</v>
      </c>
      <c r="D77" s="179" t="s">
        <v>55</v>
      </c>
      <c r="E77" s="180">
        <v>17641.1379865298</v>
      </c>
      <c r="F77" s="181">
        <v>17588.2629865298</v>
      </c>
      <c r="G77" s="181">
        <v>0</v>
      </c>
      <c r="H77" s="181">
        <v>52.875</v>
      </c>
      <c r="I77" s="181">
        <v>1089</v>
      </c>
      <c r="J77" s="181">
        <v>1132.125</v>
      </c>
      <c r="K77" s="181">
        <v>1276.875</v>
      </c>
      <c r="L77" s="181">
        <v>3042.1177050638198</v>
      </c>
      <c r="M77" s="181">
        <v>5072.3204702524799</v>
      </c>
      <c r="N77" s="181">
        <v>3408.1998112135302</v>
      </c>
      <c r="O77" s="181">
        <v>2620.5</v>
      </c>
      <c r="P77" s="180">
        <v>2308.375</v>
      </c>
      <c r="Q77" s="181">
        <v>67.125</v>
      </c>
      <c r="R77" s="181">
        <v>297.125</v>
      </c>
      <c r="S77" s="180">
        <v>563</v>
      </c>
      <c r="T77" s="180">
        <v>1144</v>
      </c>
      <c r="U77" s="180">
        <v>312.50370283873701</v>
      </c>
      <c r="V77" s="180">
        <v>3060.875</v>
      </c>
      <c r="W77" s="181">
        <v>255.75</v>
      </c>
      <c r="X77" s="181">
        <v>823.625</v>
      </c>
      <c r="Y77" s="181">
        <v>174.625</v>
      </c>
      <c r="Z77" s="181">
        <v>831.75</v>
      </c>
      <c r="AA77" s="181">
        <v>58.375</v>
      </c>
      <c r="AB77" s="181">
        <v>284.125</v>
      </c>
      <c r="AC77" s="181">
        <v>129.25</v>
      </c>
      <c r="AD77" s="181">
        <v>208.375</v>
      </c>
      <c r="AE77" s="181">
        <v>295</v>
      </c>
      <c r="AF77" s="180">
        <v>5094.1342836910899</v>
      </c>
      <c r="AG77" s="181">
        <v>1939.875</v>
      </c>
      <c r="AH77" s="181">
        <v>72.625</v>
      </c>
      <c r="AI77" s="181">
        <v>1480.125</v>
      </c>
      <c r="AJ77" s="181">
        <v>589</v>
      </c>
      <c r="AK77" s="181">
        <v>239.625</v>
      </c>
      <c r="AL77" s="181">
        <v>101.5</v>
      </c>
      <c r="AM77" s="181">
        <v>671.38428369108601</v>
      </c>
      <c r="AN77" s="180">
        <v>246.5</v>
      </c>
      <c r="AO77" s="180">
        <v>550.375</v>
      </c>
      <c r="AP77" s="181">
        <v>264.625</v>
      </c>
      <c r="AQ77" s="181">
        <v>15.125</v>
      </c>
      <c r="AR77" s="181">
        <v>238</v>
      </c>
      <c r="AS77" s="181">
        <v>32.625</v>
      </c>
      <c r="AT77" s="180">
        <v>935.25</v>
      </c>
      <c r="AU77" s="180">
        <v>131.875</v>
      </c>
      <c r="AV77" s="180">
        <v>317.5</v>
      </c>
      <c r="AW77" s="181">
        <v>26.125</v>
      </c>
      <c r="AX77" s="181">
        <v>291.375</v>
      </c>
      <c r="AY77" s="180">
        <v>27.375</v>
      </c>
      <c r="AZ77" s="180">
        <v>23.625</v>
      </c>
      <c r="BA77" s="180">
        <v>159.5</v>
      </c>
      <c r="BB77" s="180">
        <v>2.125</v>
      </c>
      <c r="BC77" s="180">
        <v>1</v>
      </c>
      <c r="BD77" s="180">
        <v>1842.875</v>
      </c>
      <c r="BE77" s="180">
        <v>33.375</v>
      </c>
      <c r="BF77" s="180">
        <v>53.875</v>
      </c>
      <c r="BG77" s="180">
        <v>613</v>
      </c>
      <c r="BH77" s="180" t="e">
        <v>#VALUE!</v>
      </c>
      <c r="BI77" s="182">
        <v>3276.2386584999999</v>
      </c>
      <c r="BJ77" s="183">
        <v>245.375</v>
      </c>
      <c r="BK77" s="183">
        <v>182.375</v>
      </c>
      <c r="BL77" s="183">
        <v>2324.8636584999999</v>
      </c>
      <c r="BM77" s="183">
        <v>7.25</v>
      </c>
      <c r="BN77" s="183">
        <v>68.875</v>
      </c>
      <c r="BO77" s="183">
        <v>136.5</v>
      </c>
      <c r="BP77" s="183">
        <v>311</v>
      </c>
      <c r="BQ77" s="184">
        <v>1154.625</v>
      </c>
      <c r="BR77" s="184">
        <v>97.625</v>
      </c>
      <c r="BS77" s="184" t="e">
        <v>#VALUE!</v>
      </c>
      <c r="BT77" s="184" t="e">
        <v>#VALUE!</v>
      </c>
      <c r="BU77" s="184">
        <v>0</v>
      </c>
      <c r="BV77" s="184">
        <v>836.75</v>
      </c>
      <c r="BW77" s="185">
        <v>142.375</v>
      </c>
      <c r="BX77" s="185">
        <v>4.5</v>
      </c>
      <c r="BY77" s="185" t="e">
        <v>#VALUE!</v>
      </c>
      <c r="BZ77" s="185" t="e">
        <v>#VALUE!</v>
      </c>
      <c r="CA77" s="185" t="e">
        <v>#VALUE!</v>
      </c>
      <c r="CB77" s="185">
        <v>349</v>
      </c>
      <c r="CC77" s="186">
        <v>875</v>
      </c>
      <c r="CD77" s="187">
        <v>204232.97739017601</v>
      </c>
    </row>
    <row r="78" spans="1:82" x14ac:dyDescent="0.25">
      <c r="A78" s="179" t="s">
        <v>159</v>
      </c>
      <c r="B78" s="179" t="s">
        <v>505</v>
      </c>
      <c r="C78" s="179" t="s">
        <v>122</v>
      </c>
      <c r="D78" s="179" t="s">
        <v>122</v>
      </c>
      <c r="E78" s="180">
        <v>112294.896681432</v>
      </c>
      <c r="F78" s="181">
        <v>112109.021681432</v>
      </c>
      <c r="G78" s="181">
        <v>61.125</v>
      </c>
      <c r="H78" s="181">
        <v>124.75</v>
      </c>
      <c r="I78" s="181">
        <v>7800</v>
      </c>
      <c r="J78" s="181">
        <v>8927.0855232061203</v>
      </c>
      <c r="K78" s="181">
        <v>8633.19644299213</v>
      </c>
      <c r="L78" s="181">
        <v>12805.3481130609</v>
      </c>
      <c r="M78" s="181">
        <v>21597.926562508201</v>
      </c>
      <c r="N78" s="181">
        <v>15205.776501254901</v>
      </c>
      <c r="O78" s="181">
        <v>37325.5635384095</v>
      </c>
      <c r="P78" s="180">
        <v>16504.915313852802</v>
      </c>
      <c r="Q78" s="181">
        <v>208.25</v>
      </c>
      <c r="R78" s="181">
        <v>871.91531385281405</v>
      </c>
      <c r="S78" s="180">
        <v>8826.5</v>
      </c>
      <c r="T78" s="180">
        <v>4392.375</v>
      </c>
      <c r="U78" s="180">
        <v>968.21138622351395</v>
      </c>
      <c r="V78" s="180">
        <v>7443</v>
      </c>
      <c r="W78" s="181">
        <v>815.625</v>
      </c>
      <c r="X78" s="181">
        <v>474.5</v>
      </c>
      <c r="Y78" s="181">
        <v>555.625</v>
      </c>
      <c r="Z78" s="181">
        <v>754.25</v>
      </c>
      <c r="AA78" s="181">
        <v>198.5</v>
      </c>
      <c r="AB78" s="181">
        <v>304.125</v>
      </c>
      <c r="AC78" s="181">
        <v>117.875</v>
      </c>
      <c r="AD78" s="181">
        <v>1626.25</v>
      </c>
      <c r="AE78" s="181">
        <v>2596.25</v>
      </c>
      <c r="AF78" s="180">
        <v>22301.690317152501</v>
      </c>
      <c r="AG78" s="181">
        <v>2915.25</v>
      </c>
      <c r="AH78" s="181">
        <v>406</v>
      </c>
      <c r="AI78" s="181">
        <v>3247.5</v>
      </c>
      <c r="AJ78" s="181">
        <v>3067.75</v>
      </c>
      <c r="AK78" s="181">
        <v>997.75</v>
      </c>
      <c r="AL78" s="181">
        <v>1428.875</v>
      </c>
      <c r="AM78" s="181">
        <v>10238.565317152499</v>
      </c>
      <c r="AN78" s="180">
        <v>1282.25</v>
      </c>
      <c r="AO78" s="180">
        <v>7098.3296642028799</v>
      </c>
      <c r="AP78" s="181">
        <v>4719.5</v>
      </c>
      <c r="AQ78" s="181">
        <v>213.25</v>
      </c>
      <c r="AR78" s="181">
        <v>1340.875</v>
      </c>
      <c r="AS78" s="181">
        <v>824.70466420288005</v>
      </c>
      <c r="AT78" s="180">
        <v>1110.875</v>
      </c>
      <c r="AU78" s="180">
        <v>1190.875</v>
      </c>
      <c r="AV78" s="180">
        <v>364.25</v>
      </c>
      <c r="AW78" s="181">
        <v>184.125</v>
      </c>
      <c r="AX78" s="181">
        <v>180.125</v>
      </c>
      <c r="AY78" s="180">
        <v>3015.625</v>
      </c>
      <c r="AZ78" s="180">
        <v>1735.625</v>
      </c>
      <c r="BA78" s="180">
        <v>1314.625</v>
      </c>
      <c r="BB78" s="180">
        <v>109.625</v>
      </c>
      <c r="BC78" s="180">
        <v>216.75</v>
      </c>
      <c r="BD78" s="180">
        <v>24439.625</v>
      </c>
      <c r="BE78" s="180">
        <v>1465.5</v>
      </c>
      <c r="BF78" s="180">
        <v>3.375</v>
      </c>
      <c r="BG78" s="180">
        <v>8495.25</v>
      </c>
      <c r="BH78" s="180" t="e">
        <v>#VALUE!</v>
      </c>
      <c r="BI78" s="182">
        <v>10476.874466524219</v>
      </c>
      <c r="BJ78" s="183">
        <v>498.375</v>
      </c>
      <c r="BK78" s="183">
        <v>1816.25</v>
      </c>
      <c r="BL78" s="183">
        <v>6269.5352499999999</v>
      </c>
      <c r="BM78" s="183">
        <v>14.5</v>
      </c>
      <c r="BN78" s="183">
        <v>4.125</v>
      </c>
      <c r="BO78" s="183">
        <v>100.625</v>
      </c>
      <c r="BP78" s="183">
        <v>1773.4642165242201</v>
      </c>
      <c r="BQ78" s="184">
        <v>13687.056758996199</v>
      </c>
      <c r="BR78" s="184">
        <v>3436.875</v>
      </c>
      <c r="BS78" s="184">
        <v>0</v>
      </c>
      <c r="BT78" s="184">
        <v>0</v>
      </c>
      <c r="BU78" s="184">
        <v>45.5</v>
      </c>
      <c r="BV78" s="184">
        <v>10204.681758996199</v>
      </c>
      <c r="BW78" s="185">
        <v>100.625</v>
      </c>
      <c r="BX78" s="185">
        <v>0</v>
      </c>
      <c r="BY78" s="185" t="e">
        <v>#VALUE!</v>
      </c>
      <c r="BZ78" s="185">
        <v>67.75</v>
      </c>
      <c r="CA78" s="185" t="e">
        <v>#VALUE!</v>
      </c>
      <c r="CB78" s="185">
        <v>6843.125</v>
      </c>
      <c r="CC78" s="186">
        <v>18821.307009795499</v>
      </c>
      <c r="CD78" s="187">
        <v>1367646.9821116701</v>
      </c>
    </row>
    <row r="79" spans="1:82" x14ac:dyDescent="0.25">
      <c r="A79" s="179" t="s">
        <v>160</v>
      </c>
      <c r="B79" s="179" t="s">
        <v>506</v>
      </c>
      <c r="C79" s="179" t="s">
        <v>412</v>
      </c>
      <c r="D79" s="179" t="s">
        <v>123</v>
      </c>
      <c r="E79" s="180">
        <v>32052.013174907999</v>
      </c>
      <c r="F79" s="181">
        <v>31558.5991620928</v>
      </c>
      <c r="G79" s="181">
        <v>196.59166666666701</v>
      </c>
      <c r="H79" s="181">
        <v>296.82234614852899</v>
      </c>
      <c r="I79" s="181">
        <v>1637.3375000000001</v>
      </c>
      <c r="J79" s="181">
        <v>1781</v>
      </c>
      <c r="K79" s="181">
        <v>1914.5859375</v>
      </c>
      <c r="L79" s="181">
        <v>4030.9470167335098</v>
      </c>
      <c r="M79" s="181">
        <v>7496.8990845501903</v>
      </c>
      <c r="N79" s="181">
        <v>6451.3845286103497</v>
      </c>
      <c r="O79" s="181">
        <v>8739.8591075139702</v>
      </c>
      <c r="P79" s="180">
        <v>4235.5</v>
      </c>
      <c r="Q79" s="181">
        <v>56.5</v>
      </c>
      <c r="R79" s="181">
        <v>208.875</v>
      </c>
      <c r="S79" s="180">
        <v>1417.75</v>
      </c>
      <c r="T79" s="180">
        <v>1964</v>
      </c>
      <c r="U79" s="180">
        <v>1005.189345543568</v>
      </c>
      <c r="V79" s="180">
        <v>6336.25</v>
      </c>
      <c r="W79" s="181">
        <v>1267.125</v>
      </c>
      <c r="X79" s="181">
        <v>1290.5</v>
      </c>
      <c r="Y79" s="181">
        <v>1084.25</v>
      </c>
      <c r="Z79" s="181">
        <v>727.125</v>
      </c>
      <c r="AA79" s="181">
        <v>79.375</v>
      </c>
      <c r="AB79" s="181">
        <v>142.875</v>
      </c>
      <c r="AC79" s="181">
        <v>102.375</v>
      </c>
      <c r="AD79" s="181">
        <v>197.375</v>
      </c>
      <c r="AE79" s="181">
        <v>1445.25</v>
      </c>
      <c r="AF79" s="180">
        <v>10795.487891864501</v>
      </c>
      <c r="AG79" s="181">
        <v>3662.875</v>
      </c>
      <c r="AH79" s="181">
        <v>103.25</v>
      </c>
      <c r="AI79" s="181">
        <v>2265.25</v>
      </c>
      <c r="AJ79" s="181">
        <v>671.625</v>
      </c>
      <c r="AK79" s="181">
        <v>338.875</v>
      </c>
      <c r="AL79" s="181">
        <v>271.875</v>
      </c>
      <c r="AM79" s="181">
        <v>3481.7378918644499</v>
      </c>
      <c r="AN79" s="180">
        <v>431.125</v>
      </c>
      <c r="AO79" s="180">
        <v>989.375</v>
      </c>
      <c r="AP79" s="181">
        <v>574.75</v>
      </c>
      <c r="AQ79" s="181">
        <v>7.375</v>
      </c>
      <c r="AR79" s="181">
        <v>334.5</v>
      </c>
      <c r="AS79" s="181">
        <v>72.75</v>
      </c>
      <c r="AT79" s="180">
        <v>188.875</v>
      </c>
      <c r="AU79" s="180">
        <v>58.25</v>
      </c>
      <c r="AV79" s="180">
        <v>98.375</v>
      </c>
      <c r="AW79" s="181">
        <v>28.5</v>
      </c>
      <c r="AX79" s="181">
        <v>69.875</v>
      </c>
      <c r="AY79" s="180">
        <v>95.875</v>
      </c>
      <c r="AZ79" s="180">
        <v>219.75</v>
      </c>
      <c r="BA79" s="180">
        <v>131</v>
      </c>
      <c r="BB79" s="180">
        <v>0</v>
      </c>
      <c r="BC79" s="180">
        <v>1</v>
      </c>
      <c r="BD79" s="180">
        <v>2916.2109375</v>
      </c>
      <c r="BE79" s="180">
        <v>62.375</v>
      </c>
      <c r="BF79" s="180">
        <v>18.875</v>
      </c>
      <c r="BG79" s="180">
        <v>605.625</v>
      </c>
      <c r="BH79" s="180" t="e">
        <v>#VALUE!</v>
      </c>
      <c r="BI79" s="182">
        <v>4881.1203100624998</v>
      </c>
      <c r="BJ79" s="183">
        <v>1034.875</v>
      </c>
      <c r="BK79" s="183">
        <v>534.5</v>
      </c>
      <c r="BL79" s="183">
        <v>2507.2453100624998</v>
      </c>
      <c r="BM79" s="183">
        <v>616</v>
      </c>
      <c r="BN79" s="183">
        <v>74</v>
      </c>
      <c r="BO79" s="183" t="e">
        <v>#VALUE!</v>
      </c>
      <c r="BP79" s="183">
        <v>114.5</v>
      </c>
      <c r="BQ79" s="184">
        <v>3984.875</v>
      </c>
      <c r="BR79" s="184">
        <v>2476.25</v>
      </c>
      <c r="BS79" s="184" t="e">
        <v>#VALUE!</v>
      </c>
      <c r="BT79" s="184" t="e">
        <v>#VALUE!</v>
      </c>
      <c r="BU79" s="184">
        <v>93.75</v>
      </c>
      <c r="BV79" s="184">
        <v>999.625</v>
      </c>
      <c r="BW79" s="185">
        <v>31.625</v>
      </c>
      <c r="BX79" s="185" t="e">
        <v>#VALUE!</v>
      </c>
      <c r="BY79" s="185" t="e">
        <v>#VALUE!</v>
      </c>
      <c r="BZ79" s="185">
        <v>104.375</v>
      </c>
      <c r="CA79" s="185" t="e">
        <v>#VALUE!</v>
      </c>
      <c r="CB79" s="185">
        <v>481.125</v>
      </c>
      <c r="CC79" s="186">
        <v>1672.625</v>
      </c>
      <c r="CD79" s="187">
        <v>347312.00866849901</v>
      </c>
    </row>
    <row r="80" spans="1:82" x14ac:dyDescent="0.25">
      <c r="A80" s="179" t="s">
        <v>507</v>
      </c>
      <c r="B80" s="179" t="s">
        <v>508</v>
      </c>
      <c r="C80" s="179" t="s">
        <v>122</v>
      </c>
      <c r="D80" s="179" t="s">
        <v>122</v>
      </c>
      <c r="E80" s="180">
        <v>23651.7629870204</v>
      </c>
      <c r="F80" s="181">
        <v>23651.7629870204</v>
      </c>
      <c r="G80" s="181">
        <v>0</v>
      </c>
      <c r="H80" s="181">
        <v>0</v>
      </c>
      <c r="I80" s="181">
        <v>1473.75</v>
      </c>
      <c r="J80" s="181">
        <v>1525.25</v>
      </c>
      <c r="K80" s="181">
        <v>1407.5</v>
      </c>
      <c r="L80" s="181">
        <v>2748.5</v>
      </c>
      <c r="M80" s="181">
        <v>6044.2802591977297</v>
      </c>
      <c r="N80" s="181">
        <v>5317.4656898252597</v>
      </c>
      <c r="O80" s="181">
        <v>5135.0170379973997</v>
      </c>
      <c r="P80" s="180">
        <v>2619</v>
      </c>
      <c r="Q80" s="181">
        <v>31.625</v>
      </c>
      <c r="R80" s="181">
        <v>216.5</v>
      </c>
      <c r="S80" s="180">
        <v>1616.5</v>
      </c>
      <c r="T80" s="180">
        <v>1975</v>
      </c>
      <c r="U80" s="180">
        <v>454.125</v>
      </c>
      <c r="V80" s="180">
        <v>6119.875</v>
      </c>
      <c r="W80" s="181">
        <v>1271</v>
      </c>
      <c r="X80" s="181">
        <v>481.125</v>
      </c>
      <c r="Y80" s="181">
        <v>1338.375</v>
      </c>
      <c r="Z80" s="181">
        <v>1359.875</v>
      </c>
      <c r="AA80" s="181">
        <v>39.375</v>
      </c>
      <c r="AB80" s="181">
        <v>195.25</v>
      </c>
      <c r="AC80" s="181">
        <v>35.875</v>
      </c>
      <c r="AD80" s="181">
        <v>864.625</v>
      </c>
      <c r="AE80" s="181">
        <v>534.375</v>
      </c>
      <c r="AF80" s="180">
        <v>6838.63798702038</v>
      </c>
      <c r="AG80" s="181">
        <v>1402.75</v>
      </c>
      <c r="AH80" s="181">
        <v>184.625</v>
      </c>
      <c r="AI80" s="181">
        <v>1700.125</v>
      </c>
      <c r="AJ80" s="181">
        <v>196.875</v>
      </c>
      <c r="AK80" s="181">
        <v>516.125</v>
      </c>
      <c r="AL80" s="181">
        <v>205</v>
      </c>
      <c r="AM80" s="181">
        <v>2633.13798702038</v>
      </c>
      <c r="AN80" s="180">
        <v>213.75</v>
      </c>
      <c r="AO80" s="180">
        <v>882.5</v>
      </c>
      <c r="AP80" s="181">
        <v>623.75</v>
      </c>
      <c r="AQ80" s="181">
        <v>4.875</v>
      </c>
      <c r="AR80" s="181">
        <v>238.25</v>
      </c>
      <c r="AS80" s="181">
        <v>15.625</v>
      </c>
      <c r="AT80" s="180">
        <v>154.75</v>
      </c>
      <c r="AU80" s="180">
        <v>28.625</v>
      </c>
      <c r="AV80" s="180">
        <v>130.5</v>
      </c>
      <c r="AW80" s="181">
        <v>12</v>
      </c>
      <c r="AX80" s="181">
        <v>118.5</v>
      </c>
      <c r="AY80" s="180">
        <v>24.5</v>
      </c>
      <c r="AZ80" s="180">
        <v>44.25</v>
      </c>
      <c r="BA80" s="180">
        <v>157.5</v>
      </c>
      <c r="BB80" s="180">
        <v>0</v>
      </c>
      <c r="BC80" s="180">
        <v>3.75</v>
      </c>
      <c r="BD80" s="180">
        <v>1891.25</v>
      </c>
      <c r="BE80" s="180">
        <v>73.875</v>
      </c>
      <c r="BF80" s="180">
        <v>73.25</v>
      </c>
      <c r="BG80" s="180">
        <v>197.375</v>
      </c>
      <c r="BH80" s="180" t="e">
        <v>#VALUE!</v>
      </c>
      <c r="BI80" s="182">
        <v>4001.8779730625001</v>
      </c>
      <c r="BJ80" s="183" t="e">
        <v>#VALUE!</v>
      </c>
      <c r="BK80" s="183">
        <v>235</v>
      </c>
      <c r="BL80" s="183">
        <v>2827.8779730625001</v>
      </c>
      <c r="BM80" s="183">
        <v>6.5</v>
      </c>
      <c r="BN80" s="183">
        <v>3.875</v>
      </c>
      <c r="BO80" s="183">
        <v>316.875</v>
      </c>
      <c r="BP80" s="183">
        <v>355.25</v>
      </c>
      <c r="BQ80" s="184">
        <v>1103.125</v>
      </c>
      <c r="BR80" s="184">
        <v>379</v>
      </c>
      <c r="BS80" s="184" t="e">
        <v>#VALUE!</v>
      </c>
      <c r="BT80" s="184" t="e">
        <v>#VALUE!</v>
      </c>
      <c r="BU80" s="184">
        <v>0</v>
      </c>
      <c r="BV80" s="184">
        <v>724.125</v>
      </c>
      <c r="BW80" s="185">
        <v>0</v>
      </c>
      <c r="BX80" s="185" t="e">
        <v>#VALUE!</v>
      </c>
      <c r="BY80" s="185">
        <v>135.75</v>
      </c>
      <c r="BZ80" s="185">
        <v>0</v>
      </c>
      <c r="CA80" s="185">
        <v>43.875</v>
      </c>
      <c r="CB80" s="185">
        <v>242.25</v>
      </c>
      <c r="CC80" s="186">
        <v>1748.75</v>
      </c>
      <c r="CD80" s="187">
        <v>350537.71679865598</v>
      </c>
    </row>
    <row r="81" spans="1:82" x14ac:dyDescent="0.25">
      <c r="A81" s="179" t="s">
        <v>509</v>
      </c>
      <c r="B81" s="179" t="s">
        <v>510</v>
      </c>
      <c r="C81" s="179" t="s">
        <v>122</v>
      </c>
      <c r="D81" s="179" t="s">
        <v>122</v>
      </c>
      <c r="E81" s="180">
        <v>27141.823315530499</v>
      </c>
      <c r="F81" s="181">
        <v>27019.823315530499</v>
      </c>
      <c r="G81" s="181">
        <v>2.625</v>
      </c>
      <c r="H81" s="181">
        <v>119.375</v>
      </c>
      <c r="I81" s="181">
        <v>1586.625</v>
      </c>
      <c r="J81" s="181">
        <v>1628.5</v>
      </c>
      <c r="K81" s="181">
        <v>2077.75</v>
      </c>
      <c r="L81" s="181">
        <v>3714.5734126984098</v>
      </c>
      <c r="M81" s="181">
        <v>6644.3876426105298</v>
      </c>
      <c r="N81" s="181">
        <v>4888.7324438534297</v>
      </c>
      <c r="O81" s="181">
        <v>6601.2548163681404</v>
      </c>
      <c r="P81" s="180">
        <v>3909.25</v>
      </c>
      <c r="Q81" s="181">
        <v>101.75</v>
      </c>
      <c r="R81" s="181">
        <v>443.625</v>
      </c>
      <c r="S81" s="180">
        <v>1238</v>
      </c>
      <c r="T81" s="180">
        <v>2609.9895833333298</v>
      </c>
      <c r="U81" s="180">
        <v>246.269791666667</v>
      </c>
      <c r="V81" s="180">
        <v>6687.625</v>
      </c>
      <c r="W81" s="181">
        <v>908.375</v>
      </c>
      <c r="X81" s="181">
        <v>1208.375</v>
      </c>
      <c r="Y81" s="181">
        <v>955.5</v>
      </c>
      <c r="Z81" s="181">
        <v>1236.5</v>
      </c>
      <c r="AA81" s="181">
        <v>50.125</v>
      </c>
      <c r="AB81" s="181">
        <v>73.75</v>
      </c>
      <c r="AC81" s="181">
        <v>264</v>
      </c>
      <c r="AD81" s="181">
        <v>798.75</v>
      </c>
      <c r="AE81" s="181">
        <v>1192.25</v>
      </c>
      <c r="AF81" s="180">
        <v>5903.9389405305101</v>
      </c>
      <c r="AG81" s="181">
        <v>1014.625</v>
      </c>
      <c r="AH81" s="181">
        <v>213.125</v>
      </c>
      <c r="AI81" s="181">
        <v>2247.25</v>
      </c>
      <c r="AJ81" s="181">
        <v>409.5</v>
      </c>
      <c r="AK81" s="181">
        <v>641.75</v>
      </c>
      <c r="AL81" s="181">
        <v>217.25</v>
      </c>
      <c r="AM81" s="181">
        <v>1160.4389405305101</v>
      </c>
      <c r="AN81" s="180">
        <v>694.625</v>
      </c>
      <c r="AO81" s="180">
        <v>792.75</v>
      </c>
      <c r="AP81" s="181">
        <v>590.875</v>
      </c>
      <c r="AQ81" s="181">
        <v>14</v>
      </c>
      <c r="AR81" s="181">
        <v>143.375</v>
      </c>
      <c r="AS81" s="181">
        <v>44.5</v>
      </c>
      <c r="AT81" s="180">
        <v>167.875</v>
      </c>
      <c r="AU81" s="180">
        <v>56.375</v>
      </c>
      <c r="AV81" s="180">
        <v>54.25</v>
      </c>
      <c r="AW81" s="181">
        <v>43.125</v>
      </c>
      <c r="AX81" s="181">
        <v>11.125</v>
      </c>
      <c r="AY81" s="180">
        <v>30</v>
      </c>
      <c r="AZ81" s="180">
        <v>32.375</v>
      </c>
      <c r="BA81" s="180">
        <v>192.625</v>
      </c>
      <c r="BB81" s="180">
        <v>1.625</v>
      </c>
      <c r="BC81" s="180">
        <v>6.625</v>
      </c>
      <c r="BD81" s="180">
        <v>2894.125</v>
      </c>
      <c r="BE81" s="180">
        <v>33.875</v>
      </c>
      <c r="BF81" s="180">
        <v>13.375</v>
      </c>
      <c r="BG81" s="180">
        <v>1520.125</v>
      </c>
      <c r="BH81" s="180" t="e">
        <v>#VALUE!</v>
      </c>
      <c r="BI81" s="182">
        <v>3340.8996124491796</v>
      </c>
      <c r="BJ81" s="183" t="e">
        <v>#VALUE!</v>
      </c>
      <c r="BK81" s="183">
        <v>267.246412449177</v>
      </c>
      <c r="BL81" s="183">
        <v>2549.2781999999997</v>
      </c>
      <c r="BM81" s="183">
        <v>0</v>
      </c>
      <c r="BN81" s="183">
        <v>4</v>
      </c>
      <c r="BO81" s="183" t="e">
        <v>#VALUE!</v>
      </c>
      <c r="BP81" s="183">
        <v>461.5</v>
      </c>
      <c r="BQ81" s="184">
        <v>2026.875</v>
      </c>
      <c r="BR81" s="184">
        <v>387</v>
      </c>
      <c r="BS81" s="184" t="e">
        <v>#VALUE!</v>
      </c>
      <c r="BT81" s="184" t="e">
        <v>#VALUE!</v>
      </c>
      <c r="BU81" s="184" t="e">
        <v>#VALUE!</v>
      </c>
      <c r="BV81" s="184">
        <v>1639.875</v>
      </c>
      <c r="BW81" s="185">
        <v>855.125</v>
      </c>
      <c r="BX81" s="185" t="e">
        <v>#VALUE!</v>
      </c>
      <c r="BY81" s="185">
        <v>4.25</v>
      </c>
      <c r="BZ81" s="185">
        <v>106.75</v>
      </c>
      <c r="CA81" s="185">
        <v>0</v>
      </c>
      <c r="CB81" s="185">
        <v>397.375</v>
      </c>
      <c r="CC81" s="186">
        <v>1934.08586956522</v>
      </c>
      <c r="CD81" s="187">
        <v>403329.21304331702</v>
      </c>
    </row>
    <row r="82" spans="1:82" x14ac:dyDescent="0.25">
      <c r="A82" s="179" t="s">
        <v>511</v>
      </c>
      <c r="B82" s="179" t="s">
        <v>512</v>
      </c>
      <c r="C82" s="179" t="s">
        <v>387</v>
      </c>
      <c r="D82" s="179" t="s">
        <v>124</v>
      </c>
      <c r="E82" s="180">
        <v>10290.416199210549</v>
      </c>
      <c r="F82" s="181">
        <v>10011.256874073921</v>
      </c>
      <c r="G82" s="181">
        <v>49.513469636810498</v>
      </c>
      <c r="H82" s="181">
        <v>229.645855499823</v>
      </c>
      <c r="I82" s="181">
        <v>635.550869565217</v>
      </c>
      <c r="J82" s="181">
        <v>708</v>
      </c>
      <c r="K82" s="181">
        <v>708.25</v>
      </c>
      <c r="L82" s="181">
        <v>1312.828125</v>
      </c>
      <c r="M82" s="181">
        <v>1877.77236802569</v>
      </c>
      <c r="N82" s="181">
        <v>2223.6364432795499</v>
      </c>
      <c r="O82" s="181">
        <v>2824.3783933401</v>
      </c>
      <c r="P82" s="180">
        <v>1099.25</v>
      </c>
      <c r="Q82" s="181">
        <v>3.625</v>
      </c>
      <c r="R82" s="181">
        <v>76.25</v>
      </c>
      <c r="S82" s="180">
        <v>496.25</v>
      </c>
      <c r="T82" s="180">
        <v>401</v>
      </c>
      <c r="U82" s="180">
        <v>729.18293269790001</v>
      </c>
      <c r="V82" s="180">
        <v>1745.25</v>
      </c>
      <c r="W82" s="181">
        <v>437.875</v>
      </c>
      <c r="X82" s="181">
        <v>355.25</v>
      </c>
      <c r="Y82" s="181">
        <v>197.875</v>
      </c>
      <c r="Z82" s="181">
        <v>278.625</v>
      </c>
      <c r="AA82" s="181" t="e">
        <v>#VALUE!</v>
      </c>
      <c r="AB82" s="181">
        <v>30.5</v>
      </c>
      <c r="AC82" s="181">
        <v>122.875</v>
      </c>
      <c r="AD82" s="181">
        <v>170.375</v>
      </c>
      <c r="AE82" s="181">
        <v>151.875</v>
      </c>
      <c r="AF82" s="180">
        <v>3167.2332665126501</v>
      </c>
      <c r="AG82" s="181">
        <v>699.5</v>
      </c>
      <c r="AH82" s="181">
        <v>143.625</v>
      </c>
      <c r="AI82" s="181">
        <v>1394.125</v>
      </c>
      <c r="AJ82" s="181">
        <v>174.125</v>
      </c>
      <c r="AK82" s="181">
        <v>13.375</v>
      </c>
      <c r="AL82" s="181">
        <v>219.125</v>
      </c>
      <c r="AM82" s="181">
        <v>523.35826651264802</v>
      </c>
      <c r="AN82" s="180">
        <v>60.25</v>
      </c>
      <c r="AO82" s="180">
        <v>330.875</v>
      </c>
      <c r="AP82" s="181">
        <v>294</v>
      </c>
      <c r="AQ82" s="181">
        <v>2.75</v>
      </c>
      <c r="AR82" s="181">
        <v>7.375</v>
      </c>
      <c r="AS82" s="181">
        <v>26.75</v>
      </c>
      <c r="AT82" s="180">
        <v>47.375</v>
      </c>
      <c r="AU82" s="180">
        <v>86</v>
      </c>
      <c r="AV82" s="180">
        <v>19.125</v>
      </c>
      <c r="AW82" s="181">
        <v>4.5</v>
      </c>
      <c r="AX82" s="181">
        <v>14.625</v>
      </c>
      <c r="AY82" s="180">
        <v>27</v>
      </c>
      <c r="AZ82" s="180">
        <v>715.25</v>
      </c>
      <c r="BA82" s="180">
        <v>12</v>
      </c>
      <c r="BB82" s="180">
        <v>1.25</v>
      </c>
      <c r="BC82" s="180">
        <v>3.125</v>
      </c>
      <c r="BD82" s="180">
        <v>872.125</v>
      </c>
      <c r="BE82" s="180" t="e">
        <v>#VALUE!</v>
      </c>
      <c r="BF82" s="180">
        <v>56</v>
      </c>
      <c r="BG82" s="180">
        <v>211.125</v>
      </c>
      <c r="BH82" s="180" t="e">
        <v>#VALUE!</v>
      </c>
      <c r="BI82" s="182">
        <v>4401.30421119107</v>
      </c>
      <c r="BJ82" s="183" t="e">
        <v>#VALUE!</v>
      </c>
      <c r="BK82" s="183">
        <v>766.04841800356496</v>
      </c>
      <c r="BL82" s="183">
        <v>1324.3807931874999</v>
      </c>
      <c r="BM82" s="183">
        <v>95.5</v>
      </c>
      <c r="BN82" s="183">
        <v>85</v>
      </c>
      <c r="BO82" s="183">
        <v>54.125</v>
      </c>
      <c r="BP82" s="183">
        <v>444.875</v>
      </c>
      <c r="BQ82" s="184">
        <v>7261</v>
      </c>
      <c r="BR82" s="184">
        <v>6119.125</v>
      </c>
      <c r="BS82" s="184" t="e">
        <v>#VALUE!</v>
      </c>
      <c r="BT82" s="184" t="e">
        <v>#VALUE!</v>
      </c>
      <c r="BU82" s="184" t="e">
        <v>#VALUE!</v>
      </c>
      <c r="BV82" s="184">
        <v>380.5</v>
      </c>
      <c r="BW82" s="185" t="e">
        <v>#VALUE!</v>
      </c>
      <c r="BX82" s="185" t="e">
        <v>#VALUE!</v>
      </c>
      <c r="BY82" s="185" t="e">
        <v>#VALUE!</v>
      </c>
      <c r="BZ82" s="185" t="e">
        <v>#VALUE!</v>
      </c>
      <c r="CA82" s="185" t="e">
        <v>#VALUE!</v>
      </c>
      <c r="CB82" s="185">
        <v>270</v>
      </c>
      <c r="CC82" s="186">
        <v>153.375</v>
      </c>
      <c r="CD82" s="187">
        <v>105231.5395920491</v>
      </c>
    </row>
    <row r="83" spans="1:82" x14ac:dyDescent="0.25">
      <c r="A83" s="179" t="s">
        <v>513</v>
      </c>
      <c r="B83" s="179" t="s">
        <v>514</v>
      </c>
      <c r="C83" s="179" t="s">
        <v>357</v>
      </c>
      <c r="D83" s="179" t="s">
        <v>121</v>
      </c>
      <c r="E83" s="180">
        <v>15262.3851132213</v>
      </c>
      <c r="F83" s="181">
        <v>15064.9033585629</v>
      </c>
      <c r="G83" s="181">
        <v>114.75</v>
      </c>
      <c r="H83" s="181">
        <v>82.7317546583851</v>
      </c>
      <c r="I83" s="181">
        <v>799.375</v>
      </c>
      <c r="J83" s="181">
        <v>720</v>
      </c>
      <c r="K83" s="181">
        <v>1009.721014492754</v>
      </c>
      <c r="L83" s="181">
        <v>1956.9817546583899</v>
      </c>
      <c r="M83" s="181">
        <v>3611.14973087402</v>
      </c>
      <c r="N83" s="181">
        <v>4477.1576131961401</v>
      </c>
      <c r="O83" s="181">
        <v>2688</v>
      </c>
      <c r="P83" s="180">
        <v>2204.25</v>
      </c>
      <c r="Q83" s="181">
        <v>47.5</v>
      </c>
      <c r="R83" s="181">
        <v>51.5</v>
      </c>
      <c r="S83" s="180">
        <v>667.375</v>
      </c>
      <c r="T83" s="180">
        <v>611.125</v>
      </c>
      <c r="U83" s="180">
        <v>518.60675465838494</v>
      </c>
      <c r="V83" s="180">
        <v>3500</v>
      </c>
      <c r="W83" s="181">
        <v>394.25</v>
      </c>
      <c r="X83" s="181">
        <v>1297.75</v>
      </c>
      <c r="Y83" s="181">
        <v>186.625</v>
      </c>
      <c r="Z83" s="181">
        <v>900.625</v>
      </c>
      <c r="AA83" s="181">
        <v>66.875</v>
      </c>
      <c r="AB83" s="181">
        <v>55</v>
      </c>
      <c r="AC83" s="181">
        <v>13.625</v>
      </c>
      <c r="AD83" s="181">
        <v>225.5</v>
      </c>
      <c r="AE83" s="181">
        <v>359.75</v>
      </c>
      <c r="AF83" s="180">
        <v>4017.5283585629099</v>
      </c>
      <c r="AG83" s="181">
        <v>1085.125</v>
      </c>
      <c r="AH83" s="181">
        <v>88.75</v>
      </c>
      <c r="AI83" s="181">
        <v>1378.25</v>
      </c>
      <c r="AJ83" s="181">
        <v>276.75</v>
      </c>
      <c r="AK83" s="181">
        <v>146</v>
      </c>
      <c r="AL83" s="181">
        <v>113.875</v>
      </c>
      <c r="AM83" s="181">
        <v>928.77835856291199</v>
      </c>
      <c r="AN83" s="180">
        <v>154.125</v>
      </c>
      <c r="AO83" s="180">
        <v>576.75</v>
      </c>
      <c r="AP83" s="181">
        <v>348.5</v>
      </c>
      <c r="AQ83" s="181">
        <v>3</v>
      </c>
      <c r="AR83" s="181">
        <v>194.125</v>
      </c>
      <c r="AS83" s="181">
        <v>31.125</v>
      </c>
      <c r="AT83" s="180">
        <v>83.25</v>
      </c>
      <c r="AU83" s="180">
        <v>51.875</v>
      </c>
      <c r="AV83" s="180">
        <v>54.75</v>
      </c>
      <c r="AW83" s="181">
        <v>2.75</v>
      </c>
      <c r="AX83" s="181">
        <v>52</v>
      </c>
      <c r="AY83" s="180">
        <v>87.625</v>
      </c>
      <c r="AZ83" s="180">
        <v>183.875</v>
      </c>
      <c r="BA83" s="180">
        <v>82.125</v>
      </c>
      <c r="BB83" s="180">
        <v>1.625</v>
      </c>
      <c r="BC83" s="180">
        <v>4.375</v>
      </c>
      <c r="BD83" s="180">
        <v>1261.875</v>
      </c>
      <c r="BE83" s="180">
        <v>41.375</v>
      </c>
      <c r="BF83" s="180">
        <v>49</v>
      </c>
      <c r="BG83" s="180">
        <v>761.75</v>
      </c>
      <c r="BH83" s="180" t="e">
        <v>#VALUE!</v>
      </c>
      <c r="BI83" s="182">
        <v>3164.0030344375</v>
      </c>
      <c r="BJ83" s="183">
        <v>1135.375</v>
      </c>
      <c r="BK83" s="183">
        <v>208.375</v>
      </c>
      <c r="BL83" s="183">
        <v>1687.2530344374998</v>
      </c>
      <c r="BM83" s="183">
        <v>102.5</v>
      </c>
      <c r="BN83" s="183">
        <v>8</v>
      </c>
      <c r="BO83" s="183" t="e">
        <v>#VALUE!</v>
      </c>
      <c r="BP83" s="183">
        <v>22.5</v>
      </c>
      <c r="BQ83" s="184">
        <v>750.75</v>
      </c>
      <c r="BR83" s="184">
        <v>148</v>
      </c>
      <c r="BS83" s="184" t="e">
        <v>#VALUE!</v>
      </c>
      <c r="BT83" s="184" t="e">
        <v>#VALUE!</v>
      </c>
      <c r="BU83" s="184" t="e">
        <v>#VALUE!</v>
      </c>
      <c r="BV83" s="184">
        <v>252.125</v>
      </c>
      <c r="BW83" s="185" t="e">
        <v>#VALUE!</v>
      </c>
      <c r="BX83" s="185" t="e">
        <v>#VALUE!</v>
      </c>
      <c r="BY83" s="185" t="e">
        <v>#VALUE!</v>
      </c>
      <c r="BZ83" s="185">
        <v>0</v>
      </c>
      <c r="CA83" s="185">
        <v>0</v>
      </c>
      <c r="CB83" s="185">
        <v>170.625</v>
      </c>
      <c r="CC83" s="186">
        <v>77.875</v>
      </c>
      <c r="CD83" s="187">
        <v>136964.73679205001</v>
      </c>
    </row>
    <row r="84" spans="1:82" x14ac:dyDescent="0.25">
      <c r="A84" s="179" t="s">
        <v>515</v>
      </c>
      <c r="B84" s="179" t="s">
        <v>516</v>
      </c>
      <c r="C84" s="179" t="s">
        <v>371</v>
      </c>
      <c r="D84" s="179" t="s">
        <v>125</v>
      </c>
      <c r="E84" s="180">
        <v>12972.2518344046</v>
      </c>
      <c r="F84" s="181">
        <v>12828.834214267299</v>
      </c>
      <c r="G84" s="181">
        <v>20.5</v>
      </c>
      <c r="H84" s="181">
        <v>122.91762013729979</v>
      </c>
      <c r="I84" s="181">
        <v>749.25</v>
      </c>
      <c r="J84" s="181">
        <v>722.375</v>
      </c>
      <c r="K84" s="181">
        <v>1084.875</v>
      </c>
      <c r="L84" s="181">
        <v>1636.0298750714201</v>
      </c>
      <c r="M84" s="181">
        <v>3056.9347816242198</v>
      </c>
      <c r="N84" s="181">
        <v>3293.0371777089999</v>
      </c>
      <c r="O84" s="181">
        <v>2429.75</v>
      </c>
      <c r="P84" s="180">
        <v>763.625</v>
      </c>
      <c r="Q84" s="181">
        <v>14.875</v>
      </c>
      <c r="R84" s="181">
        <v>16.875</v>
      </c>
      <c r="S84" s="180">
        <v>280.25</v>
      </c>
      <c r="T84" s="180">
        <v>412.125</v>
      </c>
      <c r="U84" s="180">
        <v>365.24381218300402</v>
      </c>
      <c r="V84" s="180">
        <v>4125.75</v>
      </c>
      <c r="W84" s="181">
        <v>1252.25</v>
      </c>
      <c r="X84" s="181">
        <v>702.125</v>
      </c>
      <c r="Y84" s="181">
        <v>424.75</v>
      </c>
      <c r="Z84" s="181">
        <v>820.375</v>
      </c>
      <c r="AA84" s="181">
        <v>8.875</v>
      </c>
      <c r="AB84" s="181">
        <v>372</v>
      </c>
      <c r="AC84" s="181">
        <v>11.625</v>
      </c>
      <c r="AD84" s="181">
        <v>415.75</v>
      </c>
      <c r="AE84" s="181">
        <v>118</v>
      </c>
      <c r="AF84" s="180">
        <v>4034.5080222216402</v>
      </c>
      <c r="AG84" s="181">
        <v>1987.75</v>
      </c>
      <c r="AH84" s="181">
        <v>6</v>
      </c>
      <c r="AI84" s="181">
        <v>855.75</v>
      </c>
      <c r="AJ84" s="181">
        <v>452.25</v>
      </c>
      <c r="AK84" s="181">
        <v>33.125</v>
      </c>
      <c r="AL84" s="181">
        <v>68.75</v>
      </c>
      <c r="AM84" s="181">
        <v>630.883022221641</v>
      </c>
      <c r="AN84" s="180">
        <v>121.75</v>
      </c>
      <c r="AO84" s="180">
        <v>328.625</v>
      </c>
      <c r="AP84" s="181">
        <v>227.125</v>
      </c>
      <c r="AQ84" s="181">
        <v>5.375</v>
      </c>
      <c r="AR84" s="181">
        <v>68.625</v>
      </c>
      <c r="AS84" s="181">
        <v>27.5</v>
      </c>
      <c r="AT84" s="180">
        <v>64.375</v>
      </c>
      <c r="AU84" s="180">
        <v>1.25</v>
      </c>
      <c r="AV84" s="180">
        <v>43</v>
      </c>
      <c r="AW84" s="181">
        <v>8.5</v>
      </c>
      <c r="AX84" s="181">
        <v>34.5</v>
      </c>
      <c r="AY84" s="180">
        <v>31.125</v>
      </c>
      <c r="AZ84" s="180">
        <v>681.875</v>
      </c>
      <c r="BA84" s="180">
        <v>133.25</v>
      </c>
      <c r="BB84" s="180">
        <v>2.375</v>
      </c>
      <c r="BC84" s="180">
        <v>5</v>
      </c>
      <c r="BD84" s="180">
        <v>1098</v>
      </c>
      <c r="BE84" s="180">
        <v>41.125</v>
      </c>
      <c r="BF84" s="180">
        <v>15.875</v>
      </c>
      <c r="BG84" s="180">
        <v>293.125</v>
      </c>
      <c r="BH84" s="180" t="e">
        <v>#VALUE!</v>
      </c>
      <c r="BI84" s="182">
        <v>2357.3587235625</v>
      </c>
      <c r="BJ84" s="183">
        <v>761</v>
      </c>
      <c r="BK84" s="183">
        <v>400.125</v>
      </c>
      <c r="BL84" s="183">
        <v>1061.8587235625</v>
      </c>
      <c r="BM84" s="183">
        <v>12.875</v>
      </c>
      <c r="BN84" s="183">
        <v>10.875</v>
      </c>
      <c r="BO84" s="183">
        <v>10</v>
      </c>
      <c r="BP84" s="183">
        <v>100.625</v>
      </c>
      <c r="BQ84" s="184">
        <v>1356.875</v>
      </c>
      <c r="BR84" s="184">
        <v>54.75</v>
      </c>
      <c r="BS84" s="184" t="e">
        <v>#VALUE!</v>
      </c>
      <c r="BT84" s="184" t="e">
        <v>#VALUE!</v>
      </c>
      <c r="BU84" s="184" t="e">
        <v>#VALUE!</v>
      </c>
      <c r="BV84" s="184">
        <v>1019.375</v>
      </c>
      <c r="BW84" s="185">
        <v>271.875</v>
      </c>
      <c r="BX84" s="185">
        <v>58</v>
      </c>
      <c r="BY84" s="185" t="e">
        <v>#VALUE!</v>
      </c>
      <c r="BZ84" s="185">
        <v>0</v>
      </c>
      <c r="CA84" s="185">
        <v>26.5</v>
      </c>
      <c r="CB84" s="185">
        <v>296.375</v>
      </c>
      <c r="CC84" s="186">
        <v>1314</v>
      </c>
      <c r="CD84" s="187">
        <v>84549.0665210187</v>
      </c>
    </row>
    <row r="85" spans="1:82" x14ac:dyDescent="0.25">
      <c r="A85" s="179" t="s">
        <v>517</v>
      </c>
      <c r="B85" s="179" t="s">
        <v>518</v>
      </c>
      <c r="C85" s="179" t="s">
        <v>371</v>
      </c>
      <c r="D85" s="179" t="s">
        <v>125</v>
      </c>
      <c r="E85" s="180">
        <v>6540.7310806311998</v>
      </c>
      <c r="F85" s="181">
        <v>6473.8929356695398</v>
      </c>
      <c r="G85" s="181">
        <v>0</v>
      </c>
      <c r="H85" s="181">
        <v>66.838144961657207</v>
      </c>
      <c r="I85" s="181">
        <v>410.12710622710603</v>
      </c>
      <c r="J85" s="181">
        <v>382.875</v>
      </c>
      <c r="K85" s="181">
        <v>408.625</v>
      </c>
      <c r="L85" s="181">
        <v>769.11525974025994</v>
      </c>
      <c r="M85" s="181">
        <v>1623.9099290172801</v>
      </c>
      <c r="N85" s="181">
        <v>1555.5178288930499</v>
      </c>
      <c r="O85" s="181">
        <v>1390.5609567535</v>
      </c>
      <c r="P85" s="180">
        <v>423.125</v>
      </c>
      <c r="Q85" s="181">
        <v>34.625</v>
      </c>
      <c r="R85" s="181">
        <v>4.75</v>
      </c>
      <c r="S85" s="180">
        <v>195.75</v>
      </c>
      <c r="T85" s="180">
        <v>276.382110928663</v>
      </c>
      <c r="U85" s="180">
        <v>166.84025118876301</v>
      </c>
      <c r="V85" s="180">
        <v>2052.875</v>
      </c>
      <c r="W85" s="181">
        <v>375.375</v>
      </c>
      <c r="X85" s="181">
        <v>376.625</v>
      </c>
      <c r="Y85" s="181">
        <v>255.25</v>
      </c>
      <c r="Z85" s="181">
        <v>629.125</v>
      </c>
      <c r="AA85" s="181" t="e">
        <v>#VALUE!</v>
      </c>
      <c r="AB85" s="181">
        <v>146.625</v>
      </c>
      <c r="AC85" s="181">
        <v>55.375</v>
      </c>
      <c r="AD85" s="181">
        <v>101.375</v>
      </c>
      <c r="AE85" s="181">
        <v>113.125</v>
      </c>
      <c r="AF85" s="180">
        <v>2267.38371851378</v>
      </c>
      <c r="AG85" s="181">
        <v>546.375</v>
      </c>
      <c r="AH85" s="181">
        <v>87.875</v>
      </c>
      <c r="AI85" s="181">
        <v>504.25</v>
      </c>
      <c r="AJ85" s="181">
        <v>135.125</v>
      </c>
      <c r="AK85" s="181">
        <v>56.625</v>
      </c>
      <c r="AL85" s="181">
        <v>123.75</v>
      </c>
      <c r="AM85" s="181">
        <v>813.38371851377599</v>
      </c>
      <c r="AN85" s="180">
        <v>71.75</v>
      </c>
      <c r="AO85" s="180">
        <v>106.625</v>
      </c>
      <c r="AP85" s="181">
        <v>61.5</v>
      </c>
      <c r="AQ85" s="181">
        <v>2.125</v>
      </c>
      <c r="AR85" s="181">
        <v>12.125</v>
      </c>
      <c r="AS85" s="181">
        <v>30.875</v>
      </c>
      <c r="AT85" s="180">
        <v>57.75</v>
      </c>
      <c r="AU85" s="180">
        <v>5.125</v>
      </c>
      <c r="AV85" s="180">
        <v>24.25</v>
      </c>
      <c r="AW85" s="181">
        <v>6.625</v>
      </c>
      <c r="AX85" s="181">
        <v>17.625</v>
      </c>
      <c r="AY85" s="180">
        <v>11.25</v>
      </c>
      <c r="AZ85" s="180">
        <v>34.125</v>
      </c>
      <c r="BA85" s="180">
        <v>62.125</v>
      </c>
      <c r="BB85" s="180">
        <v>0</v>
      </c>
      <c r="BC85" s="180" t="e">
        <v>#VALUE!</v>
      </c>
      <c r="BD85" s="180">
        <v>542.25</v>
      </c>
      <c r="BE85" s="180">
        <v>0.625</v>
      </c>
      <c r="BF85" s="180" t="e">
        <v>#VALUE!</v>
      </c>
      <c r="BG85" s="180">
        <v>71.875</v>
      </c>
      <c r="BH85" s="180" t="e">
        <v>#VALUE!</v>
      </c>
      <c r="BI85" s="182">
        <v>1975.4775318125</v>
      </c>
      <c r="BJ85" s="183">
        <v>1098.875</v>
      </c>
      <c r="BK85" s="183">
        <v>146.5</v>
      </c>
      <c r="BL85" s="183">
        <v>640.10253181250005</v>
      </c>
      <c r="BM85" s="183">
        <v>0</v>
      </c>
      <c r="BN85" s="183">
        <v>0</v>
      </c>
      <c r="BO85" s="183" t="e">
        <v>#VALUE!</v>
      </c>
      <c r="BP85" s="183">
        <v>90</v>
      </c>
      <c r="BQ85" s="184">
        <v>793.375</v>
      </c>
      <c r="BR85" s="184">
        <v>132.5</v>
      </c>
      <c r="BS85" s="184" t="e">
        <v>#VALUE!</v>
      </c>
      <c r="BT85" s="184" t="e">
        <v>#VALUE!</v>
      </c>
      <c r="BU85" s="184" t="e">
        <v>#VALUE!</v>
      </c>
      <c r="BV85" s="184">
        <v>392.5</v>
      </c>
      <c r="BW85" s="185" t="e">
        <v>#VALUE!</v>
      </c>
      <c r="BX85" s="185">
        <v>54.5</v>
      </c>
      <c r="BY85" s="185" t="e">
        <v>#VALUE!</v>
      </c>
      <c r="BZ85" s="185">
        <v>40.75</v>
      </c>
      <c r="CA85" s="185">
        <v>103.25</v>
      </c>
      <c r="CB85" s="185">
        <v>113.5</v>
      </c>
      <c r="CC85" s="186">
        <v>159.75</v>
      </c>
      <c r="CD85" s="187">
        <v>58114.149045090198</v>
      </c>
    </row>
    <row r="86" spans="1:82" x14ac:dyDescent="0.25">
      <c r="A86" s="179" t="s">
        <v>519</v>
      </c>
      <c r="B86" s="179" t="s">
        <v>520</v>
      </c>
      <c r="C86" s="179" t="s">
        <v>127</v>
      </c>
      <c r="D86" s="179" t="s">
        <v>127</v>
      </c>
      <c r="E86" s="180">
        <v>23167.444840347001</v>
      </c>
      <c r="F86" s="181">
        <v>23050.9532244933</v>
      </c>
      <c r="G86" s="181">
        <v>48.125</v>
      </c>
      <c r="H86" s="181">
        <v>68.366615853658502</v>
      </c>
      <c r="I86" s="181">
        <v>1490.5</v>
      </c>
      <c r="J86" s="181">
        <v>1417.625</v>
      </c>
      <c r="K86" s="181">
        <v>1778.1936188811201</v>
      </c>
      <c r="L86" s="181">
        <v>3100.40395750988</v>
      </c>
      <c r="M86" s="181">
        <v>4817.2686938382503</v>
      </c>
      <c r="N86" s="181">
        <v>4885.2035701177001</v>
      </c>
      <c r="O86" s="181">
        <v>5678.25</v>
      </c>
      <c r="P86" s="180">
        <v>1444.375</v>
      </c>
      <c r="Q86" s="181">
        <v>54.875</v>
      </c>
      <c r="R86" s="181">
        <v>102.875</v>
      </c>
      <c r="S86" s="180">
        <v>1625.75</v>
      </c>
      <c r="T86" s="180">
        <v>1222.875</v>
      </c>
      <c r="U86" s="180">
        <v>420.47494918699198</v>
      </c>
      <c r="V86" s="180">
        <v>4181.25</v>
      </c>
      <c r="W86" s="181">
        <v>1103.875</v>
      </c>
      <c r="X86" s="181">
        <v>441.375</v>
      </c>
      <c r="Y86" s="181">
        <v>321.625</v>
      </c>
      <c r="Z86" s="181">
        <v>809.625</v>
      </c>
      <c r="AA86" s="181" t="e">
        <v>#VALUE!</v>
      </c>
      <c r="AB86" s="181">
        <v>110.875</v>
      </c>
      <c r="AC86" s="181">
        <v>179.5</v>
      </c>
      <c r="AD86" s="181">
        <v>536.375</v>
      </c>
      <c r="AE86" s="181">
        <v>678</v>
      </c>
      <c r="AF86" s="180">
        <v>9048.9698911599698</v>
      </c>
      <c r="AG86" s="181">
        <v>4377.625</v>
      </c>
      <c r="AH86" s="181">
        <v>87.375</v>
      </c>
      <c r="AI86" s="181">
        <v>1674.625</v>
      </c>
      <c r="AJ86" s="181">
        <v>1070.5</v>
      </c>
      <c r="AK86" s="181">
        <v>161.75</v>
      </c>
      <c r="AL86" s="181">
        <v>443.25</v>
      </c>
      <c r="AM86" s="181">
        <v>1233.8448911599701</v>
      </c>
      <c r="AN86" s="180">
        <v>127.25</v>
      </c>
      <c r="AO86" s="180">
        <v>603.375</v>
      </c>
      <c r="AP86" s="181">
        <v>406.75</v>
      </c>
      <c r="AQ86" s="181">
        <v>15.75</v>
      </c>
      <c r="AR86" s="181">
        <v>141.375</v>
      </c>
      <c r="AS86" s="181">
        <v>39.5</v>
      </c>
      <c r="AT86" s="180">
        <v>843.25</v>
      </c>
      <c r="AU86" s="180">
        <v>57.75</v>
      </c>
      <c r="AV86" s="180">
        <v>66.25</v>
      </c>
      <c r="AW86" s="181">
        <v>7.75</v>
      </c>
      <c r="AX86" s="181">
        <v>58.5</v>
      </c>
      <c r="AY86" s="180">
        <v>37.75</v>
      </c>
      <c r="AZ86" s="180">
        <v>11.25</v>
      </c>
      <c r="BA86" s="180">
        <v>61.5</v>
      </c>
      <c r="BB86" s="180">
        <v>27.125</v>
      </c>
      <c r="BC86" s="180">
        <v>4.125</v>
      </c>
      <c r="BD86" s="180">
        <v>2448.625</v>
      </c>
      <c r="BE86" s="180">
        <v>36.375</v>
      </c>
      <c r="BF86" s="180" t="e">
        <v>#VALUE!</v>
      </c>
      <c r="BG86" s="180">
        <v>425.125</v>
      </c>
      <c r="BH86" s="180" t="e">
        <v>#VALUE!</v>
      </c>
      <c r="BI86" s="182">
        <v>3403.5676647812497</v>
      </c>
      <c r="BJ86" s="183">
        <v>738.375</v>
      </c>
      <c r="BK86" s="183">
        <v>102.875</v>
      </c>
      <c r="BL86" s="183">
        <v>2122.8176647812497</v>
      </c>
      <c r="BM86" s="183">
        <v>19.875</v>
      </c>
      <c r="BN86" s="183">
        <v>3.5</v>
      </c>
      <c r="BO86" s="183" t="e">
        <v>#VALUE!</v>
      </c>
      <c r="BP86" s="183">
        <v>416.125</v>
      </c>
      <c r="BQ86" s="184">
        <v>1826.875</v>
      </c>
      <c r="BR86" s="184">
        <v>187.75</v>
      </c>
      <c r="BS86" s="184" t="e">
        <v>#VALUE!</v>
      </c>
      <c r="BT86" s="184" t="e">
        <v>#VALUE!</v>
      </c>
      <c r="BU86" s="184" t="e">
        <v>#VALUE!</v>
      </c>
      <c r="BV86" s="184">
        <v>1341</v>
      </c>
      <c r="BW86" s="185">
        <v>426.5</v>
      </c>
      <c r="BX86" s="185" t="e">
        <v>#VALUE!</v>
      </c>
      <c r="BY86" s="185">
        <v>0</v>
      </c>
      <c r="BZ86" s="185">
        <v>190.5</v>
      </c>
      <c r="CA86" s="185" t="e">
        <v>#VALUE!</v>
      </c>
      <c r="CB86" s="185">
        <v>387.125</v>
      </c>
      <c r="CC86" s="186">
        <v>437</v>
      </c>
      <c r="CD86" s="187">
        <v>221335.490568735</v>
      </c>
    </row>
    <row r="87" spans="1:82" x14ac:dyDescent="0.25">
      <c r="A87" s="179" t="s">
        <v>150</v>
      </c>
      <c r="B87" s="179" t="s">
        <v>521</v>
      </c>
      <c r="C87" s="179" t="s">
        <v>127</v>
      </c>
      <c r="D87" s="179" t="s">
        <v>127</v>
      </c>
      <c r="E87" s="180">
        <v>14429.0863476584</v>
      </c>
      <c r="F87" s="181">
        <v>14289.218490515599</v>
      </c>
      <c r="G87" s="181">
        <v>139.86785714285699</v>
      </c>
      <c r="H87" s="181" t="e">
        <v>#VALUE!</v>
      </c>
      <c r="I87" s="181">
        <v>1084.5</v>
      </c>
      <c r="J87" s="181">
        <v>987.21413043478299</v>
      </c>
      <c r="K87" s="181">
        <v>1068.875</v>
      </c>
      <c r="L87" s="181">
        <v>1839.96846016523</v>
      </c>
      <c r="M87" s="181">
        <v>3774.3456691829001</v>
      </c>
      <c r="N87" s="181">
        <v>3465.5456948352999</v>
      </c>
      <c r="O87" s="181">
        <v>2208.6373930402201</v>
      </c>
      <c r="P87" s="180">
        <v>1468.625</v>
      </c>
      <c r="Q87" s="181">
        <v>24.875</v>
      </c>
      <c r="R87" s="181">
        <v>41</v>
      </c>
      <c r="S87" s="180">
        <v>942.875</v>
      </c>
      <c r="T87" s="180">
        <v>647.5</v>
      </c>
      <c r="U87" s="180">
        <v>895.89336447672201</v>
      </c>
      <c r="V87" s="180">
        <v>2653.625</v>
      </c>
      <c r="W87" s="181">
        <v>550.375</v>
      </c>
      <c r="X87" s="181">
        <v>430.125</v>
      </c>
      <c r="Y87" s="181">
        <v>155.5</v>
      </c>
      <c r="Z87" s="181">
        <v>800.25</v>
      </c>
      <c r="AA87" s="181" t="e">
        <v>#VALUE!</v>
      </c>
      <c r="AB87" s="181">
        <v>203.625</v>
      </c>
      <c r="AC87" s="181">
        <v>96.375</v>
      </c>
      <c r="AD87" s="181">
        <v>129</v>
      </c>
      <c r="AE87" s="181">
        <v>288.375</v>
      </c>
      <c r="AF87" s="180">
        <v>3695.6929831817201</v>
      </c>
      <c r="AG87" s="181">
        <v>1162.5</v>
      </c>
      <c r="AH87" s="181">
        <v>158.375</v>
      </c>
      <c r="AI87" s="181">
        <v>597</v>
      </c>
      <c r="AJ87" s="181">
        <v>309.75</v>
      </c>
      <c r="AK87" s="181">
        <v>68.375</v>
      </c>
      <c r="AL87" s="181">
        <v>208.125</v>
      </c>
      <c r="AM87" s="181">
        <v>1191.5679831817199</v>
      </c>
      <c r="AN87" s="180">
        <v>145.875</v>
      </c>
      <c r="AO87" s="180">
        <v>684.5</v>
      </c>
      <c r="AP87" s="181">
        <v>573.125</v>
      </c>
      <c r="AQ87" s="181">
        <v>10</v>
      </c>
      <c r="AR87" s="181">
        <v>73.25</v>
      </c>
      <c r="AS87" s="181">
        <v>28.125</v>
      </c>
      <c r="AT87" s="180">
        <v>118.25</v>
      </c>
      <c r="AU87" s="180">
        <v>24</v>
      </c>
      <c r="AV87" s="180">
        <v>55.875</v>
      </c>
      <c r="AW87" s="181">
        <v>12.25</v>
      </c>
      <c r="AX87" s="181">
        <v>43.625</v>
      </c>
      <c r="AY87" s="180">
        <v>45.625</v>
      </c>
      <c r="AZ87" s="180">
        <v>231.75</v>
      </c>
      <c r="BA87" s="180">
        <v>49</v>
      </c>
      <c r="BB87" s="180">
        <v>2</v>
      </c>
      <c r="BC87" s="180">
        <v>0.375</v>
      </c>
      <c r="BD87" s="180">
        <v>2119.125</v>
      </c>
      <c r="BE87" s="180">
        <v>9.875</v>
      </c>
      <c r="BF87" s="180">
        <v>110.5</v>
      </c>
      <c r="BG87" s="180">
        <v>363.5</v>
      </c>
      <c r="BH87" s="180" t="e">
        <v>#VALUE!</v>
      </c>
      <c r="BI87" s="182">
        <v>3565.8469530624998</v>
      </c>
      <c r="BJ87" s="183">
        <v>1568.5</v>
      </c>
      <c r="BK87" s="183">
        <v>218.5</v>
      </c>
      <c r="BL87" s="183">
        <v>1182.7219530625</v>
      </c>
      <c r="BM87" s="183">
        <v>1</v>
      </c>
      <c r="BN87" s="183">
        <v>2.25</v>
      </c>
      <c r="BO87" s="183">
        <v>253.25</v>
      </c>
      <c r="BP87" s="183">
        <v>339.625</v>
      </c>
      <c r="BQ87" s="184">
        <v>1051.75</v>
      </c>
      <c r="BR87" s="184">
        <v>100.75</v>
      </c>
      <c r="BS87" s="184" t="e">
        <v>#VALUE!</v>
      </c>
      <c r="BT87" s="184" t="e">
        <v>#VALUE!</v>
      </c>
      <c r="BU87" s="184">
        <v>20</v>
      </c>
      <c r="BV87" s="184">
        <v>470</v>
      </c>
      <c r="BW87" s="185" t="e">
        <v>#VALUE!</v>
      </c>
      <c r="BX87" s="185" t="e">
        <v>#VALUE!</v>
      </c>
      <c r="BY87" s="185" t="e">
        <v>#VALUE!</v>
      </c>
      <c r="BZ87" s="185" t="e">
        <v>#VALUE!</v>
      </c>
      <c r="CA87" s="185" t="e">
        <v>#VALUE!</v>
      </c>
      <c r="CB87" s="185">
        <v>258.375</v>
      </c>
      <c r="CC87" s="186">
        <v>248.5</v>
      </c>
      <c r="CD87" s="187">
        <v>153451.001860157</v>
      </c>
    </row>
    <row r="88" spans="1:82" x14ac:dyDescent="0.25">
      <c r="A88" s="179" t="s">
        <v>522</v>
      </c>
      <c r="B88" s="179" t="s">
        <v>523</v>
      </c>
      <c r="C88" s="179" t="s">
        <v>126</v>
      </c>
      <c r="D88" s="179" t="s">
        <v>126</v>
      </c>
      <c r="E88" s="180">
        <v>17734.626595305599</v>
      </c>
      <c r="F88" s="181">
        <v>17156.122862911099</v>
      </c>
      <c r="G88" s="181">
        <v>16.25</v>
      </c>
      <c r="H88" s="181">
        <v>562.25373239452995</v>
      </c>
      <c r="I88" s="181">
        <v>1194.8229166666699</v>
      </c>
      <c r="J88" s="181">
        <v>1364.25</v>
      </c>
      <c r="K88" s="181">
        <v>1452.25</v>
      </c>
      <c r="L88" s="181">
        <v>2454.9851406812099</v>
      </c>
      <c r="M88" s="181">
        <v>5243.1895744980302</v>
      </c>
      <c r="N88" s="181">
        <v>3394.3613662699099</v>
      </c>
      <c r="O88" s="181">
        <v>2630.7675971898202</v>
      </c>
      <c r="P88" s="180">
        <v>2938.25</v>
      </c>
      <c r="Q88" s="181">
        <v>16.375</v>
      </c>
      <c r="R88" s="181">
        <v>99.5</v>
      </c>
      <c r="S88" s="180">
        <v>921.625</v>
      </c>
      <c r="T88" s="180">
        <v>757.375</v>
      </c>
      <c r="U88" s="180">
        <v>1135.8143961486501</v>
      </c>
      <c r="V88" s="180">
        <v>3257.875</v>
      </c>
      <c r="W88" s="181">
        <v>885.5</v>
      </c>
      <c r="X88" s="181">
        <v>504.875</v>
      </c>
      <c r="Y88" s="181">
        <v>391.875</v>
      </c>
      <c r="Z88" s="181">
        <v>1065.5</v>
      </c>
      <c r="AA88" s="181">
        <v>19.875</v>
      </c>
      <c r="AB88" s="181">
        <v>51.25</v>
      </c>
      <c r="AC88" s="181">
        <v>60.125</v>
      </c>
      <c r="AD88" s="181">
        <v>76.75</v>
      </c>
      <c r="AE88" s="181">
        <v>202.125</v>
      </c>
      <c r="AF88" s="180">
        <v>4456.9593283435897</v>
      </c>
      <c r="AG88" s="181">
        <v>2412.5</v>
      </c>
      <c r="AH88" s="181">
        <v>86.25</v>
      </c>
      <c r="AI88" s="181">
        <v>1046</v>
      </c>
      <c r="AJ88" s="181">
        <v>146.5</v>
      </c>
      <c r="AK88" s="181">
        <v>180.447916666667</v>
      </c>
      <c r="AL88" s="181">
        <v>21.375</v>
      </c>
      <c r="AM88" s="181">
        <v>563.88641167692697</v>
      </c>
      <c r="AN88" s="180">
        <v>252.625</v>
      </c>
      <c r="AO88" s="180">
        <v>296.875</v>
      </c>
      <c r="AP88" s="181">
        <v>229.125</v>
      </c>
      <c r="AQ88" s="181">
        <v>11.375</v>
      </c>
      <c r="AR88" s="181">
        <v>32.5</v>
      </c>
      <c r="AS88" s="181">
        <v>23.875</v>
      </c>
      <c r="AT88" s="180">
        <v>275</v>
      </c>
      <c r="AU88" s="180">
        <v>333.375</v>
      </c>
      <c r="AV88" s="180">
        <v>49.25</v>
      </c>
      <c r="AW88" s="181">
        <v>4</v>
      </c>
      <c r="AX88" s="181">
        <v>45.25</v>
      </c>
      <c r="AY88" s="180">
        <v>9.5</v>
      </c>
      <c r="AZ88" s="180">
        <v>356.625</v>
      </c>
      <c r="BA88" s="180">
        <v>41.375</v>
      </c>
      <c r="BB88" s="180">
        <v>4</v>
      </c>
      <c r="BC88" s="180">
        <v>1</v>
      </c>
      <c r="BD88" s="180">
        <v>1691.4778708133999</v>
      </c>
      <c r="BE88" s="180">
        <v>0.375</v>
      </c>
      <c r="BF88" s="180">
        <v>86.25</v>
      </c>
      <c r="BG88" s="180">
        <v>546.75</v>
      </c>
      <c r="BH88" s="180" t="e">
        <v>#VALUE!</v>
      </c>
      <c r="BI88" s="182">
        <v>4755.2904608749996</v>
      </c>
      <c r="BJ88" s="183" t="e">
        <v>#VALUE!</v>
      </c>
      <c r="BK88" s="183">
        <v>443.125</v>
      </c>
      <c r="BL88" s="183">
        <v>2462.5404608749996</v>
      </c>
      <c r="BM88" s="183">
        <v>178.625</v>
      </c>
      <c r="BN88" s="183">
        <v>522</v>
      </c>
      <c r="BO88" s="183">
        <v>268.75</v>
      </c>
      <c r="BP88" s="183">
        <v>589.375</v>
      </c>
      <c r="BQ88" s="184">
        <v>1232.125</v>
      </c>
      <c r="BR88" s="184">
        <v>64.125</v>
      </c>
      <c r="BS88" s="184" t="e">
        <v>#VALUE!</v>
      </c>
      <c r="BT88" s="184" t="e">
        <v>#VALUE!</v>
      </c>
      <c r="BU88" s="184" t="e">
        <v>#VALUE!</v>
      </c>
      <c r="BV88" s="184">
        <v>752.625</v>
      </c>
      <c r="BW88" s="185">
        <v>252.125</v>
      </c>
      <c r="BX88" s="185">
        <v>2.75</v>
      </c>
      <c r="BY88" s="185" t="e">
        <v>#VALUE!</v>
      </c>
      <c r="BZ88" s="185" t="e">
        <v>#VALUE!</v>
      </c>
      <c r="CA88" s="185" t="e">
        <v>#VALUE!</v>
      </c>
      <c r="CB88" s="185">
        <v>325.75</v>
      </c>
      <c r="CC88" s="186">
        <v>140.375</v>
      </c>
      <c r="CD88" s="187">
        <v>183727.95772719901</v>
      </c>
    </row>
    <row r="89" spans="1:82" x14ac:dyDescent="0.25">
      <c r="A89" s="179" t="s">
        <v>524</v>
      </c>
      <c r="B89" s="179" t="s">
        <v>525</v>
      </c>
      <c r="C89" s="179" t="s">
        <v>387</v>
      </c>
      <c r="D89" s="179" t="s">
        <v>124</v>
      </c>
      <c r="E89" s="180">
        <v>13694.1224302926</v>
      </c>
      <c r="F89" s="181">
        <v>12373.1103190014</v>
      </c>
      <c r="G89" s="181">
        <v>124</v>
      </c>
      <c r="H89" s="181">
        <v>1197.01211129123</v>
      </c>
      <c r="I89" s="181">
        <v>853.125</v>
      </c>
      <c r="J89" s="181">
        <v>752.76528213166102</v>
      </c>
      <c r="K89" s="181">
        <v>897.25</v>
      </c>
      <c r="L89" s="181">
        <v>1381.49802371542</v>
      </c>
      <c r="M89" s="181">
        <v>4332.36711135523</v>
      </c>
      <c r="N89" s="181">
        <v>2532.3759416617299</v>
      </c>
      <c r="O89" s="181">
        <v>2944.7410714285702</v>
      </c>
      <c r="P89" s="180">
        <v>1410.375</v>
      </c>
      <c r="Q89" s="181">
        <v>4.75</v>
      </c>
      <c r="R89" s="181">
        <v>249.625</v>
      </c>
      <c r="S89" s="180">
        <v>258</v>
      </c>
      <c r="T89" s="180">
        <v>530.375</v>
      </c>
      <c r="U89" s="180">
        <v>1458.38711129123</v>
      </c>
      <c r="V89" s="180">
        <v>2914.625</v>
      </c>
      <c r="W89" s="181">
        <v>580.25</v>
      </c>
      <c r="X89" s="181">
        <v>568.5</v>
      </c>
      <c r="Y89" s="181">
        <v>536.625</v>
      </c>
      <c r="Z89" s="181">
        <v>609</v>
      </c>
      <c r="AA89" s="181" t="e">
        <v>#VALUE!</v>
      </c>
      <c r="AB89" s="181">
        <v>21</v>
      </c>
      <c r="AC89" s="181">
        <v>47.75</v>
      </c>
      <c r="AD89" s="181">
        <v>261.125</v>
      </c>
      <c r="AE89" s="181">
        <v>290.375</v>
      </c>
      <c r="AF89" s="180">
        <v>3709.98531900137</v>
      </c>
      <c r="AG89" s="181">
        <v>1440.75</v>
      </c>
      <c r="AH89" s="181">
        <v>137.5</v>
      </c>
      <c r="AI89" s="181">
        <v>868.5</v>
      </c>
      <c r="AJ89" s="181">
        <v>222</v>
      </c>
      <c r="AK89" s="181">
        <v>303.875</v>
      </c>
      <c r="AL89" s="181">
        <v>47.125</v>
      </c>
      <c r="AM89" s="181">
        <v>690.23531900137402</v>
      </c>
      <c r="AN89" s="180">
        <v>139.125</v>
      </c>
      <c r="AO89" s="180">
        <v>665.75</v>
      </c>
      <c r="AP89" s="181">
        <v>534.375</v>
      </c>
      <c r="AQ89" s="181">
        <v>15.25</v>
      </c>
      <c r="AR89" s="181">
        <v>95.5</v>
      </c>
      <c r="AS89" s="181">
        <v>20.625</v>
      </c>
      <c r="AT89" s="180">
        <v>52</v>
      </c>
      <c r="AU89" s="180">
        <v>58</v>
      </c>
      <c r="AV89" s="180">
        <v>32.5</v>
      </c>
      <c r="AW89" s="181">
        <v>1.125</v>
      </c>
      <c r="AX89" s="181">
        <v>31.375</v>
      </c>
      <c r="AY89" s="180">
        <v>27.875</v>
      </c>
      <c r="AZ89" s="180">
        <v>39</v>
      </c>
      <c r="BA89" s="180">
        <v>76.625</v>
      </c>
      <c r="BB89" s="180">
        <v>1.625</v>
      </c>
      <c r="BC89" s="180">
        <v>0</v>
      </c>
      <c r="BD89" s="180">
        <v>1443.25</v>
      </c>
      <c r="BE89" s="180">
        <v>11.5</v>
      </c>
      <c r="BF89" s="180" t="e">
        <v>#VALUE!</v>
      </c>
      <c r="BG89" s="180">
        <v>471.125</v>
      </c>
      <c r="BH89" s="180" t="e">
        <v>#VALUE!</v>
      </c>
      <c r="BI89" s="182">
        <v>3340.8392286875001</v>
      </c>
      <c r="BJ89" s="183">
        <v>903.75</v>
      </c>
      <c r="BK89" s="183">
        <v>399.125</v>
      </c>
      <c r="BL89" s="183">
        <v>1428.8392286875001</v>
      </c>
      <c r="BM89" s="183">
        <v>405.75</v>
      </c>
      <c r="BN89" s="183">
        <v>13.25</v>
      </c>
      <c r="BO89" s="183">
        <v>0</v>
      </c>
      <c r="BP89" s="183">
        <v>190.125</v>
      </c>
      <c r="BQ89" s="184">
        <v>1585.64905434659</v>
      </c>
      <c r="BR89" s="184">
        <v>418.125</v>
      </c>
      <c r="BS89" s="184" t="e">
        <v>#VALUE!</v>
      </c>
      <c r="BT89" s="184" t="e">
        <v>#VALUE!</v>
      </c>
      <c r="BU89" s="184" t="e">
        <v>#VALUE!</v>
      </c>
      <c r="BV89" s="184">
        <v>654.77405434658795</v>
      </c>
      <c r="BW89" s="185" t="e">
        <v>#VALUE!</v>
      </c>
      <c r="BX89" s="185" t="e">
        <v>#VALUE!</v>
      </c>
      <c r="BY89" s="185" t="e">
        <v>#VALUE!</v>
      </c>
      <c r="BZ89" s="185">
        <v>229.625</v>
      </c>
      <c r="CA89" s="185">
        <v>30</v>
      </c>
      <c r="CB89" s="185">
        <v>229.875</v>
      </c>
      <c r="CC89" s="186">
        <v>157</v>
      </c>
      <c r="CD89" s="187">
        <v>109873.229805155</v>
      </c>
    </row>
    <row r="90" spans="1:82" x14ac:dyDescent="0.25">
      <c r="A90" s="179" t="s">
        <v>526</v>
      </c>
      <c r="B90" s="179" t="s">
        <v>527</v>
      </c>
      <c r="C90" s="179" t="s">
        <v>395</v>
      </c>
      <c r="D90" s="179" t="s">
        <v>124</v>
      </c>
      <c r="E90" s="180">
        <v>9287.7772870734207</v>
      </c>
      <c r="F90" s="181">
        <v>9278.6522870734207</v>
      </c>
      <c r="G90" s="181">
        <v>0</v>
      </c>
      <c r="H90" s="181">
        <v>9.125</v>
      </c>
      <c r="I90" s="181">
        <v>637.5</v>
      </c>
      <c r="J90" s="181">
        <v>773.875</v>
      </c>
      <c r="K90" s="181">
        <v>848.03976408765698</v>
      </c>
      <c r="L90" s="181">
        <v>1227.5001144688599</v>
      </c>
      <c r="M90" s="181">
        <v>2281.7311133039202</v>
      </c>
      <c r="N90" s="181">
        <v>1934.4027237844</v>
      </c>
      <c r="O90" s="181">
        <v>1584.7285714285699</v>
      </c>
      <c r="P90" s="180">
        <v>894.5</v>
      </c>
      <c r="Q90" s="181">
        <v>3.5</v>
      </c>
      <c r="R90" s="181">
        <v>29.375</v>
      </c>
      <c r="S90" s="180">
        <v>730.25</v>
      </c>
      <c r="T90" s="180">
        <v>329.375</v>
      </c>
      <c r="U90" s="180">
        <v>330.78242363640601</v>
      </c>
      <c r="V90" s="180">
        <v>1655.25</v>
      </c>
      <c r="W90" s="181">
        <v>175.875</v>
      </c>
      <c r="X90" s="181">
        <v>346.375</v>
      </c>
      <c r="Y90" s="181">
        <v>62.25</v>
      </c>
      <c r="Z90" s="181">
        <v>486</v>
      </c>
      <c r="AA90" s="181" t="e">
        <v>#VALUE!</v>
      </c>
      <c r="AB90" s="181">
        <v>38.875</v>
      </c>
      <c r="AC90" s="181">
        <v>140.875</v>
      </c>
      <c r="AD90" s="181">
        <v>199.25</v>
      </c>
      <c r="AE90" s="181">
        <v>205.75</v>
      </c>
      <c r="AF90" s="180">
        <v>2954.4948634370098</v>
      </c>
      <c r="AG90" s="181">
        <v>1270.75</v>
      </c>
      <c r="AH90" s="181">
        <v>58.875</v>
      </c>
      <c r="AI90" s="181">
        <v>444.125</v>
      </c>
      <c r="AJ90" s="181">
        <v>305.75</v>
      </c>
      <c r="AK90" s="181">
        <v>127</v>
      </c>
      <c r="AL90" s="181">
        <v>36.875</v>
      </c>
      <c r="AM90" s="181">
        <v>711.11986343701096</v>
      </c>
      <c r="AN90" s="180">
        <v>131.5</v>
      </c>
      <c r="AO90" s="180">
        <v>344.625</v>
      </c>
      <c r="AP90" s="181">
        <v>232</v>
      </c>
      <c r="AQ90" s="181">
        <v>15.875</v>
      </c>
      <c r="AR90" s="181">
        <v>65.5</v>
      </c>
      <c r="AS90" s="181">
        <v>31.25</v>
      </c>
      <c r="AT90" s="180">
        <v>58.625</v>
      </c>
      <c r="AU90" s="180">
        <v>20</v>
      </c>
      <c r="AV90" s="180">
        <v>60</v>
      </c>
      <c r="AW90" s="181">
        <v>10.625</v>
      </c>
      <c r="AX90" s="181">
        <v>49.375</v>
      </c>
      <c r="AY90" s="180">
        <v>52</v>
      </c>
      <c r="AZ90" s="180">
        <v>69.375</v>
      </c>
      <c r="BA90" s="180">
        <v>66.875</v>
      </c>
      <c r="BB90" s="180">
        <v>17</v>
      </c>
      <c r="BC90" s="180">
        <v>6</v>
      </c>
      <c r="BD90" s="180">
        <v>713.625</v>
      </c>
      <c r="BE90" s="180">
        <v>46.375</v>
      </c>
      <c r="BF90" s="180" t="e">
        <v>#VALUE!</v>
      </c>
      <c r="BG90" s="180">
        <v>606.875</v>
      </c>
      <c r="BH90" s="180" t="e">
        <v>#VALUE!</v>
      </c>
      <c r="BI90" s="182">
        <v>3227.4528260624998</v>
      </c>
      <c r="BJ90" s="183" t="e">
        <v>#VALUE!</v>
      </c>
      <c r="BK90" s="183">
        <v>554</v>
      </c>
      <c r="BL90" s="183">
        <v>1368.5778260624998</v>
      </c>
      <c r="BM90" s="183">
        <v>667.125</v>
      </c>
      <c r="BN90" s="183">
        <v>9.25</v>
      </c>
      <c r="BO90" s="183">
        <v>0</v>
      </c>
      <c r="BP90" s="183">
        <v>116.625</v>
      </c>
      <c r="BQ90" s="184">
        <v>624.75</v>
      </c>
      <c r="BR90" s="184">
        <v>71.75</v>
      </c>
      <c r="BS90" s="184" t="e">
        <v>#VALUE!</v>
      </c>
      <c r="BT90" s="184" t="e">
        <v>#VALUE!</v>
      </c>
      <c r="BU90" s="184" t="e">
        <v>#VALUE!</v>
      </c>
      <c r="BV90" s="184">
        <v>234.5</v>
      </c>
      <c r="BW90" s="185" t="e">
        <v>#VALUE!</v>
      </c>
      <c r="BX90" s="185" t="e">
        <v>#VALUE!</v>
      </c>
      <c r="BY90" s="185" t="e">
        <v>#VALUE!</v>
      </c>
      <c r="BZ90" s="185">
        <v>0</v>
      </c>
      <c r="CA90" s="185" t="e">
        <v>#VALUE!</v>
      </c>
      <c r="CB90" s="185">
        <v>164.25</v>
      </c>
      <c r="CC90" s="186">
        <v>673.375</v>
      </c>
      <c r="CD90" s="187">
        <v>86407.274889205102</v>
      </c>
    </row>
    <row r="91" spans="1:82" x14ac:dyDescent="0.25">
      <c r="A91" s="179" t="s">
        <v>528</v>
      </c>
      <c r="B91" s="179" t="s">
        <v>529</v>
      </c>
      <c r="C91" s="179" t="s">
        <v>462</v>
      </c>
      <c r="D91" s="179" t="s">
        <v>120</v>
      </c>
      <c r="E91" s="180">
        <v>9381.89855128622</v>
      </c>
      <c r="F91" s="181">
        <v>9379.89855128622</v>
      </c>
      <c r="G91" s="181" t="e">
        <v>#VALUE!</v>
      </c>
      <c r="H91" s="181">
        <v>2</v>
      </c>
      <c r="I91" s="181">
        <v>508.375</v>
      </c>
      <c r="J91" s="181">
        <v>401.87116630009803</v>
      </c>
      <c r="K91" s="181">
        <v>488.375</v>
      </c>
      <c r="L91" s="181">
        <v>1352.4387430643901</v>
      </c>
      <c r="M91" s="181">
        <v>2809.4311899986601</v>
      </c>
      <c r="N91" s="181">
        <v>2500.5324519230799</v>
      </c>
      <c r="O91" s="181">
        <v>1320.875</v>
      </c>
      <c r="P91" s="180">
        <v>762.5</v>
      </c>
      <c r="Q91" s="181">
        <v>3.875</v>
      </c>
      <c r="R91" s="181">
        <v>33.375</v>
      </c>
      <c r="S91" s="180">
        <v>191.375</v>
      </c>
      <c r="T91" s="180">
        <v>286.125</v>
      </c>
      <c r="U91" s="180">
        <v>380.59495192307702</v>
      </c>
      <c r="V91" s="180">
        <v>2004.25</v>
      </c>
      <c r="W91" s="181">
        <v>642.375</v>
      </c>
      <c r="X91" s="181">
        <v>57.25</v>
      </c>
      <c r="Y91" s="181">
        <v>416</v>
      </c>
      <c r="Z91" s="181">
        <v>252.125</v>
      </c>
      <c r="AA91" s="181">
        <v>22.75</v>
      </c>
      <c r="AB91" s="181">
        <v>86.25</v>
      </c>
      <c r="AC91" s="181">
        <v>75</v>
      </c>
      <c r="AD91" s="181">
        <v>277.375</v>
      </c>
      <c r="AE91" s="181">
        <v>175.125</v>
      </c>
      <c r="AF91" s="180">
        <v>4022.1785993631502</v>
      </c>
      <c r="AG91" s="181">
        <v>1510</v>
      </c>
      <c r="AH91" s="181">
        <v>24.5</v>
      </c>
      <c r="AI91" s="181">
        <v>1195</v>
      </c>
      <c r="AJ91" s="181">
        <v>226</v>
      </c>
      <c r="AK91" s="181">
        <v>199.125</v>
      </c>
      <c r="AL91" s="181">
        <v>32.75</v>
      </c>
      <c r="AM91" s="181">
        <v>834.80359936314699</v>
      </c>
      <c r="AN91" s="180">
        <v>119.625</v>
      </c>
      <c r="AO91" s="180">
        <v>198.875</v>
      </c>
      <c r="AP91" s="181">
        <v>91.5</v>
      </c>
      <c r="AQ91" s="181">
        <v>1</v>
      </c>
      <c r="AR91" s="181">
        <v>82.75</v>
      </c>
      <c r="AS91" s="181">
        <v>23.625</v>
      </c>
      <c r="AT91" s="180">
        <v>179.25</v>
      </c>
      <c r="AU91" s="180">
        <v>4.125</v>
      </c>
      <c r="AV91" s="180">
        <v>44.75</v>
      </c>
      <c r="AW91" s="181">
        <v>12</v>
      </c>
      <c r="AX91" s="181">
        <v>32.75</v>
      </c>
      <c r="AY91" s="180">
        <v>17.625</v>
      </c>
      <c r="AZ91" s="180">
        <v>47.75</v>
      </c>
      <c r="BA91" s="180">
        <v>48.625</v>
      </c>
      <c r="BB91" s="180">
        <v>2</v>
      </c>
      <c r="BC91" s="180" t="e">
        <v>#VALUE!</v>
      </c>
      <c r="BD91" s="180">
        <v>473.125</v>
      </c>
      <c r="BE91" s="180">
        <v>0</v>
      </c>
      <c r="BF91" s="180">
        <v>144</v>
      </c>
      <c r="BG91" s="180">
        <v>334.25</v>
      </c>
      <c r="BH91" s="180" t="e">
        <v>#VALUE!</v>
      </c>
      <c r="BI91" s="182">
        <v>2196.52115</v>
      </c>
      <c r="BJ91" s="183" t="e">
        <v>#VALUE!</v>
      </c>
      <c r="BK91" s="183">
        <v>198.5</v>
      </c>
      <c r="BL91" s="183">
        <v>1045.89615</v>
      </c>
      <c r="BM91" s="183">
        <v>7.5</v>
      </c>
      <c r="BN91" s="183">
        <v>14.375</v>
      </c>
      <c r="BO91" s="183" t="e">
        <v>#VALUE!</v>
      </c>
      <c r="BP91" s="183">
        <v>160.625</v>
      </c>
      <c r="BQ91" s="184">
        <v>360.75</v>
      </c>
      <c r="BR91" s="184">
        <v>38.75</v>
      </c>
      <c r="BS91" s="184" t="e">
        <v>#VALUE!</v>
      </c>
      <c r="BT91" s="184" t="e">
        <v>#VALUE!</v>
      </c>
      <c r="BU91" s="184" t="e">
        <v>#VALUE!</v>
      </c>
      <c r="BV91" s="184">
        <v>290.5</v>
      </c>
      <c r="BW91" s="185" t="e">
        <v>#VALUE!</v>
      </c>
      <c r="BX91" s="185">
        <v>0</v>
      </c>
      <c r="BY91" s="185" t="e">
        <v>#VALUE!</v>
      </c>
      <c r="BZ91" s="185" t="e">
        <v>#VALUE!</v>
      </c>
      <c r="CA91" s="185" t="e">
        <v>#VALUE!</v>
      </c>
      <c r="CB91" s="185">
        <v>161.75</v>
      </c>
      <c r="CC91" s="186">
        <v>4.625</v>
      </c>
      <c r="CD91" s="187">
        <v>87685.913806001699</v>
      </c>
    </row>
    <row r="92" spans="1:82" x14ac:dyDescent="0.25">
      <c r="A92" s="179" t="s">
        <v>530</v>
      </c>
      <c r="B92" s="179" t="s">
        <v>531</v>
      </c>
      <c r="C92" s="179" t="s">
        <v>399</v>
      </c>
      <c r="D92" s="179" t="s">
        <v>116</v>
      </c>
      <c r="E92" s="180">
        <v>7976.7530990653704</v>
      </c>
      <c r="F92" s="181">
        <v>7609.0940081562803</v>
      </c>
      <c r="G92" s="181">
        <v>65.25</v>
      </c>
      <c r="H92" s="181">
        <v>302.40909090909099</v>
      </c>
      <c r="I92" s="181">
        <v>499.5</v>
      </c>
      <c r="J92" s="181">
        <v>405.75</v>
      </c>
      <c r="K92" s="181">
        <v>619</v>
      </c>
      <c r="L92" s="181">
        <v>1108.5</v>
      </c>
      <c r="M92" s="181">
        <v>2980.4089227854902</v>
      </c>
      <c r="N92" s="181">
        <v>1845.34417627988</v>
      </c>
      <c r="O92" s="181">
        <v>518.25</v>
      </c>
      <c r="P92" s="180">
        <v>655.625</v>
      </c>
      <c r="Q92" s="181">
        <v>10.625</v>
      </c>
      <c r="R92" s="181">
        <v>119.625</v>
      </c>
      <c r="S92" s="180">
        <v>409.25</v>
      </c>
      <c r="T92" s="180">
        <v>249.5</v>
      </c>
      <c r="U92" s="180">
        <v>497.39797979797999</v>
      </c>
      <c r="V92" s="180">
        <v>1825.875</v>
      </c>
      <c r="W92" s="181">
        <v>476.125</v>
      </c>
      <c r="X92" s="181">
        <v>125.875</v>
      </c>
      <c r="Y92" s="181">
        <v>223.875</v>
      </c>
      <c r="Z92" s="181">
        <v>355.125</v>
      </c>
      <c r="AA92" s="181" t="e">
        <v>#VALUE!</v>
      </c>
      <c r="AB92" s="181">
        <v>279.5</v>
      </c>
      <c r="AC92" s="181">
        <v>9.625</v>
      </c>
      <c r="AD92" s="181">
        <v>241.5</v>
      </c>
      <c r="AE92" s="181">
        <v>114.25</v>
      </c>
      <c r="AF92" s="180">
        <v>2475.2301192673899</v>
      </c>
      <c r="AG92" s="181">
        <v>812.125</v>
      </c>
      <c r="AH92" s="181">
        <v>125.125</v>
      </c>
      <c r="AI92" s="181">
        <v>468.25</v>
      </c>
      <c r="AJ92" s="181">
        <v>188.75</v>
      </c>
      <c r="AK92" s="181">
        <v>185.875</v>
      </c>
      <c r="AL92" s="181">
        <v>7.125</v>
      </c>
      <c r="AM92" s="181">
        <v>687.98011926739105</v>
      </c>
      <c r="AN92" s="180">
        <v>162.25</v>
      </c>
      <c r="AO92" s="180">
        <v>187.625</v>
      </c>
      <c r="AP92" s="181">
        <v>141.375</v>
      </c>
      <c r="AQ92" s="181">
        <v>6.875</v>
      </c>
      <c r="AR92" s="181">
        <v>25.625</v>
      </c>
      <c r="AS92" s="181">
        <v>13.75</v>
      </c>
      <c r="AT92" s="180">
        <v>57</v>
      </c>
      <c r="AU92" s="180">
        <v>9.25</v>
      </c>
      <c r="AV92" s="180">
        <v>49</v>
      </c>
      <c r="AW92" s="181">
        <v>3.25</v>
      </c>
      <c r="AX92" s="181">
        <v>45.75</v>
      </c>
      <c r="AY92" s="180">
        <v>4.875</v>
      </c>
      <c r="AZ92" s="180">
        <v>23.5</v>
      </c>
      <c r="BA92" s="180">
        <v>44.25</v>
      </c>
      <c r="BB92" s="180">
        <v>2.75</v>
      </c>
      <c r="BC92" s="180">
        <v>0</v>
      </c>
      <c r="BD92" s="180">
        <v>633.25</v>
      </c>
      <c r="BE92" s="180">
        <v>10.125</v>
      </c>
      <c r="BF92" s="180" t="e">
        <v>#VALUE!</v>
      </c>
      <c r="BG92" s="180">
        <v>335.375</v>
      </c>
      <c r="BH92" s="180" t="e">
        <v>#VALUE!</v>
      </c>
      <c r="BI92" s="182">
        <v>1734.0808913124999</v>
      </c>
      <c r="BJ92" s="183" t="e">
        <v>#VALUE!</v>
      </c>
      <c r="BK92" s="183">
        <v>162.25</v>
      </c>
      <c r="BL92" s="183">
        <v>822.45589131249994</v>
      </c>
      <c r="BM92" s="183">
        <v>48.875</v>
      </c>
      <c r="BN92" s="183">
        <v>2.875</v>
      </c>
      <c r="BO92" s="183" t="e">
        <v>#VALUE!</v>
      </c>
      <c r="BP92" s="183">
        <v>159.375</v>
      </c>
      <c r="BQ92" s="184">
        <v>694.25</v>
      </c>
      <c r="BR92" s="184">
        <v>48</v>
      </c>
      <c r="BS92" s="184" t="e">
        <v>#VALUE!</v>
      </c>
      <c r="BT92" s="184" t="e">
        <v>#VALUE!</v>
      </c>
      <c r="BU92" s="184" t="e">
        <v>#VALUE!</v>
      </c>
      <c r="BV92" s="184">
        <v>420.75</v>
      </c>
      <c r="BW92" s="185" t="e">
        <v>#VALUE!</v>
      </c>
      <c r="BX92" s="185">
        <v>47.625</v>
      </c>
      <c r="BY92" s="185" t="e">
        <v>#VALUE!</v>
      </c>
      <c r="BZ92" s="185">
        <v>50.875</v>
      </c>
      <c r="CA92" s="185">
        <v>53.5</v>
      </c>
      <c r="CB92" s="185">
        <v>181.625</v>
      </c>
      <c r="CC92" s="186">
        <v>184.125</v>
      </c>
      <c r="CD92" s="187">
        <v>82234.373952692404</v>
      </c>
    </row>
    <row r="93" spans="1:82" x14ac:dyDescent="0.25">
      <c r="A93" s="179" t="s">
        <v>532</v>
      </c>
      <c r="B93" s="179" t="s">
        <v>533</v>
      </c>
      <c r="C93" s="179" t="s">
        <v>408</v>
      </c>
      <c r="D93" s="179" t="s">
        <v>116</v>
      </c>
      <c r="E93" s="180">
        <v>3527.7808300994402</v>
      </c>
      <c r="F93" s="181">
        <v>3503.7808300994402</v>
      </c>
      <c r="G93" s="181">
        <v>24</v>
      </c>
      <c r="H93" s="181" t="e">
        <v>#VALUE!</v>
      </c>
      <c r="I93" s="181">
        <v>159.75</v>
      </c>
      <c r="J93" s="181">
        <v>179.375</v>
      </c>
      <c r="K93" s="181">
        <v>223.75</v>
      </c>
      <c r="L93" s="181">
        <v>335.75</v>
      </c>
      <c r="M93" s="181">
        <v>900.65666408688196</v>
      </c>
      <c r="N93" s="181">
        <v>735.99916601255904</v>
      </c>
      <c r="O93" s="181">
        <v>992.5</v>
      </c>
      <c r="P93" s="180">
        <v>200.5</v>
      </c>
      <c r="Q93" s="181">
        <v>3.75</v>
      </c>
      <c r="R93" s="181">
        <v>2.375</v>
      </c>
      <c r="S93" s="180">
        <v>284</v>
      </c>
      <c r="T93" s="180">
        <v>104.625</v>
      </c>
      <c r="U93" s="180">
        <v>120.92512755102</v>
      </c>
      <c r="V93" s="180">
        <v>885.125</v>
      </c>
      <c r="W93" s="181">
        <v>478.625</v>
      </c>
      <c r="X93" s="181">
        <v>75.375</v>
      </c>
      <c r="Y93" s="181" t="e">
        <v>#VALUE!</v>
      </c>
      <c r="Z93" s="181">
        <v>80.625</v>
      </c>
      <c r="AA93" s="181">
        <v>0</v>
      </c>
      <c r="AB93" s="181" t="e">
        <v>#VALUE!</v>
      </c>
      <c r="AC93" s="181">
        <v>99.875</v>
      </c>
      <c r="AD93" s="181">
        <v>133.75</v>
      </c>
      <c r="AE93" s="181">
        <v>8.75</v>
      </c>
      <c r="AF93" s="180">
        <v>1055.7307025484199</v>
      </c>
      <c r="AG93" s="181">
        <v>402.25</v>
      </c>
      <c r="AH93" s="181">
        <v>8.625</v>
      </c>
      <c r="AI93" s="181">
        <v>287.75</v>
      </c>
      <c r="AJ93" s="181">
        <v>10.125</v>
      </c>
      <c r="AK93" s="181">
        <v>26.875</v>
      </c>
      <c r="AL93" s="181">
        <v>23.25</v>
      </c>
      <c r="AM93" s="181">
        <v>296.85570254842003</v>
      </c>
      <c r="AN93" s="180">
        <v>104.875</v>
      </c>
      <c r="AO93" s="180">
        <v>156.625</v>
      </c>
      <c r="AP93" s="181">
        <v>134.5</v>
      </c>
      <c r="AQ93" s="181">
        <v>0</v>
      </c>
      <c r="AR93" s="181">
        <v>15.875</v>
      </c>
      <c r="AS93" s="181">
        <v>6.25</v>
      </c>
      <c r="AT93" s="180">
        <v>19.375</v>
      </c>
      <c r="AU93" s="180">
        <v>0.25</v>
      </c>
      <c r="AV93" s="180">
        <v>14.625</v>
      </c>
      <c r="AW93" s="181">
        <v>0</v>
      </c>
      <c r="AX93" s="181">
        <v>14.625</v>
      </c>
      <c r="AY93" s="180">
        <v>8</v>
      </c>
      <c r="AZ93" s="180">
        <v>3</v>
      </c>
      <c r="BA93" s="180">
        <v>22.125</v>
      </c>
      <c r="BB93" s="180">
        <v>0</v>
      </c>
      <c r="BC93" s="180">
        <v>1</v>
      </c>
      <c r="BD93" s="180">
        <v>285.25</v>
      </c>
      <c r="BE93" s="180">
        <v>0</v>
      </c>
      <c r="BF93" s="180" t="e">
        <v>#VALUE!</v>
      </c>
      <c r="BG93" s="180">
        <v>261.75</v>
      </c>
      <c r="BH93" s="180" t="e">
        <v>#VALUE!</v>
      </c>
      <c r="BI93" s="182">
        <v>423.66153750000001</v>
      </c>
      <c r="BJ93" s="183" t="e">
        <v>#VALUE!</v>
      </c>
      <c r="BK93" s="183">
        <v>4</v>
      </c>
      <c r="BL93" s="183">
        <v>403.41153750000001</v>
      </c>
      <c r="BM93" s="183">
        <v>14.25</v>
      </c>
      <c r="BN93" s="183">
        <v>0</v>
      </c>
      <c r="BO93" s="183" t="e">
        <v>#VALUE!</v>
      </c>
      <c r="BP93" s="183">
        <v>2</v>
      </c>
      <c r="BQ93" s="184">
        <v>325.75</v>
      </c>
      <c r="BR93" s="184">
        <v>54.125</v>
      </c>
      <c r="BS93" s="184" t="e">
        <v>#VALUE!</v>
      </c>
      <c r="BT93" s="184" t="e">
        <v>#VALUE!</v>
      </c>
      <c r="BU93" s="184" t="e">
        <v>#VALUE!</v>
      </c>
      <c r="BV93" s="184">
        <v>269.875</v>
      </c>
      <c r="BW93" s="185" t="e">
        <v>#VALUE!</v>
      </c>
      <c r="BX93" s="185" t="e">
        <v>#VALUE!</v>
      </c>
      <c r="BY93" s="185" t="e">
        <v>#VALUE!</v>
      </c>
      <c r="BZ93" s="185">
        <v>0</v>
      </c>
      <c r="CA93" s="185">
        <v>108</v>
      </c>
      <c r="CB93" s="185">
        <v>62.125</v>
      </c>
      <c r="CC93" s="186">
        <v>469.625</v>
      </c>
      <c r="CD93" s="187">
        <v>33785.830331154197</v>
      </c>
    </row>
    <row r="94" spans="1:82" x14ac:dyDescent="0.25">
      <c r="A94" s="179" t="s">
        <v>534</v>
      </c>
      <c r="B94" s="179" t="s">
        <v>535</v>
      </c>
      <c r="C94" s="179" t="s">
        <v>122</v>
      </c>
      <c r="D94" s="179" t="s">
        <v>122</v>
      </c>
      <c r="E94" s="180">
        <v>25955.377606372502</v>
      </c>
      <c r="F94" s="181">
        <v>25726.765018959999</v>
      </c>
      <c r="G94" s="181">
        <v>149</v>
      </c>
      <c r="H94" s="181">
        <v>79.612587412587402</v>
      </c>
      <c r="I94" s="181">
        <v>1386.25</v>
      </c>
      <c r="J94" s="181">
        <v>1540.125</v>
      </c>
      <c r="K94" s="181">
        <v>1719.5</v>
      </c>
      <c r="L94" s="181">
        <v>2586.03804082643</v>
      </c>
      <c r="M94" s="181">
        <v>6049.4977690359501</v>
      </c>
      <c r="N94" s="181">
        <v>5377.6827103723799</v>
      </c>
      <c r="O94" s="181">
        <v>7296.2840861377799</v>
      </c>
      <c r="P94" s="180">
        <v>2923.3504629629601</v>
      </c>
      <c r="Q94" s="181">
        <v>42.375</v>
      </c>
      <c r="R94" s="181">
        <v>199.60046296296301</v>
      </c>
      <c r="S94" s="180">
        <v>2692.75</v>
      </c>
      <c r="T94" s="180">
        <v>2305.7842445033998</v>
      </c>
      <c r="U94" s="180">
        <v>1178.6392546791401</v>
      </c>
      <c r="V94" s="180">
        <v>6110.875</v>
      </c>
      <c r="W94" s="181">
        <v>976</v>
      </c>
      <c r="X94" s="181">
        <v>1066</v>
      </c>
      <c r="Y94" s="181">
        <v>952.75</v>
      </c>
      <c r="Z94" s="181">
        <v>916.125</v>
      </c>
      <c r="AA94" s="181">
        <v>50.75</v>
      </c>
      <c r="AB94" s="181">
        <v>463.25</v>
      </c>
      <c r="AC94" s="181">
        <v>236.625</v>
      </c>
      <c r="AD94" s="181">
        <v>963.375</v>
      </c>
      <c r="AE94" s="181">
        <v>486</v>
      </c>
      <c r="AF94" s="180">
        <v>6047.1036442270297</v>
      </c>
      <c r="AG94" s="181">
        <v>1367.625</v>
      </c>
      <c r="AH94" s="181">
        <v>107.125</v>
      </c>
      <c r="AI94" s="181">
        <v>1521.625</v>
      </c>
      <c r="AJ94" s="181">
        <v>217.375</v>
      </c>
      <c r="AK94" s="181">
        <v>756.5</v>
      </c>
      <c r="AL94" s="181">
        <v>243.5</v>
      </c>
      <c r="AM94" s="181">
        <v>1833.3536442270299</v>
      </c>
      <c r="AN94" s="180">
        <v>247.75</v>
      </c>
      <c r="AO94" s="180">
        <v>636</v>
      </c>
      <c r="AP94" s="181">
        <v>465.25</v>
      </c>
      <c r="AQ94" s="181">
        <v>12.125</v>
      </c>
      <c r="AR94" s="181">
        <v>124.75</v>
      </c>
      <c r="AS94" s="181">
        <v>33.875</v>
      </c>
      <c r="AT94" s="180">
        <v>49.25</v>
      </c>
      <c r="AU94" s="180">
        <v>122</v>
      </c>
      <c r="AV94" s="180">
        <v>20.625</v>
      </c>
      <c r="AW94" s="181">
        <v>13.375</v>
      </c>
      <c r="AX94" s="181">
        <v>7.25</v>
      </c>
      <c r="AY94" s="180">
        <v>79.125</v>
      </c>
      <c r="AZ94" s="180">
        <v>9.875</v>
      </c>
      <c r="BA94" s="180">
        <v>155.125</v>
      </c>
      <c r="BB94" s="180">
        <v>7.125</v>
      </c>
      <c r="BC94" s="180">
        <v>9.875</v>
      </c>
      <c r="BD94" s="180">
        <v>2172.375</v>
      </c>
      <c r="BE94" s="180">
        <v>620.75</v>
      </c>
      <c r="BF94" s="180">
        <v>57.125</v>
      </c>
      <c r="BG94" s="180">
        <v>471.125</v>
      </c>
      <c r="BH94" s="180" t="e">
        <v>#VALUE!</v>
      </c>
      <c r="BI94" s="182">
        <v>3168.375</v>
      </c>
      <c r="BJ94" s="183" t="e">
        <v>#VALUE!</v>
      </c>
      <c r="BK94" s="183">
        <v>723.375</v>
      </c>
      <c r="BL94" s="183">
        <v>1466.125</v>
      </c>
      <c r="BM94" s="183">
        <v>24.875</v>
      </c>
      <c r="BN94" s="183">
        <v>0</v>
      </c>
      <c r="BO94" s="183">
        <v>282.25</v>
      </c>
      <c r="BP94" s="183">
        <v>553.625</v>
      </c>
      <c r="BQ94" s="184">
        <v>822.125</v>
      </c>
      <c r="BR94" s="184">
        <v>454</v>
      </c>
      <c r="BS94" s="184" t="e">
        <v>#VALUE!</v>
      </c>
      <c r="BT94" s="184" t="e">
        <v>#VALUE!</v>
      </c>
      <c r="BU94" s="184">
        <v>1</v>
      </c>
      <c r="BV94" s="184">
        <v>367.125</v>
      </c>
      <c r="BW94" s="185">
        <v>132.25</v>
      </c>
      <c r="BX94" s="185">
        <v>0</v>
      </c>
      <c r="BY94" s="185">
        <v>69.625</v>
      </c>
      <c r="BZ94" s="185" t="e">
        <v>#VALUE!</v>
      </c>
      <c r="CA94" s="185">
        <v>46.875</v>
      </c>
      <c r="CB94" s="185">
        <v>85.125</v>
      </c>
      <c r="CC94" s="186">
        <v>1423.2100444503701</v>
      </c>
      <c r="CD94" s="187">
        <v>338203.85704433901</v>
      </c>
    </row>
    <row r="95" spans="1:82" x14ac:dyDescent="0.25">
      <c r="A95" s="179" t="s">
        <v>536</v>
      </c>
      <c r="B95" s="179" t="s">
        <v>537</v>
      </c>
      <c r="C95" s="179" t="s">
        <v>122</v>
      </c>
      <c r="D95" s="179" t="s">
        <v>122</v>
      </c>
      <c r="E95" s="180">
        <v>42748.531402944602</v>
      </c>
      <c r="F95" s="181">
        <v>42495.480125110596</v>
      </c>
      <c r="G95" s="181">
        <v>4</v>
      </c>
      <c r="H95" s="181">
        <v>249.051277834008</v>
      </c>
      <c r="I95" s="181">
        <v>1733.75</v>
      </c>
      <c r="J95" s="181">
        <v>1815.94516941392</v>
      </c>
      <c r="K95" s="181">
        <v>2357.0421484318499</v>
      </c>
      <c r="L95" s="181">
        <v>3889.1481191735602</v>
      </c>
      <c r="M95" s="181">
        <v>8994.2793745923791</v>
      </c>
      <c r="N95" s="181">
        <v>7834.3501624495902</v>
      </c>
      <c r="O95" s="181">
        <v>16124.0164288833</v>
      </c>
      <c r="P95" s="180">
        <v>6167.25</v>
      </c>
      <c r="Q95" s="181">
        <v>65.875</v>
      </c>
      <c r="R95" s="181">
        <v>477.875</v>
      </c>
      <c r="S95" s="180">
        <v>8335</v>
      </c>
      <c r="T95" s="180">
        <v>3895.625</v>
      </c>
      <c r="U95" s="180">
        <v>757.18218475073297</v>
      </c>
      <c r="V95" s="180">
        <v>5206.25</v>
      </c>
      <c r="W95" s="181">
        <v>1151.625</v>
      </c>
      <c r="X95" s="181">
        <v>994.875</v>
      </c>
      <c r="Y95" s="181">
        <v>511.125</v>
      </c>
      <c r="Z95" s="181">
        <v>1499.375</v>
      </c>
      <c r="AA95" s="181">
        <v>40.625</v>
      </c>
      <c r="AB95" s="181">
        <v>163.5</v>
      </c>
      <c r="AC95" s="181">
        <v>52.25</v>
      </c>
      <c r="AD95" s="181">
        <v>452.75</v>
      </c>
      <c r="AE95" s="181">
        <v>340.125</v>
      </c>
      <c r="AF95" s="180">
        <v>7842.47421819386</v>
      </c>
      <c r="AG95" s="181">
        <v>657.125</v>
      </c>
      <c r="AH95" s="181">
        <v>135.25</v>
      </c>
      <c r="AI95" s="181">
        <v>2753.75</v>
      </c>
      <c r="AJ95" s="181">
        <v>727.25</v>
      </c>
      <c r="AK95" s="181">
        <v>842.75</v>
      </c>
      <c r="AL95" s="181">
        <v>85.75</v>
      </c>
      <c r="AM95" s="181">
        <v>2640.59921819386</v>
      </c>
      <c r="AN95" s="180">
        <v>348.875</v>
      </c>
      <c r="AO95" s="180">
        <v>1742.375</v>
      </c>
      <c r="AP95" s="181">
        <v>970.625</v>
      </c>
      <c r="AQ95" s="181">
        <v>4.125</v>
      </c>
      <c r="AR95" s="181">
        <v>432.125</v>
      </c>
      <c r="AS95" s="181">
        <v>335.5</v>
      </c>
      <c r="AT95" s="180">
        <v>193</v>
      </c>
      <c r="AU95" s="180">
        <v>18.375</v>
      </c>
      <c r="AV95" s="180">
        <v>34</v>
      </c>
      <c r="AW95" s="181">
        <v>9.5</v>
      </c>
      <c r="AX95" s="181">
        <v>24.5</v>
      </c>
      <c r="AY95" s="180">
        <v>707.625</v>
      </c>
      <c r="AZ95" s="180">
        <v>124</v>
      </c>
      <c r="BA95" s="180">
        <v>180.625</v>
      </c>
      <c r="BB95" s="180">
        <v>11.25</v>
      </c>
      <c r="BC95" s="180">
        <v>8.25</v>
      </c>
      <c r="BD95" s="180">
        <v>4879.25</v>
      </c>
      <c r="BE95" s="180">
        <v>46.125</v>
      </c>
      <c r="BF95" s="180">
        <v>26.75</v>
      </c>
      <c r="BG95" s="180">
        <v>2223.125</v>
      </c>
      <c r="BH95" s="180" t="e">
        <v>#VALUE!</v>
      </c>
      <c r="BI95" s="182">
        <v>3610.5</v>
      </c>
      <c r="BJ95" s="183">
        <v>0</v>
      </c>
      <c r="BK95" s="183">
        <v>772</v>
      </c>
      <c r="BL95" s="183">
        <v>2042.375</v>
      </c>
      <c r="BM95" s="183">
        <v>0</v>
      </c>
      <c r="BN95" s="183">
        <v>9.875</v>
      </c>
      <c r="BO95" s="183">
        <v>180.125</v>
      </c>
      <c r="BP95" s="183">
        <v>606.125</v>
      </c>
      <c r="BQ95" s="184">
        <v>3238.125</v>
      </c>
      <c r="BR95" s="184">
        <v>1751.25</v>
      </c>
      <c r="BS95" s="184" t="e">
        <v>#VALUE!</v>
      </c>
      <c r="BT95" s="184" t="e">
        <v>#VALUE!</v>
      </c>
      <c r="BU95" s="184">
        <v>1.5</v>
      </c>
      <c r="BV95" s="184">
        <v>1485.375</v>
      </c>
      <c r="BW95" s="185">
        <v>279.5</v>
      </c>
      <c r="BX95" s="185" t="e">
        <v>#VALUE!</v>
      </c>
      <c r="BY95" s="185" t="e">
        <v>#VALUE!</v>
      </c>
      <c r="BZ95" s="185">
        <v>0</v>
      </c>
      <c r="CA95" s="185" t="e">
        <v>#VALUE!</v>
      </c>
      <c r="CB95" s="185">
        <v>911</v>
      </c>
      <c r="CC95" s="186">
        <v>3495.4156731805201</v>
      </c>
      <c r="CD95" s="187">
        <v>897865.63206426206</v>
      </c>
    </row>
    <row r="96" spans="1:82" x14ac:dyDescent="0.25">
      <c r="A96" s="179" t="s">
        <v>162</v>
      </c>
      <c r="B96" s="179" t="s">
        <v>538</v>
      </c>
      <c r="C96" s="179" t="s">
        <v>122</v>
      </c>
      <c r="D96" s="179" t="s">
        <v>122</v>
      </c>
      <c r="E96" s="180">
        <v>28684.9096543288</v>
      </c>
      <c r="F96" s="181">
        <v>28520.5634231902</v>
      </c>
      <c r="G96" s="181">
        <v>48.125</v>
      </c>
      <c r="H96" s="181">
        <v>116.22123113856701</v>
      </c>
      <c r="I96" s="181">
        <v>1627.0949804680099</v>
      </c>
      <c r="J96" s="181">
        <v>1433.125</v>
      </c>
      <c r="K96" s="181">
        <v>2048.5141108891098</v>
      </c>
      <c r="L96" s="181">
        <v>3579.12978599909</v>
      </c>
      <c r="M96" s="181">
        <v>6853.7875244100696</v>
      </c>
      <c r="N96" s="181">
        <v>7127.48809296123</v>
      </c>
      <c r="O96" s="181">
        <v>6015.7701596012803</v>
      </c>
      <c r="P96" s="180">
        <v>2877.5</v>
      </c>
      <c r="Q96" s="181">
        <v>17.5</v>
      </c>
      <c r="R96" s="181">
        <v>102.625</v>
      </c>
      <c r="S96" s="180">
        <v>1362.625</v>
      </c>
      <c r="T96" s="180">
        <v>1830</v>
      </c>
      <c r="U96" s="180">
        <v>1365.62878945444</v>
      </c>
      <c r="V96" s="180">
        <v>5612.875</v>
      </c>
      <c r="W96" s="181">
        <v>1285.25</v>
      </c>
      <c r="X96" s="181">
        <v>1095.625</v>
      </c>
      <c r="Y96" s="181">
        <v>365.25</v>
      </c>
      <c r="Z96" s="181">
        <v>855.5</v>
      </c>
      <c r="AA96" s="181" t="e">
        <v>#VALUE!</v>
      </c>
      <c r="AB96" s="181">
        <v>136.875</v>
      </c>
      <c r="AC96" s="181">
        <v>224.25</v>
      </c>
      <c r="AD96" s="181">
        <v>579</v>
      </c>
      <c r="AE96" s="181">
        <v>1071.125</v>
      </c>
      <c r="AF96" s="180">
        <v>7771.7808648743603</v>
      </c>
      <c r="AG96" s="181">
        <v>951.5</v>
      </c>
      <c r="AH96" s="181">
        <v>34.875</v>
      </c>
      <c r="AI96" s="181">
        <v>2159.125</v>
      </c>
      <c r="AJ96" s="181">
        <v>342.25</v>
      </c>
      <c r="AK96" s="181">
        <v>572.75</v>
      </c>
      <c r="AL96" s="181">
        <v>163.75</v>
      </c>
      <c r="AM96" s="181">
        <v>3547.5308648743598</v>
      </c>
      <c r="AN96" s="180">
        <v>442.5</v>
      </c>
      <c r="AO96" s="180">
        <v>1539.25</v>
      </c>
      <c r="AP96" s="181">
        <v>1259.625</v>
      </c>
      <c r="AQ96" s="181">
        <v>36.125</v>
      </c>
      <c r="AR96" s="181">
        <v>127</v>
      </c>
      <c r="AS96" s="181">
        <v>116.5</v>
      </c>
      <c r="AT96" s="180">
        <v>236.25</v>
      </c>
      <c r="AU96" s="180">
        <v>88</v>
      </c>
      <c r="AV96" s="180">
        <v>58.25</v>
      </c>
      <c r="AW96" s="181">
        <v>7.375</v>
      </c>
      <c r="AX96" s="181">
        <v>50.875</v>
      </c>
      <c r="AY96" s="180">
        <v>25.125</v>
      </c>
      <c r="AZ96" s="180">
        <v>97.625</v>
      </c>
      <c r="BA96" s="180">
        <v>152.25</v>
      </c>
      <c r="BB96" s="180">
        <v>26.125</v>
      </c>
      <c r="BC96" s="180">
        <v>47.875</v>
      </c>
      <c r="BD96" s="180">
        <v>3713</v>
      </c>
      <c r="BE96" s="180">
        <v>33.5</v>
      </c>
      <c r="BF96" s="180" t="e">
        <v>#VALUE!</v>
      </c>
      <c r="BG96" s="180">
        <v>1375.375</v>
      </c>
      <c r="BH96" s="180" t="e">
        <v>#VALUE!</v>
      </c>
      <c r="BI96" s="182">
        <v>2405.5</v>
      </c>
      <c r="BJ96" s="183">
        <v>0</v>
      </c>
      <c r="BK96" s="183">
        <v>324.625</v>
      </c>
      <c r="BL96" s="183">
        <v>993.375</v>
      </c>
      <c r="BM96" s="183">
        <v>0</v>
      </c>
      <c r="BN96" s="183">
        <v>0</v>
      </c>
      <c r="BO96" s="183">
        <v>12.625</v>
      </c>
      <c r="BP96" s="183">
        <v>1074.875</v>
      </c>
      <c r="BQ96" s="184">
        <v>771.375</v>
      </c>
      <c r="BR96" s="184">
        <v>178.375</v>
      </c>
      <c r="BS96" s="184">
        <v>2.5</v>
      </c>
      <c r="BT96" s="184" t="e">
        <v>#VALUE!</v>
      </c>
      <c r="BU96" s="184">
        <v>1</v>
      </c>
      <c r="BV96" s="184">
        <v>585.125</v>
      </c>
      <c r="BW96" s="185">
        <v>0</v>
      </c>
      <c r="BX96" s="185">
        <v>0</v>
      </c>
      <c r="BY96" s="185" t="e">
        <v>#VALUE!</v>
      </c>
      <c r="BZ96" s="185" t="e">
        <v>#VALUE!</v>
      </c>
      <c r="CA96" s="185" t="e">
        <v>#VALUE!</v>
      </c>
      <c r="CB96" s="185">
        <v>556.75</v>
      </c>
      <c r="CC96" s="186">
        <v>1572.93866044994</v>
      </c>
      <c r="CD96" s="187">
        <v>460671.46252789698</v>
      </c>
    </row>
    <row r="97" spans="1:82" x14ac:dyDescent="0.25">
      <c r="A97" s="179" t="s">
        <v>154</v>
      </c>
      <c r="B97" s="179" t="s">
        <v>539</v>
      </c>
      <c r="C97" s="179" t="s">
        <v>122</v>
      </c>
      <c r="D97" s="179" t="s">
        <v>122</v>
      </c>
      <c r="E97" s="180">
        <v>30428.135461737002</v>
      </c>
      <c r="F97" s="181">
        <v>29984.182340784599</v>
      </c>
      <c r="G97" s="181">
        <v>242.96981500523299</v>
      </c>
      <c r="H97" s="181">
        <v>200.983305947102</v>
      </c>
      <c r="I97" s="181">
        <v>1460.12200956938</v>
      </c>
      <c r="J97" s="181">
        <v>1518</v>
      </c>
      <c r="K97" s="181">
        <v>1946.28306451613</v>
      </c>
      <c r="L97" s="181">
        <v>3097.2832770270302</v>
      </c>
      <c r="M97" s="181">
        <v>5854.9110271548097</v>
      </c>
      <c r="N97" s="181">
        <v>6709.94340252251</v>
      </c>
      <c r="O97" s="181">
        <v>9841.5926809471002</v>
      </c>
      <c r="P97" s="180">
        <v>3928</v>
      </c>
      <c r="Q97" s="181">
        <v>87.625</v>
      </c>
      <c r="R97" s="181">
        <v>507.25</v>
      </c>
      <c r="S97" s="180">
        <v>5296.75</v>
      </c>
      <c r="T97" s="180">
        <v>2288.6475840336102</v>
      </c>
      <c r="U97" s="180">
        <v>445.53686340489298</v>
      </c>
      <c r="V97" s="180">
        <v>5077.625</v>
      </c>
      <c r="W97" s="181">
        <v>1248.375</v>
      </c>
      <c r="X97" s="181">
        <v>669.875</v>
      </c>
      <c r="Y97" s="181">
        <v>972.25</v>
      </c>
      <c r="Z97" s="181">
        <v>748.125</v>
      </c>
      <c r="AA97" s="181">
        <v>37.25</v>
      </c>
      <c r="AB97" s="181">
        <v>148</v>
      </c>
      <c r="AC97" s="181">
        <v>13.625</v>
      </c>
      <c r="AD97" s="181">
        <v>257</v>
      </c>
      <c r="AE97" s="181">
        <v>983.125</v>
      </c>
      <c r="AF97" s="180">
        <v>6953.5429497823197</v>
      </c>
      <c r="AG97" s="181">
        <v>1207.5</v>
      </c>
      <c r="AH97" s="181">
        <v>160.875</v>
      </c>
      <c r="AI97" s="181">
        <v>2521.125</v>
      </c>
      <c r="AJ97" s="181">
        <v>306</v>
      </c>
      <c r="AK97" s="181">
        <v>757.25</v>
      </c>
      <c r="AL97" s="181">
        <v>139</v>
      </c>
      <c r="AM97" s="181">
        <v>1861.79294978232</v>
      </c>
      <c r="AN97" s="180">
        <v>536.125</v>
      </c>
      <c r="AO97" s="180">
        <v>1482.625</v>
      </c>
      <c r="AP97" s="181">
        <v>1258</v>
      </c>
      <c r="AQ97" s="181">
        <v>22</v>
      </c>
      <c r="AR97" s="181">
        <v>159.5</v>
      </c>
      <c r="AS97" s="181">
        <v>43.125</v>
      </c>
      <c r="AT97" s="180">
        <v>304.375</v>
      </c>
      <c r="AU97" s="180">
        <v>165.875</v>
      </c>
      <c r="AV97" s="180">
        <v>36.625</v>
      </c>
      <c r="AW97" s="181">
        <v>32.625</v>
      </c>
      <c r="AX97" s="181">
        <v>4</v>
      </c>
      <c r="AY97" s="180">
        <v>27.5</v>
      </c>
      <c r="AZ97" s="180">
        <v>69.25</v>
      </c>
      <c r="BA97" s="180">
        <v>207.875</v>
      </c>
      <c r="BB97" s="180">
        <v>2</v>
      </c>
      <c r="BC97" s="180">
        <v>28</v>
      </c>
      <c r="BD97" s="180">
        <v>2815.1580645161298</v>
      </c>
      <c r="BE97" s="180">
        <v>101.625</v>
      </c>
      <c r="BF97" s="180">
        <v>2.25</v>
      </c>
      <c r="BG97" s="180">
        <v>656.75</v>
      </c>
      <c r="BH97" s="180" t="e">
        <v>#VALUE!</v>
      </c>
      <c r="BI97" s="182">
        <v>5501.5</v>
      </c>
      <c r="BJ97" s="183">
        <v>16.5</v>
      </c>
      <c r="BK97" s="183">
        <v>295.875</v>
      </c>
      <c r="BL97" s="183">
        <v>2323.625</v>
      </c>
      <c r="BM97" s="183">
        <v>7.875</v>
      </c>
      <c r="BN97" s="183">
        <v>0</v>
      </c>
      <c r="BO97" s="183">
        <v>10.75</v>
      </c>
      <c r="BP97" s="183">
        <v>2846.875</v>
      </c>
      <c r="BQ97" s="184">
        <v>2670.125</v>
      </c>
      <c r="BR97" s="184">
        <v>366.125</v>
      </c>
      <c r="BS97" s="184" t="e">
        <v>#VALUE!</v>
      </c>
      <c r="BT97" s="184" t="e">
        <v>#VALUE!</v>
      </c>
      <c r="BU97" s="184" t="e">
        <v>#VALUE!</v>
      </c>
      <c r="BV97" s="184">
        <v>1894.625</v>
      </c>
      <c r="BW97" s="185">
        <v>34.125</v>
      </c>
      <c r="BX97" s="185" t="e">
        <v>#VALUE!</v>
      </c>
      <c r="BY97" s="185" t="e">
        <v>#VALUE!</v>
      </c>
      <c r="BZ97" s="185" t="e">
        <v>#VALUE!</v>
      </c>
      <c r="CA97" s="185" t="e">
        <v>#VALUE!</v>
      </c>
      <c r="CB97" s="185">
        <v>1750.875</v>
      </c>
      <c r="CC97" s="186">
        <v>1274.4382877605599</v>
      </c>
      <c r="CD97" s="187">
        <v>395392.14680873603</v>
      </c>
    </row>
    <row r="98" spans="1:82" x14ac:dyDescent="0.25">
      <c r="A98" s="179" t="s">
        <v>540</v>
      </c>
      <c r="B98" s="179" t="s">
        <v>541</v>
      </c>
      <c r="C98" s="179" t="s">
        <v>122</v>
      </c>
      <c r="D98" s="179" t="s">
        <v>122</v>
      </c>
      <c r="E98" s="180">
        <v>20170.1934594909</v>
      </c>
      <c r="F98" s="181">
        <v>19773.1316938868</v>
      </c>
      <c r="G98" s="181">
        <v>0</v>
      </c>
      <c r="H98" s="181">
        <v>397.06176560413297</v>
      </c>
      <c r="I98" s="181">
        <v>1122.40994623656</v>
      </c>
      <c r="J98" s="181">
        <v>1254.25</v>
      </c>
      <c r="K98" s="181">
        <v>1483</v>
      </c>
      <c r="L98" s="181">
        <v>2564.0390058113599</v>
      </c>
      <c r="M98" s="181">
        <v>5045.6873250292001</v>
      </c>
      <c r="N98" s="181">
        <v>4630.1142690280103</v>
      </c>
      <c r="O98" s="181">
        <v>4070.6929133858298</v>
      </c>
      <c r="P98" s="180">
        <v>3438</v>
      </c>
      <c r="Q98" s="181">
        <v>27</v>
      </c>
      <c r="R98" s="181">
        <v>194.125</v>
      </c>
      <c r="S98" s="180">
        <v>1248.75</v>
      </c>
      <c r="T98" s="180">
        <v>1384.5</v>
      </c>
      <c r="U98" s="180">
        <v>620.65731430748599</v>
      </c>
      <c r="V98" s="180">
        <v>4758</v>
      </c>
      <c r="W98" s="181">
        <v>864.625</v>
      </c>
      <c r="X98" s="181">
        <v>844</v>
      </c>
      <c r="Y98" s="181">
        <v>450.75</v>
      </c>
      <c r="Z98" s="181">
        <v>990.375</v>
      </c>
      <c r="AA98" s="181">
        <v>36.5</v>
      </c>
      <c r="AB98" s="181">
        <v>75.875</v>
      </c>
      <c r="AC98" s="181">
        <v>263.5</v>
      </c>
      <c r="AD98" s="181">
        <v>758.5</v>
      </c>
      <c r="AE98" s="181">
        <v>473.875</v>
      </c>
      <c r="AF98" s="180">
        <v>5384.2861451834597</v>
      </c>
      <c r="AG98" s="181">
        <v>705</v>
      </c>
      <c r="AH98" s="181">
        <v>46.875</v>
      </c>
      <c r="AI98" s="181">
        <v>2307.25</v>
      </c>
      <c r="AJ98" s="181">
        <v>482.375</v>
      </c>
      <c r="AK98" s="181">
        <v>337.75</v>
      </c>
      <c r="AL98" s="181">
        <v>164.375</v>
      </c>
      <c r="AM98" s="181">
        <v>1340.6611451834599</v>
      </c>
      <c r="AN98" s="180">
        <v>137.75</v>
      </c>
      <c r="AO98" s="180">
        <v>540.875</v>
      </c>
      <c r="AP98" s="181">
        <v>395.875</v>
      </c>
      <c r="AQ98" s="181">
        <v>6.5</v>
      </c>
      <c r="AR98" s="181">
        <v>66.875</v>
      </c>
      <c r="AS98" s="181">
        <v>71.625</v>
      </c>
      <c r="AT98" s="180">
        <v>111.5</v>
      </c>
      <c r="AU98" s="180">
        <v>10.625</v>
      </c>
      <c r="AV98" s="180">
        <v>16.25</v>
      </c>
      <c r="AW98" s="181">
        <v>4</v>
      </c>
      <c r="AX98" s="181">
        <v>12.25</v>
      </c>
      <c r="AY98" s="180">
        <v>5</v>
      </c>
      <c r="AZ98" s="180">
        <v>12.875</v>
      </c>
      <c r="BA98" s="180">
        <v>96.25</v>
      </c>
      <c r="BB98" s="180">
        <v>1.5</v>
      </c>
      <c r="BC98" s="180">
        <v>5.125</v>
      </c>
      <c r="BD98" s="180">
        <v>1957.875</v>
      </c>
      <c r="BE98" s="180">
        <v>8.625</v>
      </c>
      <c r="BF98" s="180">
        <v>28.625</v>
      </c>
      <c r="BG98" s="180">
        <v>355.625</v>
      </c>
      <c r="BH98" s="180" t="e">
        <v>#VALUE!</v>
      </c>
      <c r="BI98" s="182">
        <v>1697.875</v>
      </c>
      <c r="BJ98" s="183">
        <v>13.375</v>
      </c>
      <c r="BK98" s="183">
        <v>36.875</v>
      </c>
      <c r="BL98" s="183">
        <v>972.75</v>
      </c>
      <c r="BM98" s="183">
        <v>24.75</v>
      </c>
      <c r="BN98" s="183">
        <v>11.25</v>
      </c>
      <c r="BO98" s="183">
        <v>1.125</v>
      </c>
      <c r="BP98" s="183">
        <v>637.75</v>
      </c>
      <c r="BQ98" s="184">
        <v>880</v>
      </c>
      <c r="BR98" s="184">
        <v>145.25</v>
      </c>
      <c r="BS98" s="184" t="e">
        <v>#VALUE!</v>
      </c>
      <c r="BT98" s="184" t="e">
        <v>#VALUE!</v>
      </c>
      <c r="BU98" s="184" t="e">
        <v>#VALUE!</v>
      </c>
      <c r="BV98" s="184">
        <v>734.75</v>
      </c>
      <c r="BW98" s="185">
        <v>187.25</v>
      </c>
      <c r="BX98" s="185" t="e">
        <v>#VALUE!</v>
      </c>
      <c r="BY98" s="185" t="e">
        <v>#VALUE!</v>
      </c>
      <c r="BZ98" s="185">
        <v>181.5</v>
      </c>
      <c r="CA98" s="185">
        <v>0</v>
      </c>
      <c r="CB98" s="185">
        <v>52.25</v>
      </c>
      <c r="CC98" s="186">
        <v>1365.32869896694</v>
      </c>
      <c r="CD98" s="187">
        <v>289005.14486709802</v>
      </c>
    </row>
    <row r="99" spans="1:82" x14ac:dyDescent="0.25">
      <c r="A99" s="179" t="s">
        <v>542</v>
      </c>
      <c r="B99" s="179" t="s">
        <v>128</v>
      </c>
      <c r="C99" s="179" t="s">
        <v>543</v>
      </c>
      <c r="D99" s="179" t="s">
        <v>128</v>
      </c>
      <c r="E99" s="180">
        <v>9770.0963239248795</v>
      </c>
      <c r="F99" s="181">
        <v>9454.9713239248795</v>
      </c>
      <c r="G99" s="181">
        <v>315.125</v>
      </c>
      <c r="H99" s="181">
        <v>0</v>
      </c>
      <c r="I99" s="181">
        <v>528.5</v>
      </c>
      <c r="J99" s="181">
        <v>607.875</v>
      </c>
      <c r="K99" s="181">
        <v>1049.375</v>
      </c>
      <c r="L99" s="181">
        <v>1931.33997499562</v>
      </c>
      <c r="M99" s="181">
        <v>2954.5063489292702</v>
      </c>
      <c r="N99" s="181">
        <v>1895.25</v>
      </c>
      <c r="O99" s="181">
        <v>803.25</v>
      </c>
      <c r="P99" s="180">
        <v>1437</v>
      </c>
      <c r="Q99" s="181">
        <v>3.75</v>
      </c>
      <c r="R99" s="181">
        <v>46.5</v>
      </c>
      <c r="S99" s="180">
        <v>487.5</v>
      </c>
      <c r="T99" s="180">
        <v>254.75</v>
      </c>
      <c r="U99" s="180">
        <v>221.20214598997501</v>
      </c>
      <c r="V99" s="180">
        <v>985</v>
      </c>
      <c r="W99" s="181">
        <v>33.25</v>
      </c>
      <c r="X99" s="181">
        <v>390.125</v>
      </c>
      <c r="Y99" s="181">
        <v>130</v>
      </c>
      <c r="Z99" s="181">
        <v>117.5</v>
      </c>
      <c r="AA99" s="181">
        <v>9.875</v>
      </c>
      <c r="AB99" s="181">
        <v>89.75</v>
      </c>
      <c r="AC99" s="181">
        <v>21.25</v>
      </c>
      <c r="AD99" s="181">
        <v>117.375</v>
      </c>
      <c r="AE99" s="181">
        <v>75.875</v>
      </c>
      <c r="AF99" s="180">
        <v>3358.3941779349102</v>
      </c>
      <c r="AG99" s="181">
        <v>1338</v>
      </c>
      <c r="AH99" s="181">
        <v>73.25</v>
      </c>
      <c r="AI99" s="181">
        <v>441</v>
      </c>
      <c r="AJ99" s="181">
        <v>647.875</v>
      </c>
      <c r="AK99" s="181">
        <v>27.75</v>
      </c>
      <c r="AL99" s="181">
        <v>16</v>
      </c>
      <c r="AM99" s="181">
        <v>814.51917793490998</v>
      </c>
      <c r="AN99" s="180">
        <v>58</v>
      </c>
      <c r="AO99" s="180">
        <v>137.25</v>
      </c>
      <c r="AP99" s="181">
        <v>99.625</v>
      </c>
      <c r="AQ99" s="181">
        <v>0</v>
      </c>
      <c r="AR99" s="181">
        <v>24.625</v>
      </c>
      <c r="AS99" s="181">
        <v>13</v>
      </c>
      <c r="AT99" s="180">
        <v>39.25</v>
      </c>
      <c r="AU99" s="180">
        <v>97.75</v>
      </c>
      <c r="AV99" s="180">
        <v>54.625</v>
      </c>
      <c r="AW99" s="181">
        <v>1.125</v>
      </c>
      <c r="AX99" s="181">
        <v>53.5</v>
      </c>
      <c r="AY99" s="180">
        <v>13.5</v>
      </c>
      <c r="AZ99" s="180">
        <v>15.5</v>
      </c>
      <c r="BA99" s="180">
        <v>99.625</v>
      </c>
      <c r="BB99" s="180">
        <v>0</v>
      </c>
      <c r="BC99" s="180">
        <v>2</v>
      </c>
      <c r="BD99" s="180">
        <v>1950</v>
      </c>
      <c r="BE99" s="180">
        <v>2</v>
      </c>
      <c r="BF99" s="180">
        <v>82.5</v>
      </c>
      <c r="BG99" s="180">
        <v>474.25</v>
      </c>
      <c r="BH99" s="180" t="e">
        <v>#VALUE!</v>
      </c>
      <c r="BI99" s="182">
        <v>964</v>
      </c>
      <c r="BJ99" s="183">
        <v>88.125</v>
      </c>
      <c r="BK99" s="183">
        <v>3.125</v>
      </c>
      <c r="BL99" s="183">
        <v>817</v>
      </c>
      <c r="BM99" s="183" t="e">
        <v>#VALUE!</v>
      </c>
      <c r="BN99" s="183">
        <v>13.125</v>
      </c>
      <c r="BO99" s="183" t="e">
        <v>#VALUE!</v>
      </c>
      <c r="BP99" s="183">
        <v>42.625</v>
      </c>
      <c r="BQ99" s="184">
        <v>245.375</v>
      </c>
      <c r="BR99" s="184">
        <v>41</v>
      </c>
      <c r="BS99" s="184" t="e">
        <v>#VALUE!</v>
      </c>
      <c r="BT99" s="184">
        <v>24.25</v>
      </c>
      <c r="BU99" s="184">
        <v>13.125</v>
      </c>
      <c r="BV99" s="184">
        <v>167</v>
      </c>
      <c r="BW99" s="185" t="e">
        <v>#VALUE!</v>
      </c>
      <c r="BX99" s="185" t="e">
        <v>#VALUE!</v>
      </c>
      <c r="BY99" s="185" t="e">
        <v>#VALUE!</v>
      </c>
      <c r="BZ99" s="185" t="e">
        <v>#VALUE!</v>
      </c>
      <c r="CA99" s="185" t="e">
        <v>#VALUE!</v>
      </c>
      <c r="CB99" s="185">
        <v>165</v>
      </c>
      <c r="CC99" s="186">
        <v>146</v>
      </c>
      <c r="CD99" s="187">
        <v>70544.535437136903</v>
      </c>
    </row>
    <row r="100" spans="1:82" x14ac:dyDescent="0.25">
      <c r="A100" s="179" t="s">
        <v>544</v>
      </c>
      <c r="B100" s="179" t="s">
        <v>129</v>
      </c>
      <c r="C100" s="179" t="s">
        <v>543</v>
      </c>
      <c r="D100" s="179" t="s">
        <v>129</v>
      </c>
      <c r="E100" s="180">
        <v>9298.4920152078394</v>
      </c>
      <c r="F100" s="181">
        <v>9298.2420152078394</v>
      </c>
      <c r="G100" s="181">
        <v>0</v>
      </c>
      <c r="H100" s="181">
        <v>0.25</v>
      </c>
      <c r="I100" s="181">
        <v>477.40576923076901</v>
      </c>
      <c r="J100" s="181">
        <v>550.625</v>
      </c>
      <c r="K100" s="181">
        <v>921.125</v>
      </c>
      <c r="L100" s="181">
        <v>1468.7056023635</v>
      </c>
      <c r="M100" s="181">
        <v>2114.1773787468201</v>
      </c>
      <c r="N100" s="181">
        <v>2158.1008620689699</v>
      </c>
      <c r="O100" s="181">
        <v>1608.3524027977901</v>
      </c>
      <c r="P100" s="180">
        <v>884.875</v>
      </c>
      <c r="Q100" s="181">
        <v>6</v>
      </c>
      <c r="R100" s="181">
        <v>1</v>
      </c>
      <c r="S100" s="180">
        <v>503</v>
      </c>
      <c r="T100" s="180">
        <v>350.875</v>
      </c>
      <c r="U100" s="180">
        <v>236.38501627448599</v>
      </c>
      <c r="V100" s="180">
        <v>1072.875</v>
      </c>
      <c r="W100" s="181">
        <v>238.75</v>
      </c>
      <c r="X100" s="181">
        <v>233.75</v>
      </c>
      <c r="Y100" s="181">
        <v>184.625</v>
      </c>
      <c r="Z100" s="181">
        <v>58.75</v>
      </c>
      <c r="AA100" s="181">
        <v>8.625</v>
      </c>
      <c r="AB100" s="181">
        <v>20.25</v>
      </c>
      <c r="AC100" s="181" t="e">
        <v>#VALUE!</v>
      </c>
      <c r="AD100" s="181">
        <v>263</v>
      </c>
      <c r="AE100" s="181">
        <v>65.125</v>
      </c>
      <c r="AF100" s="180">
        <v>2823.35699893335</v>
      </c>
      <c r="AG100" s="181">
        <v>741.25</v>
      </c>
      <c r="AH100" s="181">
        <v>39.25</v>
      </c>
      <c r="AI100" s="181">
        <v>603.125</v>
      </c>
      <c r="AJ100" s="181">
        <v>372.375</v>
      </c>
      <c r="AK100" s="181">
        <v>106.125</v>
      </c>
      <c r="AL100" s="181">
        <v>174.375</v>
      </c>
      <c r="AM100" s="181">
        <v>786.856998933353</v>
      </c>
      <c r="AN100" s="180">
        <v>168.5</v>
      </c>
      <c r="AO100" s="180">
        <v>451.375</v>
      </c>
      <c r="AP100" s="181">
        <v>48.5</v>
      </c>
      <c r="AQ100" s="181">
        <v>0.875</v>
      </c>
      <c r="AR100" s="181">
        <v>290.875</v>
      </c>
      <c r="AS100" s="181">
        <v>111.125</v>
      </c>
      <c r="AT100" s="180">
        <v>82.875</v>
      </c>
      <c r="AU100" s="180">
        <v>0</v>
      </c>
      <c r="AV100" s="180">
        <v>53.875</v>
      </c>
      <c r="AW100" s="181">
        <v>13.375</v>
      </c>
      <c r="AX100" s="181">
        <v>40.5</v>
      </c>
      <c r="AY100" s="180">
        <v>18.875</v>
      </c>
      <c r="AZ100" s="180">
        <v>10</v>
      </c>
      <c r="BA100" s="180">
        <v>129.5</v>
      </c>
      <c r="BB100" s="180">
        <v>2</v>
      </c>
      <c r="BC100" s="180">
        <v>0</v>
      </c>
      <c r="BD100" s="180">
        <v>2177.5</v>
      </c>
      <c r="BE100" s="180">
        <v>38.5</v>
      </c>
      <c r="BF100" s="180">
        <v>25.5</v>
      </c>
      <c r="BG100" s="180">
        <v>268.625</v>
      </c>
      <c r="BH100" s="180" t="e">
        <v>#VALUE!</v>
      </c>
      <c r="BI100" s="182">
        <v>1060.0892857142901</v>
      </c>
      <c r="BJ100" s="183">
        <v>49.25</v>
      </c>
      <c r="BK100" s="183">
        <v>17.875</v>
      </c>
      <c r="BL100" s="183">
        <v>939.125</v>
      </c>
      <c r="BM100" s="183" t="e">
        <v>#VALUE!</v>
      </c>
      <c r="BN100" s="183">
        <v>4.5</v>
      </c>
      <c r="BO100" s="183" t="e">
        <v>#VALUE!</v>
      </c>
      <c r="BP100" s="183">
        <v>49.339285714285701</v>
      </c>
      <c r="BQ100" s="184">
        <v>377.375</v>
      </c>
      <c r="BR100" s="184">
        <v>69.5</v>
      </c>
      <c r="BS100" s="184" t="e">
        <v>#VALUE!</v>
      </c>
      <c r="BT100" s="184">
        <v>40.125</v>
      </c>
      <c r="BU100" s="184" t="e">
        <v>#VALUE!</v>
      </c>
      <c r="BV100" s="184">
        <v>267.75</v>
      </c>
      <c r="BW100" s="185" t="e">
        <v>#VALUE!</v>
      </c>
      <c r="BX100" s="185" t="e">
        <v>#VALUE!</v>
      </c>
      <c r="BY100" s="185" t="e">
        <v>#VALUE!</v>
      </c>
      <c r="BZ100" s="185" t="e">
        <v>#VALUE!</v>
      </c>
      <c r="CA100" s="185" t="e">
        <v>#VALUE!</v>
      </c>
      <c r="CB100" s="185">
        <v>259.375</v>
      </c>
      <c r="CC100" s="186">
        <v>176.625</v>
      </c>
      <c r="CD100" s="187">
        <v>73341.642404332801</v>
      </c>
    </row>
    <row r="101" spans="1:82" x14ac:dyDescent="0.25">
      <c r="A101" s="179" t="s">
        <v>545</v>
      </c>
      <c r="B101" s="179" t="s">
        <v>130</v>
      </c>
      <c r="C101" s="179" t="s">
        <v>543</v>
      </c>
      <c r="D101" s="179" t="s">
        <v>130</v>
      </c>
      <c r="E101" s="180">
        <v>3302.3511096984898</v>
      </c>
      <c r="F101" s="181">
        <v>3302.3511096984898</v>
      </c>
      <c r="G101" s="181">
        <v>0</v>
      </c>
      <c r="H101" s="181">
        <v>0</v>
      </c>
      <c r="I101" s="181">
        <v>224.5</v>
      </c>
      <c r="J101" s="181">
        <v>219.625</v>
      </c>
      <c r="K101" s="181">
        <v>340.375</v>
      </c>
      <c r="L101" s="181">
        <v>803.875</v>
      </c>
      <c r="M101" s="181">
        <v>894.85110969849302</v>
      </c>
      <c r="N101" s="181">
        <v>322.375</v>
      </c>
      <c r="O101" s="181">
        <v>496.75</v>
      </c>
      <c r="P101" s="180">
        <v>211.75</v>
      </c>
      <c r="Q101" s="181">
        <v>0</v>
      </c>
      <c r="R101" s="181">
        <v>0.125</v>
      </c>
      <c r="S101" s="180">
        <v>524</v>
      </c>
      <c r="T101" s="180">
        <v>66.75</v>
      </c>
      <c r="U101" s="180">
        <v>0</v>
      </c>
      <c r="V101" s="180">
        <v>582.625</v>
      </c>
      <c r="W101" s="181">
        <v>100.375</v>
      </c>
      <c r="X101" s="181">
        <v>20</v>
      </c>
      <c r="Y101" s="181">
        <v>47.5</v>
      </c>
      <c r="Z101" s="181">
        <v>142.25</v>
      </c>
      <c r="AA101" s="181">
        <v>2</v>
      </c>
      <c r="AB101" s="181" t="e">
        <v>#VALUE!</v>
      </c>
      <c r="AC101" s="181" t="e">
        <v>#VALUE!</v>
      </c>
      <c r="AD101" s="181">
        <v>140.625</v>
      </c>
      <c r="AE101" s="181">
        <v>129.875</v>
      </c>
      <c r="AF101" s="180">
        <v>950.72610969849302</v>
      </c>
      <c r="AG101" s="181">
        <v>68.5</v>
      </c>
      <c r="AH101" s="181">
        <v>27</v>
      </c>
      <c r="AI101" s="181">
        <v>157.625</v>
      </c>
      <c r="AJ101" s="181">
        <v>286.375</v>
      </c>
      <c r="AK101" s="181">
        <v>74.625</v>
      </c>
      <c r="AL101" s="181">
        <v>14.875</v>
      </c>
      <c r="AM101" s="181">
        <v>321.72610969849302</v>
      </c>
      <c r="AN101" s="180">
        <v>12.375</v>
      </c>
      <c r="AO101" s="180">
        <v>62.75</v>
      </c>
      <c r="AP101" s="181">
        <v>39.75</v>
      </c>
      <c r="AQ101" s="181">
        <v>0</v>
      </c>
      <c r="AR101" s="181">
        <v>16.25</v>
      </c>
      <c r="AS101" s="181">
        <v>6.75</v>
      </c>
      <c r="AT101" s="180">
        <v>3.125</v>
      </c>
      <c r="AU101" s="180">
        <v>6.5</v>
      </c>
      <c r="AV101" s="180">
        <v>8.25</v>
      </c>
      <c r="AW101" s="181">
        <v>0</v>
      </c>
      <c r="AX101" s="181">
        <v>8.25</v>
      </c>
      <c r="AY101" s="180">
        <v>1.125</v>
      </c>
      <c r="AZ101" s="180">
        <v>21.75</v>
      </c>
      <c r="BA101" s="180">
        <v>20.5</v>
      </c>
      <c r="BB101" s="180">
        <v>0.875</v>
      </c>
      <c r="BC101" s="180">
        <v>0.5</v>
      </c>
      <c r="BD101" s="180">
        <v>785</v>
      </c>
      <c r="BE101" s="180">
        <v>0</v>
      </c>
      <c r="BF101" s="180">
        <v>0</v>
      </c>
      <c r="BG101" s="180">
        <v>43.75</v>
      </c>
      <c r="BH101" s="180" t="e">
        <v>#VALUE!</v>
      </c>
      <c r="BI101" s="182">
        <v>122</v>
      </c>
      <c r="BJ101" s="183">
        <v>19.5</v>
      </c>
      <c r="BK101" s="183">
        <v>0</v>
      </c>
      <c r="BL101" s="183">
        <v>98.375</v>
      </c>
      <c r="BM101" s="183" t="e">
        <v>#VALUE!</v>
      </c>
      <c r="BN101" s="183" t="e">
        <v>#VALUE!</v>
      </c>
      <c r="BO101" s="183">
        <v>0</v>
      </c>
      <c r="BP101" s="183">
        <v>4.125</v>
      </c>
      <c r="BQ101" s="184">
        <v>50.25</v>
      </c>
      <c r="BR101" s="184">
        <v>0.125</v>
      </c>
      <c r="BS101" s="184" t="e">
        <v>#VALUE!</v>
      </c>
      <c r="BT101" s="184" t="e">
        <v>#VALUE!</v>
      </c>
      <c r="BU101" s="184" t="e">
        <v>#VALUE!</v>
      </c>
      <c r="BV101" s="184">
        <v>50.125</v>
      </c>
      <c r="BW101" s="185" t="e">
        <v>#VALUE!</v>
      </c>
      <c r="BX101" s="185" t="e">
        <v>#VALUE!</v>
      </c>
      <c r="BY101" s="185" t="e">
        <v>#VALUE!</v>
      </c>
      <c r="BZ101" s="185" t="e">
        <v>#VALUE!</v>
      </c>
      <c r="CA101" s="185" t="e">
        <v>#VALUE!</v>
      </c>
      <c r="CB101" s="185">
        <v>48</v>
      </c>
      <c r="CC101" s="186">
        <v>87.375</v>
      </c>
      <c r="CD101" s="187">
        <v>29905.632090687799</v>
      </c>
    </row>
    <row r="102" spans="1:82" ht="15.75" thickBot="1" x14ac:dyDescent="0.3">
      <c r="A102" s="189" t="s">
        <v>546</v>
      </c>
      <c r="B102" s="189" t="s">
        <v>547</v>
      </c>
      <c r="C102" s="189" t="s">
        <v>543</v>
      </c>
      <c r="D102" s="189" t="s">
        <v>131</v>
      </c>
      <c r="E102" s="190">
        <v>19293.473200581</v>
      </c>
      <c r="F102" s="191">
        <v>18505.847289933801</v>
      </c>
      <c r="G102" s="191">
        <v>130.375</v>
      </c>
      <c r="H102" s="191">
        <v>657.250910647198</v>
      </c>
      <c r="I102" s="191">
        <v>1016.39846153846</v>
      </c>
      <c r="J102" s="191">
        <v>1173.75</v>
      </c>
      <c r="K102" s="191">
        <v>1464.3087790178099</v>
      </c>
      <c r="L102" s="191">
        <v>2316.0645555187998</v>
      </c>
      <c r="M102" s="191">
        <v>4175.6989932577599</v>
      </c>
      <c r="N102" s="191">
        <v>3722.6419038979702</v>
      </c>
      <c r="O102" s="191">
        <v>5424.6105073501903</v>
      </c>
      <c r="P102" s="190">
        <v>1423.25</v>
      </c>
      <c r="Q102" s="191">
        <v>20.5</v>
      </c>
      <c r="R102" s="191">
        <v>61.125</v>
      </c>
      <c r="S102" s="190">
        <v>833.875</v>
      </c>
      <c r="T102" s="190">
        <v>874</v>
      </c>
      <c r="U102" s="190">
        <v>1130.55252461294</v>
      </c>
      <c r="V102" s="190">
        <v>2345.875</v>
      </c>
      <c r="W102" s="191">
        <v>660.125</v>
      </c>
      <c r="X102" s="191">
        <v>523.875</v>
      </c>
      <c r="Y102" s="191">
        <v>247.875</v>
      </c>
      <c r="Z102" s="191">
        <v>161.875</v>
      </c>
      <c r="AA102" s="191">
        <v>13.125</v>
      </c>
      <c r="AB102" s="191">
        <v>45.75</v>
      </c>
      <c r="AC102" s="191">
        <v>87.875</v>
      </c>
      <c r="AD102" s="191">
        <v>394.375</v>
      </c>
      <c r="AE102" s="191">
        <v>211</v>
      </c>
      <c r="AF102" s="190">
        <v>5309.0456759680401</v>
      </c>
      <c r="AG102" s="191">
        <v>683.125</v>
      </c>
      <c r="AH102" s="191">
        <v>154.25</v>
      </c>
      <c r="AI102" s="191">
        <v>817.5</v>
      </c>
      <c r="AJ102" s="191">
        <v>891.375</v>
      </c>
      <c r="AK102" s="191">
        <v>235.625</v>
      </c>
      <c r="AL102" s="191">
        <v>229.75</v>
      </c>
      <c r="AM102" s="191">
        <v>2297.4206759680401</v>
      </c>
      <c r="AN102" s="190">
        <v>600.5</v>
      </c>
      <c r="AO102" s="190">
        <v>466.125</v>
      </c>
      <c r="AP102" s="191">
        <v>246.375</v>
      </c>
      <c r="AQ102" s="191">
        <v>6.125</v>
      </c>
      <c r="AR102" s="191">
        <v>98.375</v>
      </c>
      <c r="AS102" s="191">
        <v>115.25</v>
      </c>
      <c r="AT102" s="190">
        <v>115.75</v>
      </c>
      <c r="AU102" s="190">
        <v>14.75</v>
      </c>
      <c r="AV102" s="190">
        <v>209.875</v>
      </c>
      <c r="AW102" s="191">
        <v>5.25</v>
      </c>
      <c r="AX102" s="191">
        <v>204.625</v>
      </c>
      <c r="AY102" s="190">
        <v>118.125</v>
      </c>
      <c r="AZ102" s="190">
        <v>20</v>
      </c>
      <c r="BA102" s="190">
        <v>231.125</v>
      </c>
      <c r="BB102" s="190">
        <v>22.25</v>
      </c>
      <c r="BC102" s="190">
        <v>2.875</v>
      </c>
      <c r="BD102" s="190">
        <v>3947.25</v>
      </c>
      <c r="BE102" s="190">
        <v>60.5</v>
      </c>
      <c r="BF102" s="190">
        <v>169.875</v>
      </c>
      <c r="BG102" s="190">
        <v>1397.875</v>
      </c>
      <c r="BH102" s="190" t="e">
        <v>#VALUE!</v>
      </c>
      <c r="BI102" s="192">
        <v>2283.75</v>
      </c>
      <c r="BJ102" s="193">
        <v>538.75</v>
      </c>
      <c r="BK102" s="193">
        <v>47</v>
      </c>
      <c r="BL102" s="193">
        <v>1132</v>
      </c>
      <c r="BM102" s="193">
        <v>0</v>
      </c>
      <c r="BN102" s="193">
        <v>11.25</v>
      </c>
      <c r="BO102" s="193">
        <v>0.5</v>
      </c>
      <c r="BP102" s="193">
        <v>554.25</v>
      </c>
      <c r="BQ102" s="194">
        <v>606.625</v>
      </c>
      <c r="BR102" s="194">
        <v>62</v>
      </c>
      <c r="BS102" s="194" t="e">
        <v>#VALUE!</v>
      </c>
      <c r="BT102" s="194">
        <v>214</v>
      </c>
      <c r="BU102" s="194">
        <v>0</v>
      </c>
      <c r="BV102" s="194">
        <v>330.625</v>
      </c>
      <c r="BW102" s="195" t="e">
        <v>#VALUE!</v>
      </c>
      <c r="BX102" s="195" t="e">
        <v>#VALUE!</v>
      </c>
      <c r="BY102" s="195" t="e">
        <v>#VALUE!</v>
      </c>
      <c r="BZ102" s="195" t="e">
        <v>#VALUE!</v>
      </c>
      <c r="CA102" s="195" t="e">
        <v>#VALUE!</v>
      </c>
      <c r="CB102" s="195">
        <v>319.5</v>
      </c>
      <c r="CC102" s="196">
        <v>1598.24354884432</v>
      </c>
      <c r="CD102" s="197">
        <v>141516.431462154</v>
      </c>
    </row>
    <row r="103" spans="1:82" ht="15.75" thickBot="1" x14ac:dyDescent="0.3">
      <c r="A103" s="523" t="s">
        <v>575</v>
      </c>
      <c r="B103" s="524"/>
      <c r="C103" s="524"/>
      <c r="D103" s="524"/>
      <c r="E103" s="198">
        <v>1805115.4239822</v>
      </c>
      <c r="F103" s="198">
        <v>1772647.3421608701</v>
      </c>
      <c r="G103" s="198">
        <v>8394.6226429420203</v>
      </c>
      <c r="H103" s="198">
        <v>23225.834178396199</v>
      </c>
      <c r="I103" s="198">
        <v>103099.3657727049</v>
      </c>
      <c r="J103" s="198">
        <v>103748.8182712047</v>
      </c>
      <c r="K103" s="198">
        <v>118829.00133508</v>
      </c>
      <c r="L103" s="198">
        <v>218684.905606232</v>
      </c>
      <c r="M103" s="198">
        <v>442843.09515035799</v>
      </c>
      <c r="N103" s="198">
        <v>375005.640298001</v>
      </c>
      <c r="O103" s="198">
        <v>442056.972548622</v>
      </c>
      <c r="P103" s="198">
        <v>207256.99959050099</v>
      </c>
      <c r="Q103" s="198">
        <v>4245.125</v>
      </c>
      <c r="R103" s="198">
        <v>13555.890776815801</v>
      </c>
      <c r="S103" s="198">
        <v>127746.25</v>
      </c>
      <c r="T103" s="198">
        <v>82556.960810248405</v>
      </c>
      <c r="U103" s="198">
        <v>64023.2479787583</v>
      </c>
      <c r="V103" s="198">
        <v>350280.25</v>
      </c>
      <c r="W103" s="198">
        <v>76360.875</v>
      </c>
      <c r="X103" s="198">
        <v>64110</v>
      </c>
      <c r="Y103" s="198">
        <v>36940.625</v>
      </c>
      <c r="Z103" s="198">
        <v>64706.25</v>
      </c>
      <c r="AA103" s="198">
        <v>2000.5</v>
      </c>
      <c r="AB103" s="198">
        <v>19407</v>
      </c>
      <c r="AC103" s="198">
        <v>10414.625</v>
      </c>
      <c r="AD103" s="198">
        <v>42109.875</v>
      </c>
      <c r="AE103" s="198">
        <v>34230.5</v>
      </c>
      <c r="AF103" s="198">
        <v>538810.54912085505</v>
      </c>
      <c r="AG103" s="198">
        <v>173454.83748625699</v>
      </c>
      <c r="AH103" s="198">
        <v>10314.5</v>
      </c>
      <c r="AI103" s="198">
        <v>129119.25</v>
      </c>
      <c r="AJ103" s="198">
        <v>40311.625</v>
      </c>
      <c r="AK103" s="198">
        <v>24139.947916666701</v>
      </c>
      <c r="AL103" s="198">
        <v>12973.375</v>
      </c>
      <c r="AM103" s="198">
        <v>148497.013717931</v>
      </c>
      <c r="AN103" s="198">
        <v>22915.5</v>
      </c>
      <c r="AO103" s="198">
        <v>60651.441037583703</v>
      </c>
      <c r="AP103" s="198">
        <v>41390.375</v>
      </c>
      <c r="AQ103" s="198">
        <v>1123.625</v>
      </c>
      <c r="AR103" s="198">
        <v>12597.9863733808</v>
      </c>
      <c r="AS103" s="198">
        <v>5539.4546642028799</v>
      </c>
      <c r="AT103" s="198">
        <v>20426</v>
      </c>
      <c r="AU103" s="198">
        <v>7281.375</v>
      </c>
      <c r="AV103" s="198">
        <v>7555.5</v>
      </c>
      <c r="AW103" s="198">
        <v>1761.75</v>
      </c>
      <c r="AX103" s="198">
        <v>5793.75</v>
      </c>
      <c r="AY103" s="198">
        <v>8233.75</v>
      </c>
      <c r="AZ103" s="198">
        <v>13495.875</v>
      </c>
      <c r="BA103" s="198">
        <v>10499.5</v>
      </c>
      <c r="BB103" s="198">
        <v>642.125</v>
      </c>
      <c r="BC103" s="198">
        <v>511</v>
      </c>
      <c r="BD103" s="198">
        <v>184679.09687283001</v>
      </c>
      <c r="BE103" s="198">
        <v>6043.5</v>
      </c>
      <c r="BF103" s="198">
        <v>6556.375</v>
      </c>
      <c r="BG103" s="198">
        <v>63906.003571428599</v>
      </c>
      <c r="BH103" s="198" t="e">
        <v>#VALUE!</v>
      </c>
      <c r="BI103" s="198">
        <v>320920.96709521353</v>
      </c>
      <c r="BJ103" s="198">
        <v>76845.375</v>
      </c>
      <c r="BK103" s="198">
        <v>27485.327873464699</v>
      </c>
      <c r="BL103" s="198">
        <v>166862.44064143207</v>
      </c>
      <c r="BM103" s="198">
        <v>5598</v>
      </c>
      <c r="BN103" s="198">
        <v>2822.875</v>
      </c>
      <c r="BO103" s="198">
        <v>6975</v>
      </c>
      <c r="BP103" s="198">
        <v>33520.448580316399</v>
      </c>
      <c r="BQ103" s="198">
        <v>155707.827919709</v>
      </c>
      <c r="BR103" s="198">
        <v>31486.875</v>
      </c>
      <c r="BS103" s="198">
        <v>15412.5</v>
      </c>
      <c r="BT103" s="198">
        <v>15472.375</v>
      </c>
      <c r="BU103" s="198">
        <v>4177.75</v>
      </c>
      <c r="BV103" s="198">
        <v>89158.327919709394</v>
      </c>
      <c r="BW103" s="198">
        <v>12221.125</v>
      </c>
      <c r="BX103" s="198">
        <v>3099.875</v>
      </c>
      <c r="BY103" s="198">
        <v>1483.125</v>
      </c>
      <c r="BZ103" s="198">
        <v>7922.25</v>
      </c>
      <c r="CA103" s="198">
        <v>2041.5</v>
      </c>
      <c r="CB103" s="198">
        <v>39263.5</v>
      </c>
      <c r="CC103" s="198">
        <v>90860.678127024003</v>
      </c>
      <c r="CD103" s="199">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8" bestFit="1" customWidth="1"/>
    <col min="2" max="2" width="22" style="188" bestFit="1" customWidth="1"/>
    <col min="3" max="4" width="26.5703125" style="188" bestFit="1" customWidth="1"/>
    <col min="5" max="5" width="14.42578125" style="188" bestFit="1" customWidth="1"/>
    <col min="6" max="6" width="11.140625" style="188" bestFit="1" customWidth="1"/>
    <col min="7" max="7" width="12.140625" style="188" bestFit="1" customWidth="1"/>
    <col min="8" max="8" width="15.140625" style="188" bestFit="1" customWidth="1"/>
    <col min="9" max="9" width="10.7109375" style="188" bestFit="1" customWidth="1"/>
    <col min="10" max="10" width="7" style="188" bestFit="1" customWidth="1"/>
    <col min="11" max="11" width="8" style="188" bestFit="1" customWidth="1"/>
    <col min="12" max="13" width="9" style="188" bestFit="1" customWidth="1"/>
    <col min="14" max="14" width="10" style="188" bestFit="1" customWidth="1"/>
    <col min="15" max="15" width="8" style="188" bestFit="1" customWidth="1"/>
    <col min="16" max="16" width="18.28515625" style="188" bestFit="1" customWidth="1"/>
    <col min="17" max="17" width="27.28515625" style="188" bestFit="1" customWidth="1"/>
    <col min="18" max="18" width="26.42578125" style="188" bestFit="1" customWidth="1"/>
    <col min="19" max="19" width="33.28515625" style="188" bestFit="1" customWidth="1"/>
    <col min="20" max="20" width="22.140625" style="188" bestFit="1" customWidth="1"/>
    <col min="21" max="21" width="20.28515625" style="188" bestFit="1" customWidth="1"/>
    <col min="22" max="22" width="32.140625" style="188" bestFit="1" customWidth="1"/>
    <col min="23" max="23" width="35" style="188" bestFit="1" customWidth="1"/>
    <col min="24" max="25" width="34" style="188" bestFit="1" customWidth="1"/>
    <col min="26" max="26" width="35.5703125" style="188" bestFit="1" customWidth="1"/>
    <col min="27" max="27" width="32.85546875" style="188" bestFit="1" customWidth="1"/>
    <col min="28" max="28" width="32.42578125" style="188" bestFit="1" customWidth="1"/>
    <col min="29" max="29" width="28.140625" style="188" bestFit="1" customWidth="1"/>
    <col min="30" max="30" width="30.85546875" style="188" bestFit="1" customWidth="1"/>
    <col min="31" max="31" width="32.140625" style="188" bestFit="1" customWidth="1"/>
    <col min="32" max="32" width="28.28515625" style="188" bestFit="1" customWidth="1"/>
    <col min="33" max="33" width="20.5703125" style="188" bestFit="1" customWidth="1"/>
    <col min="34" max="34" width="34" style="188" bestFit="1" customWidth="1"/>
    <col min="35" max="35" width="23.140625" style="188" bestFit="1" customWidth="1"/>
    <col min="36" max="36" width="30.28515625" style="188" bestFit="1" customWidth="1"/>
    <col min="37" max="37" width="34" style="188" bestFit="1" customWidth="1"/>
    <col min="38" max="38" width="33.85546875" style="188" bestFit="1" customWidth="1"/>
    <col min="39" max="39" width="32.7109375" style="188" bestFit="1" customWidth="1"/>
    <col min="40" max="40" width="24.140625" style="188" bestFit="1" customWidth="1"/>
    <col min="41" max="41" width="23.5703125" style="188" bestFit="1" customWidth="1"/>
    <col min="42" max="42" width="29.28515625" style="188" bestFit="1" customWidth="1"/>
    <col min="43" max="43" width="24.42578125" style="188" bestFit="1" customWidth="1"/>
    <col min="44" max="44" width="27.42578125" style="188" bestFit="1" customWidth="1"/>
    <col min="45" max="45" width="27.28515625" style="188" bestFit="1" customWidth="1"/>
    <col min="46" max="46" width="17.7109375" style="188" bestFit="1" customWidth="1"/>
    <col min="47" max="47" width="16.85546875" style="188" bestFit="1" customWidth="1"/>
    <col min="48" max="48" width="34.7109375" style="188" bestFit="1" customWidth="1"/>
    <col min="49" max="49" width="34.28515625" style="188" bestFit="1" customWidth="1"/>
    <col min="50" max="50" width="27.7109375" style="188" bestFit="1" customWidth="1"/>
    <col min="51" max="51" width="32.85546875" style="188" bestFit="1" customWidth="1"/>
    <col min="52" max="52" width="24.5703125" style="188" bestFit="1" customWidth="1"/>
    <col min="53" max="53" width="19.5703125" style="188" bestFit="1" customWidth="1"/>
    <col min="54" max="54" width="25.5703125" style="188" bestFit="1" customWidth="1"/>
    <col min="55" max="55" width="18.5703125" style="188" bestFit="1" customWidth="1"/>
    <col min="56" max="56" width="25" style="188" bestFit="1" customWidth="1"/>
    <col min="57" max="57" width="32.85546875" style="188" bestFit="1" customWidth="1"/>
    <col min="58" max="58" width="15.28515625" style="188" bestFit="1" customWidth="1"/>
    <col min="59" max="59" width="11" style="188" bestFit="1" customWidth="1"/>
    <col min="60" max="60" width="15.7109375" style="188" bestFit="1" customWidth="1"/>
    <col min="61" max="61" width="15" style="188" bestFit="1" customWidth="1"/>
    <col min="62" max="62" width="13.42578125" style="188" bestFit="1" customWidth="1"/>
    <col min="63" max="63" width="14.85546875" style="188" bestFit="1" customWidth="1"/>
    <col min="64" max="64" width="10.85546875" style="188" bestFit="1" customWidth="1"/>
    <col min="65" max="65" width="18.7109375" style="188" bestFit="1" customWidth="1"/>
    <col min="66" max="66" width="15" style="188" bestFit="1" customWidth="1"/>
    <col min="67" max="67" width="18.140625" style="188" bestFit="1" customWidth="1"/>
    <col min="68" max="68" width="10.7109375" style="188" bestFit="1" customWidth="1"/>
    <col min="69" max="69" width="12.28515625" style="188" bestFit="1" customWidth="1"/>
    <col min="70" max="71" width="29.7109375" style="188" bestFit="1" customWidth="1"/>
    <col min="72" max="72" width="27.5703125" style="188" bestFit="1" customWidth="1"/>
    <col min="73" max="73" width="20.7109375" style="188" bestFit="1" customWidth="1"/>
    <col min="74" max="74" width="13.7109375" style="188" bestFit="1" customWidth="1"/>
    <col min="75" max="75" width="25.42578125" style="188" bestFit="1" customWidth="1"/>
    <col min="76" max="76" width="20.28515625" style="188" bestFit="1" customWidth="1"/>
    <col min="77" max="77" width="22.85546875" style="188" bestFit="1" customWidth="1"/>
    <col min="78" max="78" width="30.7109375" style="188" bestFit="1" customWidth="1"/>
    <col min="79" max="79" width="32.140625" style="188" bestFit="1" customWidth="1"/>
    <col min="80" max="80" width="22.28515625" style="188" bestFit="1" customWidth="1"/>
    <col min="81" max="81" width="12.85546875" style="188" bestFit="1" customWidth="1"/>
    <col min="82" max="82" width="33" style="188" bestFit="1" customWidth="1"/>
    <col min="83" max="16384" width="11.42578125" style="188"/>
  </cols>
  <sheetData>
    <row r="1" spans="1:82" s="159" customFormat="1" ht="12.75" x14ac:dyDescent="0.2">
      <c r="A1" s="525"/>
      <c r="B1" s="526"/>
      <c r="C1" s="526"/>
      <c r="D1" s="527"/>
      <c r="E1" s="157" t="s">
        <v>185</v>
      </c>
      <c r="F1" s="528" t="s">
        <v>186</v>
      </c>
      <c r="G1" s="528"/>
      <c r="H1" s="528"/>
      <c r="I1" s="528" t="s">
        <v>187</v>
      </c>
      <c r="J1" s="528"/>
      <c r="K1" s="528"/>
      <c r="L1" s="528"/>
      <c r="M1" s="528"/>
      <c r="N1" s="528"/>
      <c r="O1" s="528"/>
      <c r="P1" s="529" t="s">
        <v>188</v>
      </c>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1"/>
      <c r="BI1" s="532" t="s">
        <v>189</v>
      </c>
      <c r="BJ1" s="533"/>
      <c r="BK1" s="533"/>
      <c r="BL1" s="533"/>
      <c r="BM1" s="533"/>
      <c r="BN1" s="533"/>
      <c r="BO1" s="533"/>
      <c r="BP1" s="534"/>
      <c r="BQ1" s="535" t="s">
        <v>190</v>
      </c>
      <c r="BR1" s="535"/>
      <c r="BS1" s="535"/>
      <c r="BT1" s="535"/>
      <c r="BU1" s="535"/>
      <c r="BV1" s="535"/>
      <c r="BW1" s="535"/>
      <c r="BX1" s="535"/>
      <c r="BY1" s="535"/>
      <c r="BZ1" s="535"/>
      <c r="CA1" s="535"/>
      <c r="CB1" s="535"/>
      <c r="CC1" s="158">
        <v>0</v>
      </c>
      <c r="CD1" s="521" t="s">
        <v>191</v>
      </c>
    </row>
    <row r="2" spans="1:82" s="159" customFormat="1" ht="50.25" customHeight="1" x14ac:dyDescent="0.25">
      <c r="A2" s="160" t="s">
        <v>192</v>
      </c>
      <c r="B2" s="161" t="s">
        <v>193</v>
      </c>
      <c r="C2" s="161" t="s">
        <v>194</v>
      </c>
      <c r="D2" s="161" t="s">
        <v>195</v>
      </c>
      <c r="E2" s="162" t="s">
        <v>196</v>
      </c>
      <c r="F2" s="163" t="s">
        <v>197</v>
      </c>
      <c r="G2" s="163" t="s">
        <v>198</v>
      </c>
      <c r="H2" s="163" t="s">
        <v>199</v>
      </c>
      <c r="I2" s="163" t="s">
        <v>200</v>
      </c>
      <c r="J2" s="163" t="s">
        <v>201</v>
      </c>
      <c r="K2" s="163" t="s">
        <v>202</v>
      </c>
      <c r="L2" s="163" t="s">
        <v>203</v>
      </c>
      <c r="M2" s="163" t="s">
        <v>204</v>
      </c>
      <c r="N2" s="163" t="s">
        <v>205</v>
      </c>
      <c r="O2" s="163" t="s">
        <v>206</v>
      </c>
      <c r="P2" s="162" t="s">
        <v>64</v>
      </c>
      <c r="Q2" s="164" t="s">
        <v>207</v>
      </c>
      <c r="R2" s="164" t="s">
        <v>208</v>
      </c>
      <c r="S2" s="162" t="s">
        <v>209</v>
      </c>
      <c r="T2" s="162" t="s">
        <v>210</v>
      </c>
      <c r="U2" s="162" t="s">
        <v>211</v>
      </c>
      <c r="V2" s="162" t="s">
        <v>212</v>
      </c>
      <c r="W2" s="164" t="s">
        <v>213</v>
      </c>
      <c r="X2" s="164" t="s">
        <v>214</v>
      </c>
      <c r="Y2" s="164" t="s">
        <v>215</v>
      </c>
      <c r="Z2" s="164" t="s">
        <v>216</v>
      </c>
      <c r="AA2" s="164" t="s">
        <v>217</v>
      </c>
      <c r="AB2" s="164" t="s">
        <v>218</v>
      </c>
      <c r="AC2" s="164" t="s">
        <v>219</v>
      </c>
      <c r="AD2" s="164" t="s">
        <v>220</v>
      </c>
      <c r="AE2" s="164" t="s">
        <v>221</v>
      </c>
      <c r="AF2" s="162" t="s">
        <v>222</v>
      </c>
      <c r="AG2" s="164" t="s">
        <v>223</v>
      </c>
      <c r="AH2" s="164" t="s">
        <v>224</v>
      </c>
      <c r="AI2" s="164" t="s">
        <v>225</v>
      </c>
      <c r="AJ2" s="164" t="s">
        <v>226</v>
      </c>
      <c r="AK2" s="164" t="s">
        <v>227</v>
      </c>
      <c r="AL2" s="164" t="s">
        <v>228</v>
      </c>
      <c r="AM2" s="164" t="s">
        <v>229</v>
      </c>
      <c r="AN2" s="162" t="s">
        <v>230</v>
      </c>
      <c r="AO2" s="162" t="s">
        <v>231</v>
      </c>
      <c r="AP2" s="164" t="s">
        <v>232</v>
      </c>
      <c r="AQ2" s="164" t="s">
        <v>233</v>
      </c>
      <c r="AR2" s="164" t="s">
        <v>234</v>
      </c>
      <c r="AS2" s="164" t="s">
        <v>235</v>
      </c>
      <c r="AT2" s="162" t="s">
        <v>236</v>
      </c>
      <c r="AU2" s="162" t="s">
        <v>237</v>
      </c>
      <c r="AV2" s="162" t="s">
        <v>238</v>
      </c>
      <c r="AW2" s="164" t="s">
        <v>239</v>
      </c>
      <c r="AX2" s="164" t="s">
        <v>240</v>
      </c>
      <c r="AY2" s="162" t="s">
        <v>241</v>
      </c>
      <c r="AZ2" s="162" t="s">
        <v>242</v>
      </c>
      <c r="BA2" s="162" t="s">
        <v>243</v>
      </c>
      <c r="BB2" s="162" t="s">
        <v>244</v>
      </c>
      <c r="BC2" s="162" t="s">
        <v>245</v>
      </c>
      <c r="BD2" s="162" t="s">
        <v>246</v>
      </c>
      <c r="BE2" s="162" t="s">
        <v>247</v>
      </c>
      <c r="BF2" s="162" t="s">
        <v>248</v>
      </c>
      <c r="BG2" s="162" t="s">
        <v>249</v>
      </c>
      <c r="BH2" s="162" t="s">
        <v>250</v>
      </c>
      <c r="BI2" s="165" t="s">
        <v>251</v>
      </c>
      <c r="BJ2" s="166" t="s">
        <v>252</v>
      </c>
      <c r="BK2" s="166" t="s">
        <v>253</v>
      </c>
      <c r="BL2" s="166" t="s">
        <v>254</v>
      </c>
      <c r="BM2" s="166" t="s">
        <v>255</v>
      </c>
      <c r="BN2" s="166" t="s">
        <v>256</v>
      </c>
      <c r="BO2" s="166" t="s">
        <v>257</v>
      </c>
      <c r="BP2" s="166" t="s">
        <v>258</v>
      </c>
      <c r="BQ2" s="167" t="s">
        <v>259</v>
      </c>
      <c r="BR2" s="167" t="s">
        <v>260</v>
      </c>
      <c r="BS2" s="167" t="s">
        <v>261</v>
      </c>
      <c r="BT2" s="167" t="s">
        <v>262</v>
      </c>
      <c r="BU2" s="167" t="s">
        <v>263</v>
      </c>
      <c r="BV2" s="167" t="s">
        <v>264</v>
      </c>
      <c r="BW2" s="168" t="s">
        <v>265</v>
      </c>
      <c r="BX2" s="168" t="s">
        <v>266</v>
      </c>
      <c r="BY2" s="168" t="s">
        <v>267</v>
      </c>
      <c r="BZ2" s="168" t="s">
        <v>268</v>
      </c>
      <c r="CA2" s="168" t="s">
        <v>269</v>
      </c>
      <c r="CB2" s="168" t="s">
        <v>270</v>
      </c>
      <c r="CC2" s="169" t="s">
        <v>271</v>
      </c>
      <c r="CD2" s="522"/>
    </row>
    <row r="3" spans="1:82" s="159" customFormat="1" ht="12.75" x14ac:dyDescent="0.25">
      <c r="A3" s="170" t="s">
        <v>272</v>
      </c>
      <c r="B3" s="170" t="s">
        <v>273</v>
      </c>
      <c r="C3" s="170" t="s">
        <v>274</v>
      </c>
      <c r="D3" s="170" t="s">
        <v>275</v>
      </c>
      <c r="E3" s="171" t="s">
        <v>276</v>
      </c>
      <c r="F3" s="172" t="s">
        <v>277</v>
      </c>
      <c r="G3" s="172" t="s">
        <v>278</v>
      </c>
      <c r="H3" s="172" t="s">
        <v>279</v>
      </c>
      <c r="I3" s="172" t="s">
        <v>280</v>
      </c>
      <c r="J3" s="172" t="s">
        <v>281</v>
      </c>
      <c r="K3" s="172" t="s">
        <v>282</v>
      </c>
      <c r="L3" s="172" t="s">
        <v>283</v>
      </c>
      <c r="M3" s="172" t="s">
        <v>284</v>
      </c>
      <c r="N3" s="172" t="s">
        <v>285</v>
      </c>
      <c r="O3" s="172" t="s">
        <v>286</v>
      </c>
      <c r="P3" s="171" t="s">
        <v>287</v>
      </c>
      <c r="Q3" s="172" t="s">
        <v>288</v>
      </c>
      <c r="R3" s="172" t="s">
        <v>289</v>
      </c>
      <c r="S3" s="171" t="s">
        <v>290</v>
      </c>
      <c r="T3" s="171" t="s">
        <v>291</v>
      </c>
      <c r="U3" s="171" t="s">
        <v>292</v>
      </c>
      <c r="V3" s="171" t="s">
        <v>293</v>
      </c>
      <c r="W3" s="172" t="s">
        <v>294</v>
      </c>
      <c r="X3" s="172" t="s">
        <v>295</v>
      </c>
      <c r="Y3" s="172" t="s">
        <v>296</v>
      </c>
      <c r="Z3" s="172" t="s">
        <v>297</v>
      </c>
      <c r="AA3" s="172" t="s">
        <v>298</v>
      </c>
      <c r="AB3" s="172" t="s">
        <v>299</v>
      </c>
      <c r="AC3" s="172" t="s">
        <v>300</v>
      </c>
      <c r="AD3" s="172" t="s">
        <v>301</v>
      </c>
      <c r="AE3" s="172" t="s">
        <v>302</v>
      </c>
      <c r="AF3" s="171" t="s">
        <v>303</v>
      </c>
      <c r="AG3" s="172" t="s">
        <v>304</v>
      </c>
      <c r="AH3" s="172" t="s">
        <v>305</v>
      </c>
      <c r="AI3" s="172" t="s">
        <v>306</v>
      </c>
      <c r="AJ3" s="172" t="s">
        <v>307</v>
      </c>
      <c r="AK3" s="172" t="s">
        <v>308</v>
      </c>
      <c r="AL3" s="172" t="s">
        <v>309</v>
      </c>
      <c r="AM3" s="172" t="s">
        <v>310</v>
      </c>
      <c r="AN3" s="171" t="s">
        <v>311</v>
      </c>
      <c r="AO3" s="171" t="s">
        <v>312</v>
      </c>
      <c r="AP3" s="172" t="s">
        <v>313</v>
      </c>
      <c r="AQ3" s="172" t="s">
        <v>314</v>
      </c>
      <c r="AR3" s="172" t="s">
        <v>315</v>
      </c>
      <c r="AS3" s="172" t="s">
        <v>316</v>
      </c>
      <c r="AT3" s="171" t="s">
        <v>317</v>
      </c>
      <c r="AU3" s="171" t="s">
        <v>318</v>
      </c>
      <c r="AV3" s="171" t="s">
        <v>319</v>
      </c>
      <c r="AW3" s="172" t="s">
        <v>320</v>
      </c>
      <c r="AX3" s="172" t="s">
        <v>321</v>
      </c>
      <c r="AY3" s="171" t="s">
        <v>322</v>
      </c>
      <c r="AZ3" s="171" t="s">
        <v>323</v>
      </c>
      <c r="BA3" s="171" t="s">
        <v>324</v>
      </c>
      <c r="BB3" s="171" t="s">
        <v>325</v>
      </c>
      <c r="BC3" s="171" t="s">
        <v>326</v>
      </c>
      <c r="BD3" s="171" t="s">
        <v>327</v>
      </c>
      <c r="BE3" s="171" t="s">
        <v>328</v>
      </c>
      <c r="BF3" s="171" t="s">
        <v>329</v>
      </c>
      <c r="BG3" s="171" t="s">
        <v>330</v>
      </c>
      <c r="BH3" s="171" t="s">
        <v>331</v>
      </c>
      <c r="BI3" s="173" t="s">
        <v>332</v>
      </c>
      <c r="BJ3" s="174" t="s">
        <v>333</v>
      </c>
      <c r="BK3" s="174" t="s">
        <v>334</v>
      </c>
      <c r="BL3" s="174" t="s">
        <v>335</v>
      </c>
      <c r="BM3" s="174" t="s">
        <v>336</v>
      </c>
      <c r="BN3" s="174" t="s">
        <v>337</v>
      </c>
      <c r="BO3" s="174" t="s">
        <v>338</v>
      </c>
      <c r="BP3" s="174" t="s">
        <v>339</v>
      </c>
      <c r="BQ3" s="175" t="s">
        <v>340</v>
      </c>
      <c r="BR3" s="175" t="s">
        <v>341</v>
      </c>
      <c r="BS3" s="175" t="s">
        <v>342</v>
      </c>
      <c r="BT3" s="175" t="s">
        <v>343</v>
      </c>
      <c r="BU3" s="175" t="s">
        <v>344</v>
      </c>
      <c r="BV3" s="175" t="s">
        <v>345</v>
      </c>
      <c r="BW3" s="176" t="s">
        <v>346</v>
      </c>
      <c r="BX3" s="176" t="s">
        <v>347</v>
      </c>
      <c r="BY3" s="176" t="s">
        <v>348</v>
      </c>
      <c r="BZ3" s="176" t="s">
        <v>349</v>
      </c>
      <c r="CA3" s="176" t="s">
        <v>350</v>
      </c>
      <c r="CB3" s="176" t="s">
        <v>351</v>
      </c>
      <c r="CC3" s="177" t="s">
        <v>352</v>
      </c>
      <c r="CD3" s="178" t="s">
        <v>576</v>
      </c>
    </row>
    <row r="4" spans="1:82" x14ac:dyDescent="0.25">
      <c r="A4" s="179" t="s">
        <v>164</v>
      </c>
      <c r="B4" s="179" t="s">
        <v>354</v>
      </c>
      <c r="C4" s="179" t="s">
        <v>355</v>
      </c>
      <c r="D4" s="179" t="s">
        <v>55</v>
      </c>
      <c r="E4" s="180">
        <v>17094.7594858419</v>
      </c>
      <c r="F4" s="181">
        <v>17002.060956430098</v>
      </c>
      <c r="G4" s="181">
        <v>72.25</v>
      </c>
      <c r="H4" s="181">
        <v>20.448529411764699</v>
      </c>
      <c r="I4" s="181">
        <v>969.625</v>
      </c>
      <c r="J4" s="181">
        <v>994.375</v>
      </c>
      <c r="K4" s="181">
        <v>1060.125</v>
      </c>
      <c r="L4" s="181">
        <v>2286.2211779448598</v>
      </c>
      <c r="M4" s="181">
        <v>3634.7146806748001</v>
      </c>
      <c r="N4" s="181">
        <v>3398.07521585414</v>
      </c>
      <c r="O4" s="181">
        <v>4751.6234113680603</v>
      </c>
      <c r="P4" s="180">
        <v>1465.75</v>
      </c>
      <c r="Q4" s="181">
        <v>14</v>
      </c>
      <c r="R4" s="181">
        <v>199.75</v>
      </c>
      <c r="S4" s="180">
        <v>1923.375</v>
      </c>
      <c r="T4" s="180">
        <v>870.375</v>
      </c>
      <c r="U4" s="180">
        <v>431.15185907362201</v>
      </c>
      <c r="V4" s="180">
        <v>3862.375</v>
      </c>
      <c r="W4" s="181">
        <v>833.5</v>
      </c>
      <c r="X4" s="181">
        <v>867.375</v>
      </c>
      <c r="Y4" s="181">
        <v>405</v>
      </c>
      <c r="Z4" s="181">
        <v>627.375</v>
      </c>
      <c r="AA4" s="181">
        <v>0</v>
      </c>
      <c r="AB4" s="181">
        <v>139.5</v>
      </c>
      <c r="AC4" s="181">
        <v>282.875</v>
      </c>
      <c r="AD4" s="181">
        <v>327</v>
      </c>
      <c r="AE4" s="181">
        <v>379.75</v>
      </c>
      <c r="AF4" s="180">
        <v>4787.1076267682402</v>
      </c>
      <c r="AG4" s="181">
        <v>1164.625</v>
      </c>
      <c r="AH4" s="181">
        <v>70.75</v>
      </c>
      <c r="AI4" s="181">
        <v>948.375</v>
      </c>
      <c r="AJ4" s="181">
        <v>506.75</v>
      </c>
      <c r="AK4" s="181">
        <v>92</v>
      </c>
      <c r="AL4" s="181">
        <v>8.625</v>
      </c>
      <c r="AM4" s="181">
        <v>1995.9826267682399</v>
      </c>
      <c r="AN4" s="180">
        <v>448.875</v>
      </c>
      <c r="AO4" s="180">
        <v>292.875</v>
      </c>
      <c r="AP4" s="181">
        <v>212.75</v>
      </c>
      <c r="AQ4" s="181">
        <v>1.75</v>
      </c>
      <c r="AR4" s="181">
        <v>48.5</v>
      </c>
      <c r="AS4" s="181">
        <v>29.875</v>
      </c>
      <c r="AT4" s="180">
        <v>229</v>
      </c>
      <c r="AU4" s="180">
        <v>281.25</v>
      </c>
      <c r="AV4" s="180">
        <v>81.625</v>
      </c>
      <c r="AW4" s="181">
        <v>9.875</v>
      </c>
      <c r="AX4" s="181">
        <v>71.75</v>
      </c>
      <c r="AY4" s="180">
        <v>27.875</v>
      </c>
      <c r="AZ4" s="180">
        <v>201.75</v>
      </c>
      <c r="BA4" s="180">
        <v>22.875</v>
      </c>
      <c r="BB4" s="180">
        <v>2</v>
      </c>
      <c r="BC4" s="180">
        <v>1.625</v>
      </c>
      <c r="BD4" s="180">
        <v>1505.25</v>
      </c>
      <c r="BE4" s="180">
        <v>15.25</v>
      </c>
      <c r="BF4" s="180" t="e">
        <v>#VALUE!</v>
      </c>
      <c r="BG4" s="180">
        <v>350.875</v>
      </c>
      <c r="BH4" s="180" t="e">
        <v>#VALUE!</v>
      </c>
      <c r="BI4" s="182">
        <v>2359.7413253125001</v>
      </c>
      <c r="BJ4" s="183" t="e">
        <v>#VALUE!</v>
      </c>
      <c r="BK4" s="183">
        <v>108.125</v>
      </c>
      <c r="BL4" s="183">
        <v>1200.3663253125001</v>
      </c>
      <c r="BM4" s="183">
        <v>2.375</v>
      </c>
      <c r="BN4" s="183">
        <v>7.125</v>
      </c>
      <c r="BO4" s="183">
        <v>179.875</v>
      </c>
      <c r="BP4" s="183">
        <v>111.875</v>
      </c>
      <c r="BQ4" s="184">
        <v>1140.375</v>
      </c>
      <c r="BR4" s="184">
        <v>100.375</v>
      </c>
      <c r="BS4" s="184" t="e">
        <v>#VALUE!</v>
      </c>
      <c r="BT4" s="184">
        <v>114.25</v>
      </c>
      <c r="BU4" s="184">
        <v>0</v>
      </c>
      <c r="BV4" s="184">
        <v>785</v>
      </c>
      <c r="BW4" s="185">
        <v>317.25</v>
      </c>
      <c r="BX4" s="185">
        <v>5.875</v>
      </c>
      <c r="BY4" s="185" t="e">
        <v>#VALUE!</v>
      </c>
      <c r="BZ4" s="185">
        <v>85.125</v>
      </c>
      <c r="CA4" s="185">
        <v>1</v>
      </c>
      <c r="CB4" s="185">
        <v>175.125</v>
      </c>
      <c r="CC4" s="186">
        <v>15.125</v>
      </c>
      <c r="CD4" s="187">
        <v>152032.11053341601</v>
      </c>
    </row>
    <row r="5" spans="1:82" x14ac:dyDescent="0.25">
      <c r="A5" s="179" t="s">
        <v>165</v>
      </c>
      <c r="B5" s="179" t="s">
        <v>356</v>
      </c>
      <c r="C5" s="179" t="s">
        <v>357</v>
      </c>
      <c r="D5" s="179" t="s">
        <v>121</v>
      </c>
      <c r="E5" s="180">
        <v>11234.2370776385</v>
      </c>
      <c r="F5" s="181">
        <v>10738.514315644399</v>
      </c>
      <c r="G5" s="181">
        <v>0</v>
      </c>
      <c r="H5" s="181">
        <v>495.722761994103</v>
      </c>
      <c r="I5" s="181">
        <v>633</v>
      </c>
      <c r="J5" s="181">
        <v>529.375</v>
      </c>
      <c r="K5" s="181">
        <v>702.125</v>
      </c>
      <c r="L5" s="181">
        <v>1397.9858612744299</v>
      </c>
      <c r="M5" s="181">
        <v>3457.60055093952</v>
      </c>
      <c r="N5" s="181">
        <v>2393.9879725512001</v>
      </c>
      <c r="O5" s="181">
        <v>2120.1626928733599</v>
      </c>
      <c r="P5" s="180">
        <v>1032.625</v>
      </c>
      <c r="Q5" s="181">
        <v>8</v>
      </c>
      <c r="R5" s="181">
        <v>19.75</v>
      </c>
      <c r="S5" s="180">
        <v>1028.75</v>
      </c>
      <c r="T5" s="180">
        <v>386.25</v>
      </c>
      <c r="U5" s="180">
        <v>608.83874930632396</v>
      </c>
      <c r="V5" s="180">
        <v>2239.5</v>
      </c>
      <c r="W5" s="181">
        <v>497.625</v>
      </c>
      <c r="X5" s="181">
        <v>326.75</v>
      </c>
      <c r="Y5" s="181">
        <v>302.625</v>
      </c>
      <c r="Z5" s="181">
        <v>496.875</v>
      </c>
      <c r="AA5" s="181">
        <v>27.75</v>
      </c>
      <c r="AB5" s="181">
        <v>153.625</v>
      </c>
      <c r="AC5" s="181">
        <v>64.125</v>
      </c>
      <c r="AD5" s="181">
        <v>208.5</v>
      </c>
      <c r="AE5" s="181">
        <v>161.625</v>
      </c>
      <c r="AF5" s="180">
        <v>3626.89832833218</v>
      </c>
      <c r="AG5" s="181">
        <v>844.125</v>
      </c>
      <c r="AH5" s="181">
        <v>211.75</v>
      </c>
      <c r="AI5" s="181">
        <v>1176.625</v>
      </c>
      <c r="AJ5" s="181">
        <v>120.875</v>
      </c>
      <c r="AK5" s="181">
        <v>104.75</v>
      </c>
      <c r="AL5" s="181">
        <v>205</v>
      </c>
      <c r="AM5" s="181">
        <v>963.77332833218304</v>
      </c>
      <c r="AN5" s="180">
        <v>45.375</v>
      </c>
      <c r="AO5" s="180">
        <v>240</v>
      </c>
      <c r="AP5" s="181">
        <v>174.75</v>
      </c>
      <c r="AQ5" s="181">
        <v>5</v>
      </c>
      <c r="AR5" s="181">
        <v>43.25</v>
      </c>
      <c r="AS5" s="181">
        <v>17</v>
      </c>
      <c r="AT5" s="180">
        <v>97.375</v>
      </c>
      <c r="AU5" s="180">
        <v>9.875</v>
      </c>
      <c r="AV5" s="180">
        <v>20.625</v>
      </c>
      <c r="AW5" s="181">
        <v>4.375</v>
      </c>
      <c r="AX5" s="181">
        <v>16.25</v>
      </c>
      <c r="AY5" s="180">
        <v>11.5</v>
      </c>
      <c r="AZ5" s="180">
        <v>43.75</v>
      </c>
      <c r="BA5" s="180">
        <v>44.125</v>
      </c>
      <c r="BB5" s="180">
        <v>0.125</v>
      </c>
      <c r="BC5" s="180">
        <v>1</v>
      </c>
      <c r="BD5" s="180">
        <v>1078.625</v>
      </c>
      <c r="BE5" s="180">
        <v>7.25</v>
      </c>
      <c r="BF5" s="180">
        <v>28.375</v>
      </c>
      <c r="BG5" s="180">
        <v>339</v>
      </c>
      <c r="BH5" s="180" t="e">
        <v>#VALUE!</v>
      </c>
      <c r="BI5" s="182">
        <v>1770.3356423749999</v>
      </c>
      <c r="BJ5" s="183" t="e">
        <v>#VALUE!</v>
      </c>
      <c r="BK5" s="183">
        <v>205.125</v>
      </c>
      <c r="BL5" s="183">
        <v>976.83564237499991</v>
      </c>
      <c r="BM5" s="183">
        <v>0</v>
      </c>
      <c r="BN5" s="183">
        <v>0</v>
      </c>
      <c r="BO5" s="183">
        <v>17.75</v>
      </c>
      <c r="BP5" s="183">
        <v>58.5</v>
      </c>
      <c r="BQ5" s="184">
        <v>650.875</v>
      </c>
      <c r="BR5" s="184">
        <v>57.125</v>
      </c>
      <c r="BS5" s="184" t="e">
        <v>#VALUE!</v>
      </c>
      <c r="BT5" s="184" t="e">
        <v>#VALUE!</v>
      </c>
      <c r="BU5" s="184" t="e">
        <v>#VALUE!</v>
      </c>
      <c r="BV5" s="184">
        <v>264.75</v>
      </c>
      <c r="BW5" s="185" t="e">
        <v>#VALUE!</v>
      </c>
      <c r="BX5" s="185" t="e">
        <v>#VALUE!</v>
      </c>
      <c r="BY5" s="185" t="e">
        <v>#VALUE!</v>
      </c>
      <c r="BZ5" s="185">
        <v>29.75</v>
      </c>
      <c r="CA5" s="185" t="e">
        <v>#VALUE!</v>
      </c>
      <c r="CB5" s="185">
        <v>224</v>
      </c>
      <c r="CC5" s="186">
        <v>1052.875</v>
      </c>
      <c r="CD5" s="187">
        <v>111396.9220249951</v>
      </c>
    </row>
    <row r="6" spans="1:82" x14ac:dyDescent="0.25">
      <c r="A6" s="179" t="s">
        <v>166</v>
      </c>
      <c r="B6" s="179" t="s">
        <v>358</v>
      </c>
      <c r="C6" s="179" t="s">
        <v>359</v>
      </c>
      <c r="D6" s="179" t="s">
        <v>55</v>
      </c>
      <c r="E6" s="180">
        <v>9495.06338071973</v>
      </c>
      <c r="F6" s="181">
        <v>8845.5438617907803</v>
      </c>
      <c r="G6" s="181">
        <v>119.894518928953</v>
      </c>
      <c r="H6" s="181" t="e">
        <v>#VALUE!</v>
      </c>
      <c r="I6" s="181">
        <v>458.375</v>
      </c>
      <c r="J6" s="181">
        <v>484.42500000000001</v>
      </c>
      <c r="K6" s="181">
        <v>602.86886266603403</v>
      </c>
      <c r="L6" s="181">
        <v>793.30215617715601</v>
      </c>
      <c r="M6" s="181">
        <v>2554.21291500701</v>
      </c>
      <c r="N6" s="181">
        <v>2586.5825878076298</v>
      </c>
      <c r="O6" s="181">
        <v>2015.2968590619</v>
      </c>
      <c r="P6" s="180">
        <v>641.875</v>
      </c>
      <c r="Q6" s="181">
        <v>6.5</v>
      </c>
      <c r="R6" s="181">
        <v>33.25</v>
      </c>
      <c r="S6" s="180">
        <v>130.625</v>
      </c>
      <c r="T6" s="180">
        <v>303.625</v>
      </c>
      <c r="U6" s="180">
        <v>1721.92282175682</v>
      </c>
      <c r="V6" s="180">
        <v>2204.875</v>
      </c>
      <c r="W6" s="181">
        <v>489.125</v>
      </c>
      <c r="X6" s="181">
        <v>645.625</v>
      </c>
      <c r="Y6" s="181">
        <v>120.875</v>
      </c>
      <c r="Z6" s="181">
        <v>501.375</v>
      </c>
      <c r="AA6" s="181" t="e">
        <v>#VALUE!</v>
      </c>
      <c r="AB6" s="181">
        <v>212.75</v>
      </c>
      <c r="AC6" s="181">
        <v>0</v>
      </c>
      <c r="AD6" s="181">
        <v>159</v>
      </c>
      <c r="AE6" s="181">
        <v>76.125</v>
      </c>
      <c r="AF6" s="180">
        <v>2924.5155589629098</v>
      </c>
      <c r="AG6" s="181">
        <v>1226.625</v>
      </c>
      <c r="AH6" s="181">
        <v>16.25</v>
      </c>
      <c r="AI6" s="181">
        <v>763.875</v>
      </c>
      <c r="AJ6" s="181">
        <v>63.125</v>
      </c>
      <c r="AK6" s="181">
        <v>0</v>
      </c>
      <c r="AL6" s="181">
        <v>24.5</v>
      </c>
      <c r="AM6" s="181">
        <v>830.14055896291302</v>
      </c>
      <c r="AN6" s="180">
        <v>84.25</v>
      </c>
      <c r="AO6" s="180">
        <v>197.25</v>
      </c>
      <c r="AP6" s="181">
        <v>149.125</v>
      </c>
      <c r="AQ6" s="181">
        <v>0</v>
      </c>
      <c r="AR6" s="181">
        <v>33.125</v>
      </c>
      <c r="AS6" s="181">
        <v>15</v>
      </c>
      <c r="AT6" s="180">
        <v>104.375</v>
      </c>
      <c r="AU6" s="180">
        <v>34</v>
      </c>
      <c r="AV6" s="180">
        <v>43.375</v>
      </c>
      <c r="AW6" s="181">
        <v>25.875</v>
      </c>
      <c r="AX6" s="181">
        <v>17.5</v>
      </c>
      <c r="AY6" s="180">
        <v>16.375</v>
      </c>
      <c r="AZ6" s="180">
        <v>166.25</v>
      </c>
      <c r="BA6" s="180">
        <v>35</v>
      </c>
      <c r="BB6" s="180">
        <v>0</v>
      </c>
      <c r="BC6" s="180">
        <v>2.375</v>
      </c>
      <c r="BD6" s="180">
        <v>606</v>
      </c>
      <c r="BE6" s="180">
        <v>0</v>
      </c>
      <c r="BF6" s="180" t="e">
        <v>#VALUE!</v>
      </c>
      <c r="BG6" s="180">
        <v>146.5</v>
      </c>
      <c r="BH6" s="180" t="e">
        <v>#VALUE!</v>
      </c>
      <c r="BI6" s="182">
        <v>1590.14616534375</v>
      </c>
      <c r="BJ6" s="183">
        <v>384.125</v>
      </c>
      <c r="BK6" s="183">
        <v>69.5</v>
      </c>
      <c r="BL6" s="183">
        <v>790.89616534375</v>
      </c>
      <c r="BM6" s="183" t="e">
        <v>#VALUE!</v>
      </c>
      <c r="BN6" s="183">
        <v>20</v>
      </c>
      <c r="BO6" s="183">
        <v>170.125</v>
      </c>
      <c r="BP6" s="183">
        <v>155.5</v>
      </c>
      <c r="BQ6" s="184">
        <v>897.875</v>
      </c>
      <c r="BR6" s="184">
        <v>194.125</v>
      </c>
      <c r="BS6" s="184">
        <v>151.875</v>
      </c>
      <c r="BT6" s="184" t="e">
        <v>#VALUE!</v>
      </c>
      <c r="BU6" s="184" t="e">
        <v>#VALUE!</v>
      </c>
      <c r="BV6" s="184">
        <v>275.625</v>
      </c>
      <c r="BW6" s="185" t="e">
        <v>#VALUE!</v>
      </c>
      <c r="BX6" s="185">
        <v>63.125</v>
      </c>
      <c r="BY6" s="185" t="e">
        <v>#VALUE!</v>
      </c>
      <c r="BZ6" s="185">
        <v>0</v>
      </c>
      <c r="CA6" s="185" t="e">
        <v>#VALUE!</v>
      </c>
      <c r="CB6" s="185">
        <v>172.875</v>
      </c>
      <c r="CC6" s="186">
        <v>71.75</v>
      </c>
      <c r="CD6" s="187">
        <v>74842.100887730703</v>
      </c>
    </row>
    <row r="7" spans="1:82" x14ac:dyDescent="0.25">
      <c r="A7" s="179" t="s">
        <v>167</v>
      </c>
      <c r="B7" s="179" t="s">
        <v>360</v>
      </c>
      <c r="C7" s="179" t="s">
        <v>127</v>
      </c>
      <c r="D7" s="179" t="s">
        <v>127</v>
      </c>
      <c r="E7" s="180">
        <v>4784.5402007852499</v>
      </c>
      <c r="F7" s="181">
        <v>4762.2902007852499</v>
      </c>
      <c r="G7" s="181">
        <v>22.25</v>
      </c>
      <c r="H7" s="181" t="e">
        <v>#VALUE!</v>
      </c>
      <c r="I7" s="181">
        <v>485.25</v>
      </c>
      <c r="J7" s="181">
        <v>460.44612200635402</v>
      </c>
      <c r="K7" s="181">
        <v>483</v>
      </c>
      <c r="L7" s="181">
        <v>767.79505582137199</v>
      </c>
      <c r="M7" s="181">
        <v>1464.45498090145</v>
      </c>
      <c r="N7" s="181">
        <v>732.125</v>
      </c>
      <c r="O7" s="181">
        <v>391.46904205607501</v>
      </c>
      <c r="P7" s="180">
        <v>215.875</v>
      </c>
      <c r="Q7" s="181">
        <v>7.375</v>
      </c>
      <c r="R7" s="181">
        <v>29.875</v>
      </c>
      <c r="S7" s="180">
        <v>80.25</v>
      </c>
      <c r="T7" s="180">
        <v>175.625</v>
      </c>
      <c r="U7" s="180">
        <v>112.75</v>
      </c>
      <c r="V7" s="180">
        <v>1086.125</v>
      </c>
      <c r="W7" s="181">
        <v>205.5</v>
      </c>
      <c r="X7" s="181">
        <v>86.25</v>
      </c>
      <c r="Y7" s="181">
        <v>36.375</v>
      </c>
      <c r="Z7" s="181">
        <v>212.5</v>
      </c>
      <c r="AA7" s="181" t="e">
        <v>#VALUE!</v>
      </c>
      <c r="AB7" s="181">
        <v>75.875</v>
      </c>
      <c r="AC7" s="181">
        <v>195</v>
      </c>
      <c r="AD7" s="181">
        <v>239.625</v>
      </c>
      <c r="AE7" s="181">
        <v>35</v>
      </c>
      <c r="AF7" s="180">
        <v>1604.2902007852499</v>
      </c>
      <c r="AG7" s="181">
        <v>354.625</v>
      </c>
      <c r="AH7" s="181">
        <v>37.25</v>
      </c>
      <c r="AI7" s="181">
        <v>362.875</v>
      </c>
      <c r="AJ7" s="181">
        <v>237.5</v>
      </c>
      <c r="AK7" s="181" t="e">
        <v>#VALUE!</v>
      </c>
      <c r="AL7" s="181">
        <v>60.75</v>
      </c>
      <c r="AM7" s="181">
        <v>551.29020078525195</v>
      </c>
      <c r="AN7" s="180">
        <v>32.125</v>
      </c>
      <c r="AO7" s="180">
        <v>157.25</v>
      </c>
      <c r="AP7" s="181">
        <v>86.25</v>
      </c>
      <c r="AQ7" s="181">
        <v>2.5</v>
      </c>
      <c r="AR7" s="181">
        <v>30.25</v>
      </c>
      <c r="AS7" s="181">
        <v>38.25</v>
      </c>
      <c r="AT7" s="180">
        <v>163.125</v>
      </c>
      <c r="AU7" s="180">
        <v>34.875</v>
      </c>
      <c r="AV7" s="180">
        <v>75.625</v>
      </c>
      <c r="AW7" s="181">
        <v>37</v>
      </c>
      <c r="AX7" s="181">
        <v>38.625</v>
      </c>
      <c r="AY7" s="180">
        <v>13.375</v>
      </c>
      <c r="AZ7" s="180">
        <v>17.875</v>
      </c>
      <c r="BA7" s="180">
        <v>18.5</v>
      </c>
      <c r="BB7" s="180">
        <v>7.75</v>
      </c>
      <c r="BC7" s="180">
        <v>2.125</v>
      </c>
      <c r="BD7" s="180">
        <v>724.25</v>
      </c>
      <c r="BE7" s="180">
        <v>26.375</v>
      </c>
      <c r="BF7" s="180" t="e">
        <v>#VALUE!</v>
      </c>
      <c r="BG7" s="180">
        <v>129.875</v>
      </c>
      <c r="BH7" s="180" t="e">
        <v>#VALUE!</v>
      </c>
      <c r="BI7" s="182">
        <v>863.51269000000002</v>
      </c>
      <c r="BJ7" s="183">
        <v>299</v>
      </c>
      <c r="BK7" s="183">
        <v>73.875</v>
      </c>
      <c r="BL7" s="183">
        <v>459.13769000000002</v>
      </c>
      <c r="BM7" s="183">
        <v>0</v>
      </c>
      <c r="BN7" s="183" t="e">
        <v>#VALUE!</v>
      </c>
      <c r="BO7" s="183" t="e">
        <v>#VALUE!</v>
      </c>
      <c r="BP7" s="183">
        <v>31.5</v>
      </c>
      <c r="BQ7" s="184">
        <v>210</v>
      </c>
      <c r="BR7" s="184">
        <v>29.5</v>
      </c>
      <c r="BS7" s="184" t="e">
        <v>#VALUE!</v>
      </c>
      <c r="BT7" s="184" t="e">
        <v>#VALUE!</v>
      </c>
      <c r="BU7" s="184" t="e">
        <v>#VALUE!</v>
      </c>
      <c r="BV7" s="184">
        <v>150.875</v>
      </c>
      <c r="BW7" s="185" t="e">
        <v>#VALUE!</v>
      </c>
      <c r="BX7" s="185" t="e">
        <v>#VALUE!</v>
      </c>
      <c r="BY7" s="185" t="e">
        <v>#VALUE!</v>
      </c>
      <c r="BZ7" s="185" t="e">
        <v>#VALUE!</v>
      </c>
      <c r="CA7" s="185" t="e">
        <v>#VALUE!</v>
      </c>
      <c r="CB7" s="185">
        <v>94.25</v>
      </c>
      <c r="CC7" s="186">
        <v>54.625</v>
      </c>
      <c r="CD7" s="187">
        <v>36567.867687448903</v>
      </c>
    </row>
    <row r="8" spans="1:82" x14ac:dyDescent="0.25">
      <c r="A8" s="179" t="s">
        <v>361</v>
      </c>
      <c r="B8" s="179" t="s">
        <v>362</v>
      </c>
      <c r="C8" s="179" t="s">
        <v>127</v>
      </c>
      <c r="D8" s="179" t="s">
        <v>127</v>
      </c>
      <c r="E8" s="180">
        <v>5734.0117993653703</v>
      </c>
      <c r="F8" s="181">
        <v>5677.5117993653703</v>
      </c>
      <c r="G8" s="181">
        <v>56.5</v>
      </c>
      <c r="H8" s="181" t="e">
        <v>#VALUE!</v>
      </c>
      <c r="I8" s="181">
        <v>495.84583333333302</v>
      </c>
      <c r="J8" s="181">
        <v>420.875</v>
      </c>
      <c r="K8" s="181">
        <v>353.25</v>
      </c>
      <c r="L8" s="181">
        <v>863.09232947509304</v>
      </c>
      <c r="M8" s="181">
        <v>1546.32228450555</v>
      </c>
      <c r="N8" s="181">
        <v>863.375</v>
      </c>
      <c r="O8" s="181">
        <v>1191.2513520513901</v>
      </c>
      <c r="P8" s="180">
        <v>266.125</v>
      </c>
      <c r="Q8" s="181">
        <v>28.625</v>
      </c>
      <c r="R8" s="181">
        <v>14.75</v>
      </c>
      <c r="S8" s="180">
        <v>774.125</v>
      </c>
      <c r="T8" s="180">
        <v>254.375</v>
      </c>
      <c r="U8" s="180">
        <v>235.62635205138801</v>
      </c>
      <c r="V8" s="180">
        <v>1592.875</v>
      </c>
      <c r="W8" s="181">
        <v>140.875</v>
      </c>
      <c r="X8" s="181">
        <v>130.875</v>
      </c>
      <c r="Y8" s="181">
        <v>193.375</v>
      </c>
      <c r="Z8" s="181">
        <v>490.125</v>
      </c>
      <c r="AA8" s="181" t="e">
        <v>#VALUE!</v>
      </c>
      <c r="AB8" s="181">
        <v>273.5</v>
      </c>
      <c r="AC8" s="181">
        <v>126.875</v>
      </c>
      <c r="AD8" s="181">
        <v>136</v>
      </c>
      <c r="AE8" s="181">
        <v>101.25</v>
      </c>
      <c r="AF8" s="180">
        <v>875.51044731397894</v>
      </c>
      <c r="AG8" s="181">
        <v>243.125</v>
      </c>
      <c r="AH8" s="181">
        <v>37.875</v>
      </c>
      <c r="AI8" s="181">
        <v>93.875</v>
      </c>
      <c r="AJ8" s="181">
        <v>182.25</v>
      </c>
      <c r="AK8" s="181">
        <v>40</v>
      </c>
      <c r="AL8" s="181">
        <v>0.5</v>
      </c>
      <c r="AM8" s="181">
        <v>277.885447313979</v>
      </c>
      <c r="AN8" s="180">
        <v>16.75</v>
      </c>
      <c r="AO8" s="180">
        <v>176.875</v>
      </c>
      <c r="AP8" s="181">
        <v>89.5</v>
      </c>
      <c r="AQ8" s="181">
        <v>1</v>
      </c>
      <c r="AR8" s="181">
        <v>57.125</v>
      </c>
      <c r="AS8" s="181">
        <v>29.25</v>
      </c>
      <c r="AT8" s="180">
        <v>286.375</v>
      </c>
      <c r="AU8" s="180">
        <v>40.375</v>
      </c>
      <c r="AV8" s="180">
        <v>83.625</v>
      </c>
      <c r="AW8" s="181">
        <v>25.375</v>
      </c>
      <c r="AX8" s="181">
        <v>58.25</v>
      </c>
      <c r="AY8" s="180">
        <v>6.375</v>
      </c>
      <c r="AZ8" s="180">
        <v>15</v>
      </c>
      <c r="BA8" s="180">
        <v>84.5</v>
      </c>
      <c r="BB8" s="180" t="e">
        <v>#VALUE!</v>
      </c>
      <c r="BC8" s="180" t="e">
        <v>#VALUE!</v>
      </c>
      <c r="BD8" s="180">
        <v>748.75</v>
      </c>
      <c r="BE8" s="180">
        <v>0</v>
      </c>
      <c r="BF8" s="180">
        <v>79</v>
      </c>
      <c r="BG8" s="180">
        <v>189.125</v>
      </c>
      <c r="BH8" s="180" t="e">
        <v>#VALUE!</v>
      </c>
      <c r="BI8" s="182">
        <v>856.19297140624997</v>
      </c>
      <c r="BJ8" s="183">
        <v>251.75</v>
      </c>
      <c r="BK8" s="183">
        <v>184.125</v>
      </c>
      <c r="BL8" s="183">
        <v>375.81797140624997</v>
      </c>
      <c r="BM8" s="183">
        <v>27.875</v>
      </c>
      <c r="BN8" s="183" t="e">
        <v>#VALUE!</v>
      </c>
      <c r="BO8" s="183" t="e">
        <v>#VALUE!</v>
      </c>
      <c r="BP8" s="183">
        <v>16.625</v>
      </c>
      <c r="BQ8" s="184">
        <v>258.375</v>
      </c>
      <c r="BR8" s="184">
        <v>22</v>
      </c>
      <c r="BS8" s="184" t="e">
        <v>#VALUE!</v>
      </c>
      <c r="BT8" s="184" t="e">
        <v>#VALUE!</v>
      </c>
      <c r="BU8" s="184" t="e">
        <v>#VALUE!</v>
      </c>
      <c r="BV8" s="184">
        <v>86</v>
      </c>
      <c r="BW8" s="185" t="e">
        <v>#VALUE!</v>
      </c>
      <c r="BX8" s="185" t="e">
        <v>#VALUE!</v>
      </c>
      <c r="BY8" s="185" t="e">
        <v>#VALUE!</v>
      </c>
      <c r="BZ8" s="185" t="e">
        <v>#VALUE!</v>
      </c>
      <c r="CA8" s="185" t="e">
        <v>#VALUE!</v>
      </c>
      <c r="CB8" s="185">
        <v>42</v>
      </c>
      <c r="CC8" s="186" t="e">
        <v>#VALUE!</v>
      </c>
      <c r="CD8" s="187">
        <v>34995.5539865643</v>
      </c>
    </row>
    <row r="9" spans="1:82" x14ac:dyDescent="0.25">
      <c r="A9" s="179" t="s">
        <v>181</v>
      </c>
      <c r="B9" s="179" t="s">
        <v>363</v>
      </c>
      <c r="C9" s="179" t="s">
        <v>127</v>
      </c>
      <c r="D9" s="179" t="s">
        <v>127</v>
      </c>
      <c r="E9" s="180">
        <v>24174.320871265401</v>
      </c>
      <c r="F9" s="181">
        <v>24130.320871265401</v>
      </c>
      <c r="G9" s="181">
        <v>0</v>
      </c>
      <c r="H9" s="181">
        <v>44</v>
      </c>
      <c r="I9" s="181">
        <v>1543.375</v>
      </c>
      <c r="J9" s="181">
        <v>1233.5</v>
      </c>
      <c r="K9" s="181">
        <v>1460.875</v>
      </c>
      <c r="L9" s="181">
        <v>2742.7382374860399</v>
      </c>
      <c r="M9" s="181">
        <v>5383.3913804100503</v>
      </c>
      <c r="N9" s="181">
        <v>3975.6912533692698</v>
      </c>
      <c r="O9" s="181">
        <v>7834.75</v>
      </c>
      <c r="P9" s="180">
        <v>2499</v>
      </c>
      <c r="Q9" s="181">
        <v>69.75</v>
      </c>
      <c r="R9" s="181">
        <v>228.125</v>
      </c>
      <c r="S9" s="180">
        <v>3942.25</v>
      </c>
      <c r="T9" s="180">
        <v>1302.75</v>
      </c>
      <c r="U9" s="180">
        <v>156.5</v>
      </c>
      <c r="V9" s="180">
        <v>3960.875</v>
      </c>
      <c r="W9" s="181">
        <v>407</v>
      </c>
      <c r="X9" s="181">
        <v>599</v>
      </c>
      <c r="Y9" s="181">
        <v>368.875</v>
      </c>
      <c r="Z9" s="181">
        <v>982.625</v>
      </c>
      <c r="AA9" s="181" t="e">
        <v>#VALUE!</v>
      </c>
      <c r="AB9" s="181">
        <v>463.125</v>
      </c>
      <c r="AC9" s="181">
        <v>236.625</v>
      </c>
      <c r="AD9" s="181">
        <v>301.125</v>
      </c>
      <c r="AE9" s="181">
        <v>602.5</v>
      </c>
      <c r="AF9" s="180">
        <v>5645.4458712653604</v>
      </c>
      <c r="AG9" s="181">
        <v>1474.5</v>
      </c>
      <c r="AH9" s="181">
        <v>433.125</v>
      </c>
      <c r="AI9" s="181">
        <v>1254.5</v>
      </c>
      <c r="AJ9" s="181">
        <v>521.375</v>
      </c>
      <c r="AK9" s="181">
        <v>359.25</v>
      </c>
      <c r="AL9" s="181">
        <v>14.125</v>
      </c>
      <c r="AM9" s="181">
        <v>1588.57087126536</v>
      </c>
      <c r="AN9" s="180">
        <v>367.875</v>
      </c>
      <c r="AO9" s="180">
        <v>574.875</v>
      </c>
      <c r="AP9" s="181">
        <v>386.375</v>
      </c>
      <c r="AQ9" s="181">
        <v>18.75</v>
      </c>
      <c r="AR9" s="181">
        <v>105.75</v>
      </c>
      <c r="AS9" s="181">
        <v>64</v>
      </c>
      <c r="AT9" s="180">
        <v>177.375</v>
      </c>
      <c r="AU9" s="180">
        <v>48.5</v>
      </c>
      <c r="AV9" s="180">
        <v>106.5</v>
      </c>
      <c r="AW9" s="181">
        <v>28.125</v>
      </c>
      <c r="AX9" s="181">
        <v>78.375</v>
      </c>
      <c r="AY9" s="180">
        <v>22</v>
      </c>
      <c r="AZ9" s="180">
        <v>48.75</v>
      </c>
      <c r="BA9" s="180">
        <v>165.25</v>
      </c>
      <c r="BB9" s="180">
        <v>3</v>
      </c>
      <c r="BC9" s="180">
        <v>0.125</v>
      </c>
      <c r="BD9" s="180">
        <v>4120.75</v>
      </c>
      <c r="BE9" s="180">
        <v>106.75</v>
      </c>
      <c r="BF9" s="180">
        <v>64.875</v>
      </c>
      <c r="BG9" s="180">
        <v>840.25</v>
      </c>
      <c r="BH9" s="180" t="e">
        <v>#VALUE!</v>
      </c>
      <c r="BI9" s="182">
        <v>3766.4317454113998</v>
      </c>
      <c r="BJ9" s="183" t="e">
        <v>#VALUE!</v>
      </c>
      <c r="BK9" s="183">
        <v>103.375</v>
      </c>
      <c r="BL9" s="183">
        <v>3067.6826414687498</v>
      </c>
      <c r="BM9" s="183">
        <v>0</v>
      </c>
      <c r="BN9" s="183">
        <v>27.875</v>
      </c>
      <c r="BO9" s="183" t="e">
        <v>#VALUE!</v>
      </c>
      <c r="BP9" s="183">
        <v>499.99910394265203</v>
      </c>
      <c r="BQ9" s="184">
        <v>1366.75</v>
      </c>
      <c r="BR9" s="184">
        <v>240.875</v>
      </c>
      <c r="BS9" s="184" t="e">
        <v>#VALUE!</v>
      </c>
      <c r="BT9" s="184" t="e">
        <v>#VALUE!</v>
      </c>
      <c r="BU9" s="184">
        <v>1</v>
      </c>
      <c r="BV9" s="184">
        <v>961</v>
      </c>
      <c r="BW9" s="185">
        <v>66.25</v>
      </c>
      <c r="BX9" s="185">
        <v>0</v>
      </c>
      <c r="BY9" s="185" t="e">
        <v>#VALUE!</v>
      </c>
      <c r="BZ9" s="185" t="e">
        <v>#VALUE!</v>
      </c>
      <c r="CA9" s="185" t="e">
        <v>#VALUE!</v>
      </c>
      <c r="CB9" s="185">
        <v>627.125</v>
      </c>
      <c r="CC9" s="186">
        <v>1756.875</v>
      </c>
      <c r="CD9" s="187">
        <v>301264.34838315798</v>
      </c>
    </row>
    <row r="10" spans="1:82" x14ac:dyDescent="0.25">
      <c r="A10" s="179" t="s">
        <v>364</v>
      </c>
      <c r="B10" s="179" t="s">
        <v>365</v>
      </c>
      <c r="C10" s="179" t="s">
        <v>355</v>
      </c>
      <c r="D10" s="179" t="s">
        <v>55</v>
      </c>
      <c r="E10" s="180">
        <v>9904.4071259788307</v>
      </c>
      <c r="F10" s="181">
        <v>9902.4071259788307</v>
      </c>
      <c r="G10" s="181">
        <v>2</v>
      </c>
      <c r="H10" s="181" t="e">
        <v>#VALUE!</v>
      </c>
      <c r="I10" s="181">
        <v>733.75</v>
      </c>
      <c r="J10" s="181">
        <v>737.27338257883798</v>
      </c>
      <c r="K10" s="181">
        <v>873.125</v>
      </c>
      <c r="L10" s="181">
        <v>1463.82471368352</v>
      </c>
      <c r="M10" s="181">
        <v>2147.4719085043498</v>
      </c>
      <c r="N10" s="181">
        <v>1809.5871212121201</v>
      </c>
      <c r="O10" s="181">
        <v>2139.375</v>
      </c>
      <c r="P10" s="180">
        <v>1019.25</v>
      </c>
      <c r="Q10" s="181">
        <v>13.625</v>
      </c>
      <c r="R10" s="181">
        <v>37.75</v>
      </c>
      <c r="S10" s="180">
        <v>1158.375</v>
      </c>
      <c r="T10" s="180">
        <v>298.875</v>
      </c>
      <c r="U10" s="180">
        <v>119.360294117647</v>
      </c>
      <c r="V10" s="180">
        <v>1650.5</v>
      </c>
      <c r="W10" s="181">
        <v>487.875</v>
      </c>
      <c r="X10" s="181">
        <v>236.75</v>
      </c>
      <c r="Y10" s="181">
        <v>273.25</v>
      </c>
      <c r="Z10" s="181">
        <v>258.5</v>
      </c>
      <c r="AA10" s="181">
        <v>44.875</v>
      </c>
      <c r="AB10" s="181">
        <v>7.375</v>
      </c>
      <c r="AC10" s="181">
        <v>5.125</v>
      </c>
      <c r="AD10" s="181">
        <v>218.25</v>
      </c>
      <c r="AE10" s="181">
        <v>118.5</v>
      </c>
      <c r="AF10" s="180">
        <v>3791.2968318611802</v>
      </c>
      <c r="AG10" s="181">
        <v>1662.125</v>
      </c>
      <c r="AH10" s="181">
        <v>166.75</v>
      </c>
      <c r="AI10" s="181">
        <v>853.75</v>
      </c>
      <c r="AJ10" s="181">
        <v>335.125</v>
      </c>
      <c r="AK10" s="181">
        <v>122.5</v>
      </c>
      <c r="AL10" s="181">
        <v>36.875</v>
      </c>
      <c r="AM10" s="181">
        <v>614.17183186118098</v>
      </c>
      <c r="AN10" s="180">
        <v>104.625</v>
      </c>
      <c r="AO10" s="180">
        <v>303.75</v>
      </c>
      <c r="AP10" s="181">
        <v>227.875</v>
      </c>
      <c r="AQ10" s="181">
        <v>5.125</v>
      </c>
      <c r="AR10" s="181">
        <v>45.875</v>
      </c>
      <c r="AS10" s="181">
        <v>24.875</v>
      </c>
      <c r="AT10" s="180">
        <v>30.625</v>
      </c>
      <c r="AU10" s="180">
        <v>10.125</v>
      </c>
      <c r="AV10" s="180">
        <v>61.125</v>
      </c>
      <c r="AW10" s="181">
        <v>0.375</v>
      </c>
      <c r="AX10" s="181">
        <v>60.75</v>
      </c>
      <c r="AY10" s="180">
        <v>2.125</v>
      </c>
      <c r="AZ10" s="180">
        <v>13.75</v>
      </c>
      <c r="BA10" s="180">
        <v>71.625</v>
      </c>
      <c r="BB10" s="180">
        <v>3.75</v>
      </c>
      <c r="BC10" s="180">
        <v>0</v>
      </c>
      <c r="BD10" s="180">
        <v>895.625</v>
      </c>
      <c r="BE10" s="180">
        <v>2.125</v>
      </c>
      <c r="BF10" s="180" t="e">
        <v>#VALUE!</v>
      </c>
      <c r="BG10" s="180">
        <v>197</v>
      </c>
      <c r="BH10" s="180" t="e">
        <v>#VALUE!</v>
      </c>
      <c r="BI10" s="182">
        <v>1283.198075</v>
      </c>
      <c r="BJ10" s="183">
        <v>556.375</v>
      </c>
      <c r="BK10" s="183">
        <v>248.875</v>
      </c>
      <c r="BL10" s="183">
        <v>411.32307500000002</v>
      </c>
      <c r="BM10" s="183">
        <v>5.875</v>
      </c>
      <c r="BN10" s="183" t="e">
        <v>#VALUE!</v>
      </c>
      <c r="BO10" s="183">
        <v>0</v>
      </c>
      <c r="BP10" s="183">
        <v>60.75</v>
      </c>
      <c r="BQ10" s="184">
        <v>1085.25</v>
      </c>
      <c r="BR10" s="184">
        <v>40</v>
      </c>
      <c r="BS10" s="184" t="e">
        <v>#VALUE!</v>
      </c>
      <c r="BT10" s="184" t="e">
        <v>#VALUE!</v>
      </c>
      <c r="BU10" s="184" t="e">
        <v>#VALUE!</v>
      </c>
      <c r="BV10" s="184">
        <v>840</v>
      </c>
      <c r="BW10" s="185">
        <v>0</v>
      </c>
      <c r="BX10" s="185" t="e">
        <v>#VALUE!</v>
      </c>
      <c r="BY10" s="185">
        <v>48.375</v>
      </c>
      <c r="BZ10" s="185">
        <v>363.5</v>
      </c>
      <c r="CA10" s="185">
        <v>146.875</v>
      </c>
      <c r="CB10" s="185">
        <v>152</v>
      </c>
      <c r="CC10" s="186">
        <v>97.875</v>
      </c>
      <c r="CD10" s="187">
        <v>69545.476762622595</v>
      </c>
    </row>
    <row r="11" spans="1:82" x14ac:dyDescent="0.25">
      <c r="A11" s="179" t="s">
        <v>366</v>
      </c>
      <c r="B11" s="179" t="s">
        <v>367</v>
      </c>
      <c r="C11" s="179" t="s">
        <v>368</v>
      </c>
      <c r="D11" s="179" t="s">
        <v>120</v>
      </c>
      <c r="E11" s="180">
        <v>6984.6433117605602</v>
      </c>
      <c r="F11" s="181">
        <v>6817.0179772232405</v>
      </c>
      <c r="G11" s="181">
        <v>10.375</v>
      </c>
      <c r="H11" s="181">
        <v>157.25033453732399</v>
      </c>
      <c r="I11" s="181">
        <v>375.5</v>
      </c>
      <c r="J11" s="181">
        <v>363.75</v>
      </c>
      <c r="K11" s="181">
        <v>458.375</v>
      </c>
      <c r="L11" s="181">
        <v>950.43188405797105</v>
      </c>
      <c r="M11" s="181">
        <v>1774.01713330809</v>
      </c>
      <c r="N11" s="181">
        <v>1716.7582071042</v>
      </c>
      <c r="O11" s="181">
        <v>1345.8110872903001</v>
      </c>
      <c r="P11" s="180">
        <v>458.25</v>
      </c>
      <c r="Q11" s="181">
        <v>2</v>
      </c>
      <c r="R11" s="181">
        <v>1</v>
      </c>
      <c r="S11" s="180">
        <v>204</v>
      </c>
      <c r="T11" s="180">
        <v>260.375</v>
      </c>
      <c r="U11" s="180">
        <v>489.295978181149</v>
      </c>
      <c r="V11" s="180">
        <v>1184.75</v>
      </c>
      <c r="W11" s="181">
        <v>236</v>
      </c>
      <c r="X11" s="181">
        <v>212.25</v>
      </c>
      <c r="Y11" s="181">
        <v>280.375</v>
      </c>
      <c r="Z11" s="181">
        <v>169.5</v>
      </c>
      <c r="AA11" s="181">
        <v>15.375</v>
      </c>
      <c r="AB11" s="181" t="e">
        <v>#VALUE!</v>
      </c>
      <c r="AC11" s="181">
        <v>0</v>
      </c>
      <c r="AD11" s="181">
        <v>168.5</v>
      </c>
      <c r="AE11" s="181">
        <v>92.625</v>
      </c>
      <c r="AF11" s="180">
        <v>2782.9723335794101</v>
      </c>
      <c r="AG11" s="181">
        <v>706.25</v>
      </c>
      <c r="AH11" s="181">
        <v>18.5</v>
      </c>
      <c r="AI11" s="181">
        <v>592</v>
      </c>
      <c r="AJ11" s="181">
        <v>67.375</v>
      </c>
      <c r="AK11" s="181">
        <v>198</v>
      </c>
      <c r="AL11" s="181">
        <v>48.75</v>
      </c>
      <c r="AM11" s="181">
        <v>1152.0973335794099</v>
      </c>
      <c r="AN11" s="180">
        <v>16</v>
      </c>
      <c r="AO11" s="180">
        <v>241</v>
      </c>
      <c r="AP11" s="181">
        <v>99.625</v>
      </c>
      <c r="AQ11" s="181">
        <v>0</v>
      </c>
      <c r="AR11" s="181">
        <v>53.75</v>
      </c>
      <c r="AS11" s="181">
        <v>87.625</v>
      </c>
      <c r="AT11" s="180">
        <v>22.375</v>
      </c>
      <c r="AU11" s="180">
        <v>3.125</v>
      </c>
      <c r="AV11" s="180">
        <v>33.375</v>
      </c>
      <c r="AW11" s="181">
        <v>5.625</v>
      </c>
      <c r="AX11" s="181">
        <v>27.75</v>
      </c>
      <c r="AY11" s="180">
        <v>3.75</v>
      </c>
      <c r="AZ11" s="180">
        <v>13.125</v>
      </c>
      <c r="BA11" s="180">
        <v>20.25</v>
      </c>
      <c r="BB11" s="180">
        <v>1</v>
      </c>
      <c r="BC11" s="180">
        <v>1</v>
      </c>
      <c r="BD11" s="180">
        <v>815.75</v>
      </c>
      <c r="BE11" s="180">
        <v>0</v>
      </c>
      <c r="BF11" s="180" t="e">
        <v>#VALUE!</v>
      </c>
      <c r="BG11" s="180">
        <v>305.375</v>
      </c>
      <c r="BH11" s="180" t="e">
        <v>#VALUE!</v>
      </c>
      <c r="BI11" s="182">
        <v>1243.2453714374999</v>
      </c>
      <c r="BJ11" s="183">
        <v>332.75</v>
      </c>
      <c r="BK11" s="183">
        <v>68.5</v>
      </c>
      <c r="BL11" s="183">
        <v>654.8703714374999</v>
      </c>
      <c r="BM11" s="183" t="e">
        <v>#VALUE!</v>
      </c>
      <c r="BN11" s="183">
        <v>0</v>
      </c>
      <c r="BO11" s="183" t="e">
        <v>#VALUE!</v>
      </c>
      <c r="BP11" s="183">
        <v>187.125</v>
      </c>
      <c r="BQ11" s="184">
        <v>332.875</v>
      </c>
      <c r="BR11" s="184">
        <v>37.875</v>
      </c>
      <c r="BS11" s="184" t="e">
        <v>#VALUE!</v>
      </c>
      <c r="BT11" s="184" t="e">
        <v>#VALUE!</v>
      </c>
      <c r="BU11" s="184" t="e">
        <v>#VALUE!</v>
      </c>
      <c r="BV11" s="184">
        <v>295</v>
      </c>
      <c r="BW11" s="185">
        <v>10.125</v>
      </c>
      <c r="BX11" s="185" t="e">
        <v>#VALUE!</v>
      </c>
      <c r="BY11" s="185" t="e">
        <v>#VALUE!</v>
      </c>
      <c r="BZ11" s="185">
        <v>96.375</v>
      </c>
      <c r="CA11" s="185">
        <v>0</v>
      </c>
      <c r="CB11" s="185">
        <v>72.625</v>
      </c>
      <c r="CC11" s="186">
        <v>57.75</v>
      </c>
      <c r="CD11" s="187">
        <v>57656.537809573099</v>
      </c>
    </row>
    <row r="12" spans="1:82" x14ac:dyDescent="0.25">
      <c r="A12" s="179" t="s">
        <v>369</v>
      </c>
      <c r="B12" s="179" t="s">
        <v>370</v>
      </c>
      <c r="C12" s="179" t="s">
        <v>371</v>
      </c>
      <c r="D12" s="179" t="s">
        <v>125</v>
      </c>
      <c r="E12" s="180">
        <v>4462</v>
      </c>
      <c r="F12" s="181">
        <v>4374.75</v>
      </c>
      <c r="G12" s="181">
        <v>1</v>
      </c>
      <c r="H12" s="181">
        <v>86.25</v>
      </c>
      <c r="I12" s="181">
        <v>379.875</v>
      </c>
      <c r="J12" s="181">
        <v>330.75</v>
      </c>
      <c r="K12" s="181">
        <v>292.125</v>
      </c>
      <c r="L12" s="181">
        <v>612.5</v>
      </c>
      <c r="M12" s="181">
        <v>1420.875</v>
      </c>
      <c r="N12" s="181">
        <v>739.375</v>
      </c>
      <c r="O12" s="181">
        <v>686.5</v>
      </c>
      <c r="P12" s="180">
        <v>128.375</v>
      </c>
      <c r="Q12" s="181">
        <v>8.75</v>
      </c>
      <c r="R12" s="181">
        <v>17</v>
      </c>
      <c r="S12" s="180">
        <v>179.625</v>
      </c>
      <c r="T12" s="180">
        <v>153</v>
      </c>
      <c r="U12" s="180">
        <v>104.25</v>
      </c>
      <c r="V12" s="180">
        <v>1317.75</v>
      </c>
      <c r="W12" s="181">
        <v>265.25</v>
      </c>
      <c r="X12" s="181">
        <v>166.75</v>
      </c>
      <c r="Y12" s="181">
        <v>266.75</v>
      </c>
      <c r="Z12" s="181">
        <v>224.5</v>
      </c>
      <c r="AA12" s="181" t="e">
        <v>#VALUE!</v>
      </c>
      <c r="AB12" s="181">
        <v>154.875</v>
      </c>
      <c r="AC12" s="181" t="e">
        <v>#VALUE!</v>
      </c>
      <c r="AD12" s="181">
        <v>158.5</v>
      </c>
      <c r="AE12" s="181">
        <v>81.125</v>
      </c>
      <c r="AF12" s="180">
        <v>1277</v>
      </c>
      <c r="AG12" s="181">
        <v>527.125</v>
      </c>
      <c r="AH12" s="181">
        <v>5.25</v>
      </c>
      <c r="AI12" s="181">
        <v>382.875</v>
      </c>
      <c r="AJ12" s="181">
        <v>54</v>
      </c>
      <c r="AK12" s="181" t="e">
        <v>#VALUE!</v>
      </c>
      <c r="AL12" s="181">
        <v>63.75</v>
      </c>
      <c r="AM12" s="181">
        <v>244</v>
      </c>
      <c r="AN12" s="180">
        <v>77.375</v>
      </c>
      <c r="AO12" s="180">
        <v>132.625</v>
      </c>
      <c r="AP12" s="181">
        <v>77.125</v>
      </c>
      <c r="AQ12" s="181">
        <v>3</v>
      </c>
      <c r="AR12" s="181">
        <v>47.875</v>
      </c>
      <c r="AS12" s="181">
        <v>4.625</v>
      </c>
      <c r="AT12" s="180">
        <v>61.5</v>
      </c>
      <c r="AU12" s="180">
        <v>56.375</v>
      </c>
      <c r="AV12" s="180">
        <v>74.375</v>
      </c>
      <c r="AW12" s="181">
        <v>32.125</v>
      </c>
      <c r="AX12" s="181">
        <v>42.25</v>
      </c>
      <c r="AY12" s="180">
        <v>5.125</v>
      </c>
      <c r="AZ12" s="180">
        <v>11.375</v>
      </c>
      <c r="BA12" s="180">
        <v>22.875</v>
      </c>
      <c r="BB12" s="180">
        <v>0</v>
      </c>
      <c r="BC12" s="180">
        <v>3.875</v>
      </c>
      <c r="BD12" s="180">
        <v>524.125</v>
      </c>
      <c r="BE12" s="180">
        <v>7.25</v>
      </c>
      <c r="BF12" s="180">
        <v>84.5</v>
      </c>
      <c r="BG12" s="180">
        <v>114.875</v>
      </c>
      <c r="BH12" s="180" t="e">
        <v>#VALUE!</v>
      </c>
      <c r="BI12" s="182">
        <v>700.38847165624998</v>
      </c>
      <c r="BJ12" s="183" t="e">
        <v>#VALUE!</v>
      </c>
      <c r="BK12" s="183">
        <v>165.5</v>
      </c>
      <c r="BL12" s="183">
        <v>251.13847165624998</v>
      </c>
      <c r="BM12" s="183">
        <v>3.5</v>
      </c>
      <c r="BN12" s="183">
        <v>0.75</v>
      </c>
      <c r="BO12" s="183" t="e">
        <v>#VALUE!</v>
      </c>
      <c r="BP12" s="183">
        <v>165.25</v>
      </c>
      <c r="BQ12" s="184">
        <v>165.125</v>
      </c>
      <c r="BR12" s="184">
        <v>17</v>
      </c>
      <c r="BS12" s="184" t="e">
        <v>#VALUE!</v>
      </c>
      <c r="BT12" s="184" t="e">
        <v>#VALUE!</v>
      </c>
      <c r="BU12" s="184" t="e">
        <v>#VALUE!</v>
      </c>
      <c r="BV12" s="184">
        <v>74.25</v>
      </c>
      <c r="BW12" s="185" t="e">
        <v>#VALUE!</v>
      </c>
      <c r="BX12" s="185" t="e">
        <v>#VALUE!</v>
      </c>
      <c r="BY12" s="185" t="e">
        <v>#VALUE!</v>
      </c>
      <c r="BZ12" s="185" t="e">
        <v>#VALUE!</v>
      </c>
      <c r="CA12" s="185" t="e">
        <v>#VALUE!</v>
      </c>
      <c r="CB12" s="185">
        <v>34.5</v>
      </c>
      <c r="CC12" s="186">
        <v>99.375</v>
      </c>
      <c r="CD12" s="187">
        <v>29377.847435653199</v>
      </c>
    </row>
    <row r="13" spans="1:82" x14ac:dyDescent="0.25">
      <c r="A13" s="179" t="s">
        <v>372</v>
      </c>
      <c r="B13" s="179" t="s">
        <v>373</v>
      </c>
      <c r="C13" s="179" t="s">
        <v>368</v>
      </c>
      <c r="D13" s="179" t="s">
        <v>120</v>
      </c>
      <c r="E13" s="180">
        <v>7801.4615141466202</v>
      </c>
      <c r="F13" s="181">
        <v>7496.9674739010798</v>
      </c>
      <c r="G13" s="181" t="e">
        <v>#VALUE!</v>
      </c>
      <c r="H13" s="181">
        <v>304.49404024553201</v>
      </c>
      <c r="I13" s="181">
        <v>385.5</v>
      </c>
      <c r="J13" s="181">
        <v>409.375</v>
      </c>
      <c r="K13" s="181">
        <v>528.62520543682501</v>
      </c>
      <c r="L13" s="181">
        <v>1038.84375</v>
      </c>
      <c r="M13" s="181">
        <v>1985.03244602157</v>
      </c>
      <c r="N13" s="181">
        <v>1993.9944815336</v>
      </c>
      <c r="O13" s="181">
        <v>1460.09063115462</v>
      </c>
      <c r="P13" s="180">
        <v>595.125</v>
      </c>
      <c r="Q13" s="181">
        <v>3</v>
      </c>
      <c r="R13" s="181">
        <v>27.75</v>
      </c>
      <c r="S13" s="180">
        <v>183.5</v>
      </c>
      <c r="T13" s="180">
        <v>275</v>
      </c>
      <c r="U13" s="180">
        <v>488.90690802002001</v>
      </c>
      <c r="V13" s="180">
        <v>1800.625</v>
      </c>
      <c r="W13" s="181">
        <v>540.25</v>
      </c>
      <c r="X13" s="181">
        <v>330.625</v>
      </c>
      <c r="Y13" s="181">
        <v>130.625</v>
      </c>
      <c r="Z13" s="181">
        <v>290.875</v>
      </c>
      <c r="AA13" s="181">
        <v>15</v>
      </c>
      <c r="AB13" s="181">
        <v>14.125</v>
      </c>
      <c r="AC13" s="181">
        <v>24.125</v>
      </c>
      <c r="AD13" s="181">
        <v>254.25</v>
      </c>
      <c r="AE13" s="181">
        <v>200.75</v>
      </c>
      <c r="AF13" s="180">
        <v>2758.1796061266</v>
      </c>
      <c r="AG13" s="181">
        <v>793.625</v>
      </c>
      <c r="AH13" s="181">
        <v>38.75</v>
      </c>
      <c r="AI13" s="181">
        <v>968</v>
      </c>
      <c r="AJ13" s="181">
        <v>49.75</v>
      </c>
      <c r="AK13" s="181">
        <v>187.875</v>
      </c>
      <c r="AL13" s="181">
        <v>76.25</v>
      </c>
      <c r="AM13" s="181">
        <v>643.92960612659704</v>
      </c>
      <c r="AN13" s="180">
        <v>162.125</v>
      </c>
      <c r="AO13" s="180">
        <v>106.375</v>
      </c>
      <c r="AP13" s="181">
        <v>65.875</v>
      </c>
      <c r="AQ13" s="181">
        <v>1</v>
      </c>
      <c r="AR13" s="181">
        <v>14.625</v>
      </c>
      <c r="AS13" s="181">
        <v>24.875</v>
      </c>
      <c r="AT13" s="180">
        <v>59.75</v>
      </c>
      <c r="AU13" s="180">
        <v>24</v>
      </c>
      <c r="AV13" s="180">
        <v>17.875</v>
      </c>
      <c r="AW13" s="181">
        <v>1</v>
      </c>
      <c r="AX13" s="181">
        <v>16.875</v>
      </c>
      <c r="AY13" s="180">
        <v>12.625</v>
      </c>
      <c r="AZ13" s="180">
        <v>96.375</v>
      </c>
      <c r="BA13" s="180">
        <v>47.25</v>
      </c>
      <c r="BB13" s="180">
        <v>1</v>
      </c>
      <c r="BC13" s="180">
        <v>1</v>
      </c>
      <c r="BD13" s="180">
        <v>574.125</v>
      </c>
      <c r="BE13" s="180">
        <v>4</v>
      </c>
      <c r="BF13" s="180" t="e">
        <v>#VALUE!</v>
      </c>
      <c r="BG13" s="180">
        <v>345</v>
      </c>
      <c r="BH13" s="180" t="e">
        <v>#VALUE!</v>
      </c>
      <c r="BI13" s="182">
        <v>2118.5140999999999</v>
      </c>
      <c r="BJ13" s="183">
        <v>943.125</v>
      </c>
      <c r="BK13" s="183">
        <v>327.125</v>
      </c>
      <c r="BL13" s="183">
        <v>758.76409999999998</v>
      </c>
      <c r="BM13" s="183" t="e">
        <v>#VALUE!</v>
      </c>
      <c r="BN13" s="183">
        <v>1</v>
      </c>
      <c r="BO13" s="183" t="e">
        <v>#VALUE!</v>
      </c>
      <c r="BP13" s="183">
        <v>88.5</v>
      </c>
      <c r="BQ13" s="184">
        <v>1016</v>
      </c>
      <c r="BR13" s="184">
        <v>49.75</v>
      </c>
      <c r="BS13" s="184" t="e">
        <v>#VALUE!</v>
      </c>
      <c r="BT13" s="184" t="e">
        <v>#VALUE!</v>
      </c>
      <c r="BU13" s="184" t="e">
        <v>#VALUE!</v>
      </c>
      <c r="BV13" s="184">
        <v>249.5</v>
      </c>
      <c r="BW13" s="185">
        <v>36.375</v>
      </c>
      <c r="BX13" s="185" t="e">
        <v>#VALUE!</v>
      </c>
      <c r="BY13" s="185" t="e">
        <v>#VALUE!</v>
      </c>
      <c r="BZ13" s="185" t="e">
        <v>#VALUE!</v>
      </c>
      <c r="CA13" s="185" t="e">
        <v>#VALUE!</v>
      </c>
      <c r="CB13" s="185">
        <v>101.125</v>
      </c>
      <c r="CC13" s="186">
        <v>207.375</v>
      </c>
      <c r="CD13" s="187">
        <v>88180.987932532997</v>
      </c>
    </row>
    <row r="14" spans="1:82" x14ac:dyDescent="0.25">
      <c r="A14" s="179" t="s">
        <v>157</v>
      </c>
      <c r="B14" s="179" t="s">
        <v>374</v>
      </c>
      <c r="C14" s="179" t="s">
        <v>375</v>
      </c>
      <c r="D14" s="179" t="s">
        <v>125</v>
      </c>
      <c r="E14" s="180">
        <v>9065.2437828259699</v>
      </c>
      <c r="F14" s="181">
        <v>9063.2437828259699</v>
      </c>
      <c r="G14" s="181">
        <v>2</v>
      </c>
      <c r="H14" s="181" t="e">
        <v>#VALUE!</v>
      </c>
      <c r="I14" s="181">
        <v>611.875</v>
      </c>
      <c r="J14" s="181">
        <v>584.25</v>
      </c>
      <c r="K14" s="181">
        <v>520.938464235624</v>
      </c>
      <c r="L14" s="181">
        <v>1015.5</v>
      </c>
      <c r="M14" s="181">
        <v>2742.5935779116899</v>
      </c>
      <c r="N14" s="181">
        <v>2451.8528003339402</v>
      </c>
      <c r="O14" s="181">
        <v>1138.2339403447199</v>
      </c>
      <c r="P14" s="180">
        <v>559.75</v>
      </c>
      <c r="Q14" s="181">
        <v>15.375</v>
      </c>
      <c r="R14" s="181">
        <v>17.875</v>
      </c>
      <c r="S14" s="180">
        <v>1066.125</v>
      </c>
      <c r="T14" s="180">
        <v>413.625</v>
      </c>
      <c r="U14" s="180">
        <v>377.17941592115397</v>
      </c>
      <c r="V14" s="180">
        <v>1971.75</v>
      </c>
      <c r="W14" s="181">
        <v>240.375</v>
      </c>
      <c r="X14" s="181">
        <v>205.625</v>
      </c>
      <c r="Y14" s="181">
        <v>222.875</v>
      </c>
      <c r="Z14" s="181">
        <v>629.25</v>
      </c>
      <c r="AA14" s="181">
        <v>12.125</v>
      </c>
      <c r="AB14" s="181">
        <v>194.5</v>
      </c>
      <c r="AC14" s="181" t="e">
        <v>#VALUE!</v>
      </c>
      <c r="AD14" s="181">
        <v>305.25</v>
      </c>
      <c r="AE14" s="181">
        <v>161.75</v>
      </c>
      <c r="AF14" s="180">
        <v>2907.06436690482</v>
      </c>
      <c r="AG14" s="181">
        <v>464.625</v>
      </c>
      <c r="AH14" s="181">
        <v>39.875</v>
      </c>
      <c r="AI14" s="181">
        <v>1249.25</v>
      </c>
      <c r="AJ14" s="181">
        <v>62.875</v>
      </c>
      <c r="AK14" s="181">
        <v>312</v>
      </c>
      <c r="AL14" s="181">
        <v>44.25</v>
      </c>
      <c r="AM14" s="181">
        <v>734.18936690481996</v>
      </c>
      <c r="AN14" s="180">
        <v>72.625</v>
      </c>
      <c r="AO14" s="180">
        <v>234.375</v>
      </c>
      <c r="AP14" s="181">
        <v>142.25</v>
      </c>
      <c r="AQ14" s="181">
        <v>4.625</v>
      </c>
      <c r="AR14" s="181">
        <v>52.75</v>
      </c>
      <c r="AS14" s="181">
        <v>34.75</v>
      </c>
      <c r="AT14" s="180">
        <v>126</v>
      </c>
      <c r="AU14" s="180">
        <v>28.25</v>
      </c>
      <c r="AV14" s="180">
        <v>25.25</v>
      </c>
      <c r="AW14" s="181">
        <v>2.875</v>
      </c>
      <c r="AX14" s="181">
        <v>22.375</v>
      </c>
      <c r="AY14" s="180">
        <v>7</v>
      </c>
      <c r="AZ14" s="180">
        <v>48.25</v>
      </c>
      <c r="BA14" s="180">
        <v>41</v>
      </c>
      <c r="BB14" s="180">
        <v>1.125</v>
      </c>
      <c r="BC14" s="180">
        <v>5</v>
      </c>
      <c r="BD14" s="180">
        <v>895.625</v>
      </c>
      <c r="BE14" s="180">
        <v>0</v>
      </c>
      <c r="BF14" s="180">
        <v>6</v>
      </c>
      <c r="BG14" s="180">
        <v>209.625</v>
      </c>
      <c r="BH14" s="180" t="e">
        <v>#VALUE!</v>
      </c>
      <c r="BI14" s="182">
        <v>2961.4902868863687</v>
      </c>
      <c r="BJ14" s="183">
        <v>1824.625</v>
      </c>
      <c r="BK14" s="183">
        <v>89.25</v>
      </c>
      <c r="BL14" s="183">
        <v>804.81761887500011</v>
      </c>
      <c r="BM14" s="183">
        <v>6.125</v>
      </c>
      <c r="BN14" s="183">
        <v>51.5</v>
      </c>
      <c r="BO14" s="183">
        <v>26.5</v>
      </c>
      <c r="BP14" s="183">
        <v>158.67266801136901</v>
      </c>
      <c r="BQ14" s="184">
        <v>805.375</v>
      </c>
      <c r="BR14" s="184">
        <v>51.625</v>
      </c>
      <c r="BS14" s="184" t="e">
        <v>#VALUE!</v>
      </c>
      <c r="BT14" s="184">
        <v>76.5</v>
      </c>
      <c r="BU14" s="184" t="e">
        <v>#VALUE!</v>
      </c>
      <c r="BV14" s="184">
        <v>309.25</v>
      </c>
      <c r="BW14" s="185" t="e">
        <v>#VALUE!</v>
      </c>
      <c r="BX14" s="185" t="e">
        <v>#VALUE!</v>
      </c>
      <c r="BY14" s="185" t="e">
        <v>#VALUE!</v>
      </c>
      <c r="BZ14" s="185">
        <v>37.625</v>
      </c>
      <c r="CA14" s="185" t="e">
        <v>#VALUE!</v>
      </c>
      <c r="CB14" s="185">
        <v>166</v>
      </c>
      <c r="CC14" s="186">
        <v>137.375</v>
      </c>
      <c r="CD14" s="187">
        <v>75066.588312028005</v>
      </c>
    </row>
    <row r="15" spans="1:82" x14ac:dyDescent="0.25">
      <c r="A15" s="179" t="s">
        <v>376</v>
      </c>
      <c r="B15" s="179" t="s">
        <v>377</v>
      </c>
      <c r="C15" s="179" t="s">
        <v>371</v>
      </c>
      <c r="D15" s="179" t="s">
        <v>125</v>
      </c>
      <c r="E15" s="180">
        <v>13564.359732655999</v>
      </c>
      <c r="F15" s="181">
        <v>12092.459732656031</v>
      </c>
      <c r="G15" s="181">
        <v>30.375</v>
      </c>
      <c r="H15" s="181">
        <v>1441.5250000000001</v>
      </c>
      <c r="I15" s="181">
        <v>622.375</v>
      </c>
      <c r="J15" s="181">
        <v>589.625</v>
      </c>
      <c r="K15" s="181">
        <v>735.375</v>
      </c>
      <c r="L15" s="181">
        <v>1573.3979409479412</v>
      </c>
      <c r="M15" s="181">
        <v>3428.0875139620102</v>
      </c>
      <c r="N15" s="181">
        <v>3285.0263827578201</v>
      </c>
      <c r="O15" s="181">
        <v>3330.4728949882601</v>
      </c>
      <c r="P15" s="180">
        <v>800</v>
      </c>
      <c r="Q15" s="181">
        <v>9.25</v>
      </c>
      <c r="R15" s="181">
        <v>6.625</v>
      </c>
      <c r="S15" s="180">
        <v>1426.25</v>
      </c>
      <c r="T15" s="180">
        <v>261.125</v>
      </c>
      <c r="U15" s="180">
        <v>1565.65</v>
      </c>
      <c r="V15" s="180">
        <v>3204</v>
      </c>
      <c r="W15" s="181">
        <v>1217.5</v>
      </c>
      <c r="X15" s="181">
        <v>461.5</v>
      </c>
      <c r="Y15" s="181">
        <v>360.25</v>
      </c>
      <c r="Z15" s="181">
        <v>466.625</v>
      </c>
      <c r="AA15" s="181">
        <v>0</v>
      </c>
      <c r="AB15" s="181">
        <v>355.25</v>
      </c>
      <c r="AC15" s="181">
        <v>60.75</v>
      </c>
      <c r="AD15" s="181">
        <v>201.625</v>
      </c>
      <c r="AE15" s="181">
        <v>80.5</v>
      </c>
      <c r="AF15" s="180">
        <v>4114.4597326560297</v>
      </c>
      <c r="AG15" s="181">
        <v>2567.375</v>
      </c>
      <c r="AH15" s="181">
        <v>104.625</v>
      </c>
      <c r="AI15" s="181">
        <v>672.375</v>
      </c>
      <c r="AJ15" s="181">
        <v>95.5</v>
      </c>
      <c r="AK15" s="181">
        <v>135.625</v>
      </c>
      <c r="AL15" s="181">
        <v>8.875</v>
      </c>
      <c r="AM15" s="181">
        <v>530.08473265602993</v>
      </c>
      <c r="AN15" s="180">
        <v>97.5</v>
      </c>
      <c r="AO15" s="180">
        <v>145.125</v>
      </c>
      <c r="AP15" s="181">
        <v>90.25</v>
      </c>
      <c r="AQ15" s="181">
        <v>3.25</v>
      </c>
      <c r="AR15" s="181">
        <v>18.75</v>
      </c>
      <c r="AS15" s="181">
        <v>32.875</v>
      </c>
      <c r="AT15" s="180">
        <v>260.25</v>
      </c>
      <c r="AU15" s="180">
        <v>18</v>
      </c>
      <c r="AV15" s="180">
        <v>56</v>
      </c>
      <c r="AW15" s="181">
        <v>15.125</v>
      </c>
      <c r="AX15" s="181">
        <v>40.875</v>
      </c>
      <c r="AY15" s="180">
        <v>89.25</v>
      </c>
      <c r="AZ15" s="180">
        <v>13.375</v>
      </c>
      <c r="BA15" s="180">
        <v>88.25</v>
      </c>
      <c r="BB15" s="180">
        <v>0</v>
      </c>
      <c r="BC15" s="180">
        <v>0</v>
      </c>
      <c r="BD15" s="180">
        <v>870.5</v>
      </c>
      <c r="BE15" s="180">
        <v>6.625</v>
      </c>
      <c r="BF15" s="180">
        <v>198.25</v>
      </c>
      <c r="BG15" s="180">
        <v>127.5</v>
      </c>
      <c r="BH15" s="180" t="e">
        <v>#VALUE!</v>
      </c>
      <c r="BI15" s="182">
        <v>1927.1120799687501</v>
      </c>
      <c r="BJ15" s="183">
        <v>844</v>
      </c>
      <c r="BK15" s="183">
        <v>15.625</v>
      </c>
      <c r="BL15" s="183">
        <v>896.11207996874998</v>
      </c>
      <c r="BM15" s="183">
        <v>19.125</v>
      </c>
      <c r="BN15" s="183">
        <v>20.75</v>
      </c>
      <c r="BO15" s="183">
        <v>43.875</v>
      </c>
      <c r="BP15" s="183">
        <v>87.625</v>
      </c>
      <c r="BQ15" s="184">
        <v>1133.75</v>
      </c>
      <c r="BR15" s="184">
        <v>29.125</v>
      </c>
      <c r="BS15" s="184" t="e">
        <v>#VALUE!</v>
      </c>
      <c r="BT15" s="184" t="e">
        <v>#VALUE!</v>
      </c>
      <c r="BU15" s="184">
        <v>0</v>
      </c>
      <c r="BV15" s="184">
        <v>675.5</v>
      </c>
      <c r="BW15" s="185" t="e">
        <v>#VALUE!</v>
      </c>
      <c r="BX15" s="185">
        <v>0</v>
      </c>
      <c r="BY15" s="185" t="e">
        <v>#VALUE!</v>
      </c>
      <c r="BZ15" s="185">
        <v>90.5</v>
      </c>
      <c r="CA15" s="185">
        <v>0</v>
      </c>
      <c r="CB15" s="185">
        <v>283.25</v>
      </c>
      <c r="CC15" s="186">
        <v>2</v>
      </c>
      <c r="CD15" s="187">
        <v>70497.297071769804</v>
      </c>
    </row>
    <row r="16" spans="1:82" x14ac:dyDescent="0.25">
      <c r="A16" s="179" t="s">
        <v>378</v>
      </c>
      <c r="B16" s="179" t="s">
        <v>379</v>
      </c>
      <c r="C16" s="179" t="s">
        <v>127</v>
      </c>
      <c r="D16" s="179" t="s">
        <v>127</v>
      </c>
      <c r="E16" s="180">
        <v>60582.049910218098</v>
      </c>
      <c r="F16" s="181">
        <v>60440.3502655802</v>
      </c>
      <c r="G16" s="181">
        <v>141.69964463790799</v>
      </c>
      <c r="H16" s="181">
        <v>0</v>
      </c>
      <c r="I16" s="181">
        <v>3761.75</v>
      </c>
      <c r="J16" s="181">
        <v>3302.0273553338802</v>
      </c>
      <c r="K16" s="181">
        <v>3966.4399909420299</v>
      </c>
      <c r="L16" s="181">
        <v>7039.8359820206797</v>
      </c>
      <c r="M16" s="181">
        <v>13984.4136396333</v>
      </c>
      <c r="N16" s="181">
        <v>11464.881360654001</v>
      </c>
      <c r="O16" s="181">
        <v>17062.701581634301</v>
      </c>
      <c r="P16" s="180">
        <v>7978.375</v>
      </c>
      <c r="Q16" s="181">
        <v>143.75</v>
      </c>
      <c r="R16" s="181">
        <v>466.625</v>
      </c>
      <c r="S16" s="180">
        <v>4644.125</v>
      </c>
      <c r="T16" s="180">
        <v>2879.25</v>
      </c>
      <c r="U16" s="180">
        <v>1129.02026992739</v>
      </c>
      <c r="V16" s="180">
        <v>9214</v>
      </c>
      <c r="W16" s="181">
        <v>1014.25</v>
      </c>
      <c r="X16" s="181">
        <v>2097.25</v>
      </c>
      <c r="Y16" s="181">
        <v>780.75</v>
      </c>
      <c r="Z16" s="181">
        <v>1477.5</v>
      </c>
      <c r="AA16" s="181">
        <v>0</v>
      </c>
      <c r="AB16" s="181">
        <v>782.75</v>
      </c>
      <c r="AC16" s="181">
        <v>319.625</v>
      </c>
      <c r="AD16" s="181">
        <v>1329.5</v>
      </c>
      <c r="AE16" s="181">
        <v>1412.375</v>
      </c>
      <c r="AF16" s="180">
        <v>19079.529640290799</v>
      </c>
      <c r="AG16" s="181">
        <v>6980</v>
      </c>
      <c r="AH16" s="181">
        <v>200.875</v>
      </c>
      <c r="AI16" s="181">
        <v>3024.75</v>
      </c>
      <c r="AJ16" s="181">
        <v>1885.75</v>
      </c>
      <c r="AK16" s="181">
        <v>374.25</v>
      </c>
      <c r="AL16" s="181">
        <v>370</v>
      </c>
      <c r="AM16" s="181">
        <v>6243.9046402907697</v>
      </c>
      <c r="AN16" s="180">
        <v>1010</v>
      </c>
      <c r="AO16" s="180">
        <v>3180.875</v>
      </c>
      <c r="AP16" s="181">
        <v>2135.25</v>
      </c>
      <c r="AQ16" s="181">
        <v>102.75</v>
      </c>
      <c r="AR16" s="181">
        <v>540</v>
      </c>
      <c r="AS16" s="181">
        <v>402.875</v>
      </c>
      <c r="AT16" s="180">
        <v>400.375</v>
      </c>
      <c r="AU16" s="180">
        <v>57.5</v>
      </c>
      <c r="AV16" s="180">
        <v>101.375</v>
      </c>
      <c r="AW16" s="181">
        <v>24.5</v>
      </c>
      <c r="AX16" s="181">
        <v>76.875</v>
      </c>
      <c r="AY16" s="180">
        <v>251</v>
      </c>
      <c r="AZ16" s="180">
        <v>359.75</v>
      </c>
      <c r="BA16" s="180">
        <v>287.375</v>
      </c>
      <c r="BB16" s="180">
        <v>12.25</v>
      </c>
      <c r="BC16" s="180">
        <v>2</v>
      </c>
      <c r="BD16" s="180">
        <v>7950.5</v>
      </c>
      <c r="BE16" s="180">
        <v>166.625</v>
      </c>
      <c r="BF16" s="180">
        <v>125.375</v>
      </c>
      <c r="BG16" s="180">
        <v>1715.25</v>
      </c>
      <c r="BH16" s="180" t="e">
        <v>#VALUE!</v>
      </c>
      <c r="BI16" s="182">
        <v>6491.375</v>
      </c>
      <c r="BJ16" s="183">
        <v>443.125</v>
      </c>
      <c r="BK16" s="183">
        <v>768</v>
      </c>
      <c r="BL16" s="183">
        <v>4720.625</v>
      </c>
      <c r="BM16" s="183">
        <v>21.75</v>
      </c>
      <c r="BN16" s="183">
        <v>53</v>
      </c>
      <c r="BO16" s="183">
        <v>5.875</v>
      </c>
      <c r="BP16" s="183">
        <v>479</v>
      </c>
      <c r="BQ16" s="184">
        <v>4154.5</v>
      </c>
      <c r="BR16" s="184">
        <v>1279.5</v>
      </c>
      <c r="BS16" s="184" t="e">
        <v>#VALUE!</v>
      </c>
      <c r="BT16" s="184" t="e">
        <v>#VALUE!</v>
      </c>
      <c r="BU16" s="184">
        <v>50.125</v>
      </c>
      <c r="BV16" s="184">
        <v>2205.25</v>
      </c>
      <c r="BW16" s="185">
        <v>73.125</v>
      </c>
      <c r="BX16" s="185">
        <v>7.75</v>
      </c>
      <c r="BY16" s="185" t="e">
        <v>#VALUE!</v>
      </c>
      <c r="BZ16" s="185">
        <v>215.75</v>
      </c>
      <c r="CA16" s="185">
        <v>14.375</v>
      </c>
      <c r="CB16" s="185">
        <v>1129.125</v>
      </c>
      <c r="CC16" s="186">
        <v>1775.625</v>
      </c>
      <c r="CD16" s="187">
        <v>593247.11016258295</v>
      </c>
    </row>
    <row r="17" spans="1:82" x14ac:dyDescent="0.25">
      <c r="A17" s="179" t="s">
        <v>380</v>
      </c>
      <c r="B17" s="179" t="s">
        <v>381</v>
      </c>
      <c r="C17" s="179" t="s">
        <v>382</v>
      </c>
      <c r="D17" s="179" t="s">
        <v>123</v>
      </c>
      <c r="E17" s="180">
        <v>20854.534124156198</v>
      </c>
      <c r="F17" s="181">
        <v>20804.659124156198</v>
      </c>
      <c r="G17" s="181">
        <v>0</v>
      </c>
      <c r="H17" s="181">
        <v>49.875</v>
      </c>
      <c r="I17" s="181">
        <v>1133</v>
      </c>
      <c r="J17" s="181">
        <v>1186.625</v>
      </c>
      <c r="K17" s="181">
        <v>1342.1620370370399</v>
      </c>
      <c r="L17" s="181">
        <v>2430.8805019212</v>
      </c>
      <c r="M17" s="181">
        <v>5265.6283776195296</v>
      </c>
      <c r="N17" s="181">
        <v>4897.1742343337301</v>
      </c>
      <c r="O17" s="181">
        <v>4599.0639732447398</v>
      </c>
      <c r="P17" s="180">
        <v>2600</v>
      </c>
      <c r="Q17" s="181">
        <v>43.5</v>
      </c>
      <c r="R17" s="181">
        <v>84</v>
      </c>
      <c r="S17" s="180">
        <v>774.5</v>
      </c>
      <c r="T17" s="180">
        <v>1031.125</v>
      </c>
      <c r="U17" s="180">
        <v>389.93818681318697</v>
      </c>
      <c r="V17" s="180">
        <v>3142.5</v>
      </c>
      <c r="W17" s="181">
        <v>442.125</v>
      </c>
      <c r="X17" s="181">
        <v>971.875</v>
      </c>
      <c r="Y17" s="181">
        <v>383.125</v>
      </c>
      <c r="Z17" s="181">
        <v>409</v>
      </c>
      <c r="AA17" s="181">
        <v>13.5</v>
      </c>
      <c r="AB17" s="181">
        <v>76.5</v>
      </c>
      <c r="AC17" s="181">
        <v>50.875</v>
      </c>
      <c r="AD17" s="181">
        <v>439</v>
      </c>
      <c r="AE17" s="181">
        <v>356.5</v>
      </c>
      <c r="AF17" s="180">
        <v>7380.9709373430496</v>
      </c>
      <c r="AG17" s="181">
        <v>2136.5</v>
      </c>
      <c r="AH17" s="181">
        <v>187.125</v>
      </c>
      <c r="AI17" s="181">
        <v>2065.25</v>
      </c>
      <c r="AJ17" s="181">
        <v>252.5</v>
      </c>
      <c r="AK17" s="181">
        <v>472.5</v>
      </c>
      <c r="AL17" s="181">
        <v>82.75</v>
      </c>
      <c r="AM17" s="181">
        <v>2184.3459373430501</v>
      </c>
      <c r="AN17" s="180">
        <v>262.875</v>
      </c>
      <c r="AO17" s="180">
        <v>740.5</v>
      </c>
      <c r="AP17" s="181">
        <v>420.125</v>
      </c>
      <c r="AQ17" s="181">
        <v>7.5</v>
      </c>
      <c r="AR17" s="181">
        <v>222.5</v>
      </c>
      <c r="AS17" s="181">
        <v>90.375</v>
      </c>
      <c r="AT17" s="180">
        <v>355.125</v>
      </c>
      <c r="AU17" s="180">
        <v>16.5</v>
      </c>
      <c r="AV17" s="180">
        <v>107.25</v>
      </c>
      <c r="AW17" s="181">
        <v>32</v>
      </c>
      <c r="AX17" s="181">
        <v>75.25</v>
      </c>
      <c r="AY17" s="180">
        <v>120.75</v>
      </c>
      <c r="AZ17" s="180">
        <v>51.875</v>
      </c>
      <c r="BA17" s="180">
        <v>227.125</v>
      </c>
      <c r="BB17" s="180">
        <v>3</v>
      </c>
      <c r="BC17" s="180">
        <v>3</v>
      </c>
      <c r="BD17" s="180">
        <v>2150.5</v>
      </c>
      <c r="BE17" s="180">
        <v>92</v>
      </c>
      <c r="BF17" s="180" t="e">
        <v>#VALUE!</v>
      </c>
      <c r="BG17" s="180">
        <v>770.875</v>
      </c>
      <c r="BH17" s="180" t="e">
        <v>#VALUE!</v>
      </c>
      <c r="BI17" s="182">
        <v>4619.0480933125</v>
      </c>
      <c r="BJ17" s="183" t="e">
        <v>#VALUE!</v>
      </c>
      <c r="BK17" s="183">
        <v>312.125</v>
      </c>
      <c r="BL17" s="183">
        <v>1747.1730933125</v>
      </c>
      <c r="BM17" s="183">
        <v>33.5</v>
      </c>
      <c r="BN17" s="183">
        <v>15.75</v>
      </c>
      <c r="BO17" s="183">
        <v>413.75</v>
      </c>
      <c r="BP17" s="183">
        <v>735.25</v>
      </c>
      <c r="BQ17" s="184">
        <v>1788.75</v>
      </c>
      <c r="BR17" s="184">
        <v>129.25</v>
      </c>
      <c r="BS17" s="184" t="e">
        <v>#VALUE!</v>
      </c>
      <c r="BT17" s="184" t="e">
        <v>#VALUE!</v>
      </c>
      <c r="BU17" s="184">
        <v>0</v>
      </c>
      <c r="BV17" s="184">
        <v>1170.875</v>
      </c>
      <c r="BW17" s="185" t="e">
        <v>#VALUE!</v>
      </c>
      <c r="BX17" s="185">
        <v>61.625</v>
      </c>
      <c r="BY17" s="185">
        <v>67.125</v>
      </c>
      <c r="BZ17" s="185">
        <v>295.5</v>
      </c>
      <c r="CA17" s="185">
        <v>0</v>
      </c>
      <c r="CB17" s="185">
        <v>379</v>
      </c>
      <c r="CC17" s="186">
        <v>952.625</v>
      </c>
      <c r="CD17" s="187">
        <v>186060.103395112</v>
      </c>
    </row>
    <row r="18" spans="1:82" x14ac:dyDescent="0.25">
      <c r="A18" s="179" t="s">
        <v>383</v>
      </c>
      <c r="B18" s="179" t="s">
        <v>384</v>
      </c>
      <c r="C18" s="179" t="s">
        <v>359</v>
      </c>
      <c r="D18" s="179" t="s">
        <v>55</v>
      </c>
      <c r="E18" s="180">
        <v>5562.1824367813297</v>
      </c>
      <c r="F18" s="181">
        <v>5489.5267183905298</v>
      </c>
      <c r="G18" s="181">
        <v>1.5</v>
      </c>
      <c r="H18" s="181">
        <v>71.155718390804594</v>
      </c>
      <c r="I18" s="181">
        <v>250.375</v>
      </c>
      <c r="J18" s="181">
        <v>307.375</v>
      </c>
      <c r="K18" s="181">
        <v>341.125</v>
      </c>
      <c r="L18" s="181">
        <v>714.76488095238096</v>
      </c>
      <c r="M18" s="181">
        <v>1760.7779230247199</v>
      </c>
      <c r="N18" s="181">
        <v>1650.46006349402</v>
      </c>
      <c r="O18" s="181">
        <v>537.30456931021502</v>
      </c>
      <c r="P18" s="180">
        <v>323.75</v>
      </c>
      <c r="Q18" s="181">
        <v>1.375</v>
      </c>
      <c r="R18" s="181">
        <v>45</v>
      </c>
      <c r="S18" s="180">
        <v>82.875</v>
      </c>
      <c r="T18" s="180">
        <v>175.375</v>
      </c>
      <c r="U18" s="180">
        <v>76.530718390804594</v>
      </c>
      <c r="V18" s="180">
        <v>1845.875</v>
      </c>
      <c r="W18" s="181">
        <v>577.875</v>
      </c>
      <c r="X18" s="181">
        <v>145</v>
      </c>
      <c r="Y18" s="181">
        <v>362.75</v>
      </c>
      <c r="Z18" s="181">
        <v>348.125</v>
      </c>
      <c r="AA18" s="181">
        <v>9.625</v>
      </c>
      <c r="AB18" s="181">
        <v>147.125</v>
      </c>
      <c r="AC18" s="181">
        <v>28.5</v>
      </c>
      <c r="AD18" s="181">
        <v>60.375</v>
      </c>
      <c r="AE18" s="181">
        <v>166.5</v>
      </c>
      <c r="AF18" s="180">
        <v>2114.0267183905298</v>
      </c>
      <c r="AG18" s="181">
        <v>540.875</v>
      </c>
      <c r="AH18" s="181">
        <v>15.125</v>
      </c>
      <c r="AI18" s="181">
        <v>373.5</v>
      </c>
      <c r="AJ18" s="181">
        <v>45.75</v>
      </c>
      <c r="AK18" s="181">
        <v>23.5</v>
      </c>
      <c r="AL18" s="181">
        <v>51.375</v>
      </c>
      <c r="AM18" s="181">
        <v>1063.90171839053</v>
      </c>
      <c r="AN18" s="180">
        <v>53</v>
      </c>
      <c r="AO18" s="180">
        <v>36.25</v>
      </c>
      <c r="AP18" s="181">
        <v>28.25</v>
      </c>
      <c r="AQ18" s="181">
        <v>0</v>
      </c>
      <c r="AR18" s="181">
        <v>3.875</v>
      </c>
      <c r="AS18" s="181">
        <v>4.125</v>
      </c>
      <c r="AT18" s="180">
        <v>91.25</v>
      </c>
      <c r="AU18" s="180">
        <v>7.125</v>
      </c>
      <c r="AV18" s="180">
        <v>22.875</v>
      </c>
      <c r="AW18" s="181">
        <v>1</v>
      </c>
      <c r="AX18" s="181">
        <v>21.875</v>
      </c>
      <c r="AY18" s="180">
        <v>6.25</v>
      </c>
      <c r="AZ18" s="180">
        <v>68.75</v>
      </c>
      <c r="BA18" s="180">
        <v>23.75</v>
      </c>
      <c r="BB18" s="180">
        <v>1</v>
      </c>
      <c r="BC18" s="180">
        <v>0</v>
      </c>
      <c r="BD18" s="180">
        <v>337</v>
      </c>
      <c r="BE18" s="180">
        <v>1</v>
      </c>
      <c r="BF18" s="180" t="e">
        <v>#VALUE!</v>
      </c>
      <c r="BG18" s="180">
        <v>115</v>
      </c>
      <c r="BH18" s="180" t="e">
        <v>#VALUE!</v>
      </c>
      <c r="BI18" s="182">
        <v>982.81424712499995</v>
      </c>
      <c r="BJ18" s="183" t="e">
        <v>#VALUE!</v>
      </c>
      <c r="BK18" s="183">
        <v>35.625</v>
      </c>
      <c r="BL18" s="183">
        <v>548.43924712499995</v>
      </c>
      <c r="BM18" s="183" t="e">
        <v>#VALUE!</v>
      </c>
      <c r="BN18" s="183">
        <v>2.25</v>
      </c>
      <c r="BO18" s="183" t="e">
        <v>#VALUE!</v>
      </c>
      <c r="BP18" s="183">
        <v>10.625</v>
      </c>
      <c r="BQ18" s="184">
        <v>374.25</v>
      </c>
      <c r="BR18" s="184">
        <v>13.875</v>
      </c>
      <c r="BS18" s="184" t="e">
        <v>#VALUE!</v>
      </c>
      <c r="BT18" s="184" t="e">
        <v>#VALUE!</v>
      </c>
      <c r="BU18" s="184" t="e">
        <v>#VALUE!</v>
      </c>
      <c r="BV18" s="184">
        <v>98.375</v>
      </c>
      <c r="BW18" s="185" t="e">
        <v>#VALUE!</v>
      </c>
      <c r="BX18" s="185" t="e">
        <v>#VALUE!</v>
      </c>
      <c r="BY18" s="185" t="e">
        <v>#VALUE!</v>
      </c>
      <c r="BZ18" s="185" t="e">
        <v>#VALUE!</v>
      </c>
      <c r="CA18" s="185" t="e">
        <v>#VALUE!</v>
      </c>
      <c r="CB18" s="185">
        <v>70.625</v>
      </c>
      <c r="CC18" s="186">
        <v>57.25</v>
      </c>
      <c r="CD18" s="187">
        <v>31610.139605164499</v>
      </c>
    </row>
    <row r="19" spans="1:82" x14ac:dyDescent="0.25">
      <c r="A19" s="179" t="s">
        <v>385</v>
      </c>
      <c r="B19" s="179" t="s">
        <v>386</v>
      </c>
      <c r="C19" s="179" t="s">
        <v>387</v>
      </c>
      <c r="D19" s="179" t="s">
        <v>124</v>
      </c>
      <c r="E19" s="180">
        <v>9080.2411861283199</v>
      </c>
      <c r="F19" s="181">
        <v>8984.4911861283199</v>
      </c>
      <c r="G19" s="181">
        <v>32.875</v>
      </c>
      <c r="H19" s="181">
        <v>62.875</v>
      </c>
      <c r="I19" s="181">
        <v>461.625</v>
      </c>
      <c r="J19" s="181">
        <v>433.875</v>
      </c>
      <c r="K19" s="181">
        <v>549.375</v>
      </c>
      <c r="L19" s="181">
        <v>1229</v>
      </c>
      <c r="M19" s="181">
        <v>3574.8495437965898</v>
      </c>
      <c r="N19" s="181">
        <v>1786.1783191864199</v>
      </c>
      <c r="O19" s="181">
        <v>1045.3383231453181</v>
      </c>
      <c r="P19" s="180">
        <v>641.25</v>
      </c>
      <c r="Q19" s="181">
        <v>29.875</v>
      </c>
      <c r="R19" s="181">
        <v>9.625</v>
      </c>
      <c r="S19" s="180">
        <v>317.75</v>
      </c>
      <c r="T19" s="180">
        <v>370</v>
      </c>
      <c r="U19" s="180">
        <v>457.463590520796</v>
      </c>
      <c r="V19" s="180">
        <v>1540.625</v>
      </c>
      <c r="W19" s="181">
        <v>459.125</v>
      </c>
      <c r="X19" s="181">
        <v>350.5</v>
      </c>
      <c r="Y19" s="181">
        <v>23.125</v>
      </c>
      <c r="Z19" s="181">
        <v>447.125</v>
      </c>
      <c r="AA19" s="181" t="e">
        <v>#VALUE!</v>
      </c>
      <c r="AB19" s="181">
        <v>61.375</v>
      </c>
      <c r="AC19" s="181">
        <v>0</v>
      </c>
      <c r="AD19" s="181">
        <v>154.75</v>
      </c>
      <c r="AE19" s="181">
        <v>44.625</v>
      </c>
      <c r="AF19" s="180">
        <v>3712.5275956075302</v>
      </c>
      <c r="AG19" s="181">
        <v>1604.625</v>
      </c>
      <c r="AH19" s="181">
        <v>45</v>
      </c>
      <c r="AI19" s="181">
        <v>852.5</v>
      </c>
      <c r="AJ19" s="181">
        <v>31.125</v>
      </c>
      <c r="AK19" s="181">
        <v>236.625</v>
      </c>
      <c r="AL19" s="181">
        <v>105.75</v>
      </c>
      <c r="AM19" s="181">
        <v>836.90259560752702</v>
      </c>
      <c r="AN19" s="180">
        <v>220.5</v>
      </c>
      <c r="AO19" s="180">
        <v>264.625</v>
      </c>
      <c r="AP19" s="181">
        <v>185.375</v>
      </c>
      <c r="AQ19" s="181">
        <v>1.875</v>
      </c>
      <c r="AR19" s="181">
        <v>59.375</v>
      </c>
      <c r="AS19" s="181">
        <v>18</v>
      </c>
      <c r="AT19" s="180">
        <v>21.75</v>
      </c>
      <c r="AU19" s="180">
        <v>16.875</v>
      </c>
      <c r="AV19" s="180">
        <v>36.375</v>
      </c>
      <c r="AW19" s="181">
        <v>8.75</v>
      </c>
      <c r="AX19" s="181">
        <v>27.625</v>
      </c>
      <c r="AY19" s="180">
        <v>25.125</v>
      </c>
      <c r="AZ19" s="180">
        <v>109.625</v>
      </c>
      <c r="BA19" s="180">
        <v>45.25</v>
      </c>
      <c r="BB19" s="180">
        <v>0</v>
      </c>
      <c r="BC19" s="180">
        <v>0</v>
      </c>
      <c r="BD19" s="180">
        <v>944</v>
      </c>
      <c r="BE19" s="180">
        <v>0</v>
      </c>
      <c r="BF19" s="180" t="e">
        <v>#VALUE!</v>
      </c>
      <c r="BG19" s="180">
        <v>108.75</v>
      </c>
      <c r="BH19" s="180" t="e">
        <v>#VALUE!</v>
      </c>
      <c r="BI19" s="182">
        <v>2457.2737554374999</v>
      </c>
      <c r="BJ19" s="183">
        <v>753.625</v>
      </c>
      <c r="BK19" s="183">
        <v>240.625</v>
      </c>
      <c r="BL19" s="183">
        <v>1087.0237554374999</v>
      </c>
      <c r="BM19" s="183">
        <v>247</v>
      </c>
      <c r="BN19" s="183">
        <v>5.75</v>
      </c>
      <c r="BO19" s="183">
        <v>6.5</v>
      </c>
      <c r="BP19" s="183">
        <v>116.75</v>
      </c>
      <c r="BQ19" s="184">
        <v>1240.875</v>
      </c>
      <c r="BR19" s="184">
        <v>57</v>
      </c>
      <c r="BS19" s="184" t="e">
        <v>#VALUE!</v>
      </c>
      <c r="BT19" s="184">
        <v>41</v>
      </c>
      <c r="BU19" s="184" t="e">
        <v>#VALUE!</v>
      </c>
      <c r="BV19" s="184">
        <v>969</v>
      </c>
      <c r="BW19" s="185">
        <v>50.125</v>
      </c>
      <c r="BX19" s="185">
        <v>234.75</v>
      </c>
      <c r="BY19" s="185" t="e">
        <v>#VALUE!</v>
      </c>
      <c r="BZ19" s="185">
        <v>294.125</v>
      </c>
      <c r="CA19" s="185" t="e">
        <v>#VALUE!</v>
      </c>
      <c r="CB19" s="185">
        <v>303</v>
      </c>
      <c r="CC19" s="186">
        <v>161.375</v>
      </c>
      <c r="CD19" s="187">
        <v>91100.741089269504</v>
      </c>
    </row>
    <row r="20" spans="1:82" x14ac:dyDescent="0.25">
      <c r="A20" s="179" t="s">
        <v>388</v>
      </c>
      <c r="B20" s="179" t="s">
        <v>389</v>
      </c>
      <c r="C20" s="179" t="s">
        <v>387</v>
      </c>
      <c r="D20" s="179" t="s">
        <v>124</v>
      </c>
      <c r="E20" s="180">
        <v>15434.169662124699</v>
      </c>
      <c r="F20" s="181">
        <v>15140.6197438079</v>
      </c>
      <c r="G20" s="181">
        <v>121.125</v>
      </c>
      <c r="H20" s="181">
        <v>172.42491831678001</v>
      </c>
      <c r="I20" s="181">
        <v>999.75</v>
      </c>
      <c r="J20" s="181">
        <v>959</v>
      </c>
      <c r="K20" s="181">
        <v>987.5</v>
      </c>
      <c r="L20" s="181">
        <v>2075.57185464333</v>
      </c>
      <c r="M20" s="181">
        <v>4408.4280310231206</v>
      </c>
      <c r="N20" s="181">
        <v>3408.66977645825</v>
      </c>
      <c r="O20" s="181">
        <v>2595.25</v>
      </c>
      <c r="P20" s="180">
        <v>1412.125</v>
      </c>
      <c r="Q20" s="181">
        <v>54.875</v>
      </c>
      <c r="R20" s="181">
        <v>125.875</v>
      </c>
      <c r="S20" s="180">
        <v>495</v>
      </c>
      <c r="T20" s="180">
        <v>684.125</v>
      </c>
      <c r="U20" s="180">
        <v>860.57698864487998</v>
      </c>
      <c r="V20" s="180">
        <v>3266.75</v>
      </c>
      <c r="W20" s="181">
        <v>359.25</v>
      </c>
      <c r="X20" s="181">
        <v>698.375</v>
      </c>
      <c r="Y20" s="181">
        <v>286.625</v>
      </c>
      <c r="Z20" s="181">
        <v>555.125</v>
      </c>
      <c r="AA20" s="181" t="e">
        <v>#VALUE!</v>
      </c>
      <c r="AB20" s="181">
        <v>230.625</v>
      </c>
      <c r="AC20" s="181">
        <v>18.25</v>
      </c>
      <c r="AD20" s="181">
        <v>312.375</v>
      </c>
      <c r="AE20" s="181">
        <v>806.125</v>
      </c>
      <c r="AF20" s="180">
        <v>4863.3426734798104</v>
      </c>
      <c r="AG20" s="181">
        <v>1417.25</v>
      </c>
      <c r="AH20" s="181">
        <v>275.75</v>
      </c>
      <c r="AI20" s="181">
        <v>828</v>
      </c>
      <c r="AJ20" s="181">
        <v>405.5</v>
      </c>
      <c r="AK20" s="181">
        <v>62.5</v>
      </c>
      <c r="AL20" s="181">
        <v>61.875</v>
      </c>
      <c r="AM20" s="181">
        <v>1812.4676734798099</v>
      </c>
      <c r="AN20" s="180">
        <v>282.375</v>
      </c>
      <c r="AO20" s="180">
        <v>581.125</v>
      </c>
      <c r="AP20" s="181">
        <v>389.25</v>
      </c>
      <c r="AQ20" s="181">
        <v>11.25</v>
      </c>
      <c r="AR20" s="181">
        <v>141.375</v>
      </c>
      <c r="AS20" s="181">
        <v>39.25</v>
      </c>
      <c r="AT20" s="180">
        <v>312.25</v>
      </c>
      <c r="AU20" s="180">
        <v>32.625</v>
      </c>
      <c r="AV20" s="180">
        <v>159.875</v>
      </c>
      <c r="AW20" s="181">
        <v>7.625</v>
      </c>
      <c r="AX20" s="181">
        <v>152.25</v>
      </c>
      <c r="AY20" s="180">
        <v>51.625</v>
      </c>
      <c r="AZ20" s="180">
        <v>343</v>
      </c>
      <c r="BA20" s="180">
        <v>57.75</v>
      </c>
      <c r="BB20" s="180">
        <v>0.375</v>
      </c>
      <c r="BC20" s="180">
        <v>1.125</v>
      </c>
      <c r="BD20" s="180">
        <v>1182.75</v>
      </c>
      <c r="BE20" s="180">
        <v>20.5</v>
      </c>
      <c r="BF20" s="180">
        <v>75.625</v>
      </c>
      <c r="BG20" s="180">
        <v>435.5</v>
      </c>
      <c r="BH20" s="180" t="e">
        <v>#VALUE!</v>
      </c>
      <c r="BI20" s="182">
        <v>4620.3109212812496</v>
      </c>
      <c r="BJ20" s="183">
        <v>702.5</v>
      </c>
      <c r="BK20" s="183">
        <v>267.75</v>
      </c>
      <c r="BL20" s="183">
        <v>1792.5609212812499</v>
      </c>
      <c r="BM20" s="183">
        <v>1491.875</v>
      </c>
      <c r="BN20" s="183">
        <v>48.375</v>
      </c>
      <c r="BO20" s="183">
        <v>42</v>
      </c>
      <c r="BP20" s="183">
        <v>275.25</v>
      </c>
      <c r="BQ20" s="184">
        <v>1244.75</v>
      </c>
      <c r="BR20" s="184">
        <v>293</v>
      </c>
      <c r="BS20" s="184" t="e">
        <v>#VALUE!</v>
      </c>
      <c r="BT20" s="184" t="e">
        <v>#VALUE!</v>
      </c>
      <c r="BU20" s="184">
        <v>1</v>
      </c>
      <c r="BV20" s="184">
        <v>525.75</v>
      </c>
      <c r="BW20" s="185" t="e">
        <v>#VALUE!</v>
      </c>
      <c r="BX20" s="185">
        <v>65.625</v>
      </c>
      <c r="BY20" s="185" t="e">
        <v>#VALUE!</v>
      </c>
      <c r="BZ20" s="185" t="e">
        <v>#VALUE!</v>
      </c>
      <c r="CA20" s="185" t="e">
        <v>#VALUE!</v>
      </c>
      <c r="CB20" s="185">
        <v>230</v>
      </c>
      <c r="CC20" s="186">
        <v>390.98470301502101</v>
      </c>
      <c r="CD20" s="187">
        <v>144806.20087255799</v>
      </c>
    </row>
    <row r="21" spans="1:82" x14ac:dyDescent="0.25">
      <c r="A21" s="179" t="s">
        <v>390</v>
      </c>
      <c r="B21" s="179" t="s">
        <v>391</v>
      </c>
      <c r="C21" s="179" t="s">
        <v>392</v>
      </c>
      <c r="D21" s="179" t="s">
        <v>118</v>
      </c>
      <c r="E21" s="180">
        <v>7739.4580194483497</v>
      </c>
      <c r="F21" s="181">
        <v>7340.7134287378803</v>
      </c>
      <c r="G21" s="181">
        <v>40.625</v>
      </c>
      <c r="H21" s="181">
        <v>358.11959071047318</v>
      </c>
      <c r="I21" s="181">
        <v>444.125</v>
      </c>
      <c r="J21" s="181">
        <v>470.75</v>
      </c>
      <c r="K21" s="181">
        <v>502.75</v>
      </c>
      <c r="L21" s="181">
        <v>903.086428571429</v>
      </c>
      <c r="M21" s="181">
        <v>2014.9210159097699</v>
      </c>
      <c r="N21" s="181">
        <v>1488.6657704945301</v>
      </c>
      <c r="O21" s="181">
        <v>1915.15980447262</v>
      </c>
      <c r="P21" s="180">
        <v>570.375</v>
      </c>
      <c r="Q21" s="181">
        <v>5.75</v>
      </c>
      <c r="R21" s="181">
        <v>35.875</v>
      </c>
      <c r="S21" s="180">
        <v>224.125</v>
      </c>
      <c r="T21" s="180">
        <v>422.625</v>
      </c>
      <c r="U21" s="180">
        <v>579.97974032024001</v>
      </c>
      <c r="V21" s="180">
        <v>1170.5</v>
      </c>
      <c r="W21" s="181">
        <v>249.25</v>
      </c>
      <c r="X21" s="181">
        <v>240.875</v>
      </c>
      <c r="Y21" s="181">
        <v>204.25</v>
      </c>
      <c r="Z21" s="181">
        <v>200</v>
      </c>
      <c r="AA21" s="181" t="e">
        <v>#VALUE!</v>
      </c>
      <c r="AB21" s="181">
        <v>142</v>
      </c>
      <c r="AC21" s="181">
        <v>8.375</v>
      </c>
      <c r="AD21" s="181">
        <v>21.125</v>
      </c>
      <c r="AE21" s="181">
        <v>104.625</v>
      </c>
      <c r="AF21" s="180">
        <v>3249.10327912811</v>
      </c>
      <c r="AG21" s="181">
        <v>887.75</v>
      </c>
      <c r="AH21" s="181">
        <v>178</v>
      </c>
      <c r="AI21" s="181">
        <v>804.625</v>
      </c>
      <c r="AJ21" s="181">
        <v>100.875</v>
      </c>
      <c r="AK21" s="181">
        <v>180.375</v>
      </c>
      <c r="AL21" s="181">
        <v>20.25</v>
      </c>
      <c r="AM21" s="181">
        <v>1077.22827912811</v>
      </c>
      <c r="AN21" s="180">
        <v>12.375</v>
      </c>
      <c r="AO21" s="180">
        <v>104.5</v>
      </c>
      <c r="AP21" s="181">
        <v>55.875</v>
      </c>
      <c r="AQ21" s="181">
        <v>3.375</v>
      </c>
      <c r="AR21" s="181">
        <v>35.125</v>
      </c>
      <c r="AS21" s="181">
        <v>10.125</v>
      </c>
      <c r="AT21" s="180">
        <v>66.375</v>
      </c>
      <c r="AU21" s="180">
        <v>84.375</v>
      </c>
      <c r="AV21" s="180">
        <v>43.375</v>
      </c>
      <c r="AW21" s="181">
        <v>2</v>
      </c>
      <c r="AX21" s="181">
        <v>41.375</v>
      </c>
      <c r="AY21" s="180">
        <v>16.875</v>
      </c>
      <c r="AZ21" s="180">
        <v>12.625</v>
      </c>
      <c r="BA21" s="180">
        <v>49.25</v>
      </c>
      <c r="BB21" s="180">
        <v>0</v>
      </c>
      <c r="BC21" s="180">
        <v>0</v>
      </c>
      <c r="BD21" s="180">
        <v>503.125</v>
      </c>
      <c r="BE21" s="180">
        <v>5.75</v>
      </c>
      <c r="BF21" s="180">
        <v>29.75</v>
      </c>
      <c r="BG21" s="180">
        <v>377.625</v>
      </c>
      <c r="BH21" s="180" t="e">
        <v>#VALUE!</v>
      </c>
      <c r="BI21" s="182">
        <v>1467.0438786562499</v>
      </c>
      <c r="BJ21" s="183" t="e">
        <v>#VALUE!</v>
      </c>
      <c r="BK21" s="183">
        <v>7.5</v>
      </c>
      <c r="BL21" s="183">
        <v>853.41887865624994</v>
      </c>
      <c r="BM21" s="183">
        <v>119.75</v>
      </c>
      <c r="BN21" s="183">
        <v>3</v>
      </c>
      <c r="BO21" s="183" t="e">
        <v>#VALUE!</v>
      </c>
      <c r="BP21" s="183">
        <v>23.75</v>
      </c>
      <c r="BQ21" s="184">
        <v>619.625</v>
      </c>
      <c r="BR21" s="184">
        <v>38.75</v>
      </c>
      <c r="BS21" s="184" t="e">
        <v>#VALUE!</v>
      </c>
      <c r="BT21" s="184" t="e">
        <v>#VALUE!</v>
      </c>
      <c r="BU21" s="184" t="e">
        <v>#VALUE!</v>
      </c>
      <c r="BV21" s="184">
        <v>380.125</v>
      </c>
      <c r="BW21" s="185" t="e">
        <v>#VALUE!</v>
      </c>
      <c r="BX21" s="185" t="e">
        <v>#VALUE!</v>
      </c>
      <c r="BY21" s="185" t="e">
        <v>#VALUE!</v>
      </c>
      <c r="BZ21" s="185">
        <v>87.375</v>
      </c>
      <c r="CA21" s="185" t="e">
        <v>#VALUE!</v>
      </c>
      <c r="CB21" s="185">
        <v>224.875</v>
      </c>
      <c r="CC21" s="186">
        <v>196</v>
      </c>
      <c r="CD21" s="187">
        <v>71056.705148994894</v>
      </c>
    </row>
    <row r="22" spans="1:82" x14ac:dyDescent="0.25">
      <c r="A22" s="179" t="s">
        <v>393</v>
      </c>
      <c r="B22" s="179" t="s">
        <v>394</v>
      </c>
      <c r="C22" s="179" t="s">
        <v>395</v>
      </c>
      <c r="D22" s="179" t="s">
        <v>124</v>
      </c>
      <c r="E22" s="180">
        <v>6966.0274591199304</v>
      </c>
      <c r="F22" s="181">
        <v>6926.6524591199304</v>
      </c>
      <c r="G22" s="181">
        <v>26.375</v>
      </c>
      <c r="H22" s="181">
        <v>13</v>
      </c>
      <c r="I22" s="181">
        <v>422.75</v>
      </c>
      <c r="J22" s="181">
        <v>398.875</v>
      </c>
      <c r="K22" s="181">
        <v>384.25</v>
      </c>
      <c r="L22" s="181">
        <v>928.75</v>
      </c>
      <c r="M22" s="181">
        <v>1604.15245911993</v>
      </c>
      <c r="N22" s="181">
        <v>1582.875</v>
      </c>
      <c r="O22" s="181">
        <v>1644.375</v>
      </c>
      <c r="P22" s="180">
        <v>570.875</v>
      </c>
      <c r="Q22" s="181">
        <v>4.625</v>
      </c>
      <c r="R22" s="181">
        <v>37.875</v>
      </c>
      <c r="S22" s="180">
        <v>691</v>
      </c>
      <c r="T22" s="180">
        <v>362.375</v>
      </c>
      <c r="U22" s="180">
        <v>206.125</v>
      </c>
      <c r="V22" s="180">
        <v>1471.75</v>
      </c>
      <c r="W22" s="181">
        <v>403</v>
      </c>
      <c r="X22" s="181">
        <v>294.75</v>
      </c>
      <c r="Y22" s="181">
        <v>65.75</v>
      </c>
      <c r="Z22" s="181">
        <v>279.25</v>
      </c>
      <c r="AA22" s="181">
        <v>0</v>
      </c>
      <c r="AB22" s="181">
        <v>68.375</v>
      </c>
      <c r="AC22" s="181">
        <v>94.125</v>
      </c>
      <c r="AD22" s="181">
        <v>228</v>
      </c>
      <c r="AE22" s="181">
        <v>38.5</v>
      </c>
      <c r="AF22" s="180">
        <v>2377.65245911993</v>
      </c>
      <c r="AG22" s="181">
        <v>1031.25</v>
      </c>
      <c r="AH22" s="181">
        <v>129.625</v>
      </c>
      <c r="AI22" s="181">
        <v>673.625</v>
      </c>
      <c r="AJ22" s="181">
        <v>50.625</v>
      </c>
      <c r="AK22" s="181">
        <v>27.125</v>
      </c>
      <c r="AL22" s="181">
        <v>97.25</v>
      </c>
      <c r="AM22" s="181">
        <v>368.15245911992702</v>
      </c>
      <c r="AN22" s="180">
        <v>56.625</v>
      </c>
      <c r="AO22" s="180">
        <v>187.75</v>
      </c>
      <c r="AP22" s="181">
        <v>110.25</v>
      </c>
      <c r="AQ22" s="181">
        <v>3.625</v>
      </c>
      <c r="AR22" s="181">
        <v>37</v>
      </c>
      <c r="AS22" s="181">
        <v>36.875</v>
      </c>
      <c r="AT22" s="180">
        <v>104.25</v>
      </c>
      <c r="AU22" s="180">
        <v>0.625</v>
      </c>
      <c r="AV22" s="180">
        <v>83.125</v>
      </c>
      <c r="AW22" s="181">
        <v>49</v>
      </c>
      <c r="AX22" s="181">
        <v>34.125</v>
      </c>
      <c r="AY22" s="180">
        <v>13.875</v>
      </c>
      <c r="AZ22" s="180">
        <v>15.125</v>
      </c>
      <c r="BA22" s="180">
        <v>23.875</v>
      </c>
      <c r="BB22" s="180">
        <v>0.375</v>
      </c>
      <c r="BC22" s="180">
        <v>3.625</v>
      </c>
      <c r="BD22" s="180">
        <v>365.625</v>
      </c>
      <c r="BE22" s="180">
        <v>0</v>
      </c>
      <c r="BF22" s="180">
        <v>54</v>
      </c>
      <c r="BG22" s="180">
        <v>263.5</v>
      </c>
      <c r="BH22" s="180" t="e">
        <v>#VALUE!</v>
      </c>
      <c r="BI22" s="182">
        <v>1441.1533533125</v>
      </c>
      <c r="BJ22" s="183">
        <v>636.25</v>
      </c>
      <c r="BK22" s="183">
        <v>59.625</v>
      </c>
      <c r="BL22" s="183">
        <v>633.90335331250003</v>
      </c>
      <c r="BM22" s="183">
        <v>48.875</v>
      </c>
      <c r="BN22" s="183">
        <v>27.75</v>
      </c>
      <c r="BO22" s="183" t="e">
        <v>#VALUE!</v>
      </c>
      <c r="BP22" s="183">
        <v>34.75</v>
      </c>
      <c r="BQ22" s="184">
        <v>398.75</v>
      </c>
      <c r="BR22" s="184">
        <v>35.25</v>
      </c>
      <c r="BS22" s="184" t="e">
        <v>#VALUE!</v>
      </c>
      <c r="BT22" s="184" t="e">
        <v>#VALUE!</v>
      </c>
      <c r="BU22" s="184" t="e">
        <v>#VALUE!</v>
      </c>
      <c r="BV22" s="184">
        <v>86</v>
      </c>
      <c r="BW22" s="185" t="e">
        <v>#VALUE!</v>
      </c>
      <c r="BX22" s="185" t="e">
        <v>#VALUE!</v>
      </c>
      <c r="BY22" s="185" t="e">
        <v>#VALUE!</v>
      </c>
      <c r="BZ22" s="185" t="e">
        <v>#VALUE!</v>
      </c>
      <c r="CA22" s="185" t="e">
        <v>#VALUE!</v>
      </c>
      <c r="CB22" s="185">
        <v>85.875</v>
      </c>
      <c r="CC22" s="186">
        <v>831.19247311827996</v>
      </c>
      <c r="CD22" s="187">
        <v>59510.368155017502</v>
      </c>
    </row>
    <row r="23" spans="1:82" x14ac:dyDescent="0.25">
      <c r="A23" s="179" t="s">
        <v>396</v>
      </c>
      <c r="B23" s="179" t="s">
        <v>119</v>
      </c>
      <c r="C23" s="179" t="s">
        <v>119</v>
      </c>
      <c r="D23" s="179" t="s">
        <v>119</v>
      </c>
      <c r="E23" s="180">
        <v>6859.6246442763304</v>
      </c>
      <c r="F23" s="181">
        <v>6804.4996442763304</v>
      </c>
      <c r="G23" s="181">
        <v>55.125</v>
      </c>
      <c r="H23" s="181" t="e">
        <v>#VALUE!</v>
      </c>
      <c r="I23" s="181">
        <v>623.75</v>
      </c>
      <c r="J23" s="181">
        <v>498.5</v>
      </c>
      <c r="K23" s="181">
        <v>607</v>
      </c>
      <c r="L23" s="181">
        <v>1311.5</v>
      </c>
      <c r="M23" s="181">
        <v>2073.30349803127</v>
      </c>
      <c r="N23" s="181">
        <v>1003.625</v>
      </c>
      <c r="O23" s="181">
        <v>741.94614624505903</v>
      </c>
      <c r="P23" s="180">
        <v>333.375</v>
      </c>
      <c r="Q23" s="181">
        <v>25.875</v>
      </c>
      <c r="R23" s="181">
        <v>29.875</v>
      </c>
      <c r="S23" s="180">
        <v>170.625</v>
      </c>
      <c r="T23" s="180">
        <v>423.625</v>
      </c>
      <c r="U23" s="180">
        <v>72.875</v>
      </c>
      <c r="V23" s="180">
        <v>1128.5</v>
      </c>
      <c r="W23" s="181">
        <v>297.75</v>
      </c>
      <c r="X23" s="181">
        <v>240</v>
      </c>
      <c r="Y23" s="181">
        <v>212.75</v>
      </c>
      <c r="Z23" s="181">
        <v>71.625</v>
      </c>
      <c r="AA23" s="181" t="e">
        <v>#VALUE!</v>
      </c>
      <c r="AB23" s="181">
        <v>78.75</v>
      </c>
      <c r="AC23" s="181">
        <v>14.125</v>
      </c>
      <c r="AD23" s="181">
        <v>52.375</v>
      </c>
      <c r="AE23" s="181">
        <v>161.125</v>
      </c>
      <c r="AF23" s="180">
        <v>3050.2496442763299</v>
      </c>
      <c r="AG23" s="181">
        <v>1819.875</v>
      </c>
      <c r="AH23" s="181">
        <v>156</v>
      </c>
      <c r="AI23" s="181">
        <v>266</v>
      </c>
      <c r="AJ23" s="181">
        <v>139.75</v>
      </c>
      <c r="AK23" s="181">
        <v>178.5</v>
      </c>
      <c r="AL23" s="181">
        <v>2.625</v>
      </c>
      <c r="AM23" s="181">
        <v>487.49964427632602</v>
      </c>
      <c r="AN23" s="180">
        <v>97.25</v>
      </c>
      <c r="AO23" s="180">
        <v>147.375</v>
      </c>
      <c r="AP23" s="181">
        <v>100</v>
      </c>
      <c r="AQ23" s="181">
        <v>2.375</v>
      </c>
      <c r="AR23" s="181">
        <v>25.875</v>
      </c>
      <c r="AS23" s="181">
        <v>19.125</v>
      </c>
      <c r="AT23" s="180">
        <v>55</v>
      </c>
      <c r="AU23" s="180">
        <v>22.875</v>
      </c>
      <c r="AV23" s="180">
        <v>31.25</v>
      </c>
      <c r="AW23" s="181">
        <v>5.375</v>
      </c>
      <c r="AX23" s="181">
        <v>25.875</v>
      </c>
      <c r="AY23" s="180">
        <v>20</v>
      </c>
      <c r="AZ23" s="180">
        <v>137.5</v>
      </c>
      <c r="BA23" s="180">
        <v>14.375</v>
      </c>
      <c r="BB23" s="180">
        <v>0</v>
      </c>
      <c r="BC23" s="180">
        <v>0</v>
      </c>
      <c r="BD23" s="180">
        <v>882.5</v>
      </c>
      <c r="BE23" s="180">
        <v>16.75</v>
      </c>
      <c r="BF23" s="180">
        <v>9.125</v>
      </c>
      <c r="BG23" s="180">
        <v>213.25</v>
      </c>
      <c r="BH23" s="180" t="e">
        <v>#VALUE!</v>
      </c>
      <c r="BI23" s="182">
        <v>969.60363531250005</v>
      </c>
      <c r="BJ23" s="183" t="e">
        <v>#VALUE!</v>
      </c>
      <c r="BK23" s="183">
        <v>53.5</v>
      </c>
      <c r="BL23" s="183">
        <v>600.85363531250005</v>
      </c>
      <c r="BM23" s="183" t="e">
        <v>#VALUE!</v>
      </c>
      <c r="BN23" s="183" t="e">
        <v>#VALUE!</v>
      </c>
      <c r="BO23" s="183">
        <v>0</v>
      </c>
      <c r="BP23" s="183">
        <v>41.625</v>
      </c>
      <c r="BQ23" s="184">
        <v>674.25</v>
      </c>
      <c r="BR23" s="184">
        <v>57.75</v>
      </c>
      <c r="BS23" s="184" t="e">
        <v>#VALUE!</v>
      </c>
      <c r="BT23" s="184" t="e">
        <v>#VALUE!</v>
      </c>
      <c r="BU23" s="184" t="e">
        <v>#VALUE!</v>
      </c>
      <c r="BV23" s="184">
        <v>457.75</v>
      </c>
      <c r="BW23" s="185">
        <v>18.25</v>
      </c>
      <c r="BX23" s="185" t="e">
        <v>#VALUE!</v>
      </c>
      <c r="BY23" s="185" t="e">
        <v>#VALUE!</v>
      </c>
      <c r="BZ23" s="185">
        <v>66.75</v>
      </c>
      <c r="CA23" s="185" t="e">
        <v>#VALUE!</v>
      </c>
      <c r="CB23" s="185">
        <v>154.375</v>
      </c>
      <c r="CC23" s="186">
        <v>1</v>
      </c>
      <c r="CD23" s="187">
        <v>81986.799817681298</v>
      </c>
    </row>
    <row r="24" spans="1:82" x14ac:dyDescent="0.25">
      <c r="A24" s="179" t="s">
        <v>397</v>
      </c>
      <c r="B24" s="179" t="s">
        <v>398</v>
      </c>
      <c r="C24" s="179" t="s">
        <v>399</v>
      </c>
      <c r="D24" s="179" t="s">
        <v>116</v>
      </c>
      <c r="E24" s="180">
        <v>14353.832439775601</v>
      </c>
      <c r="F24" s="181">
        <v>14157.058920281501</v>
      </c>
      <c r="G24" s="181">
        <v>4.25</v>
      </c>
      <c r="H24" s="181">
        <v>192.52351949407</v>
      </c>
      <c r="I24" s="181">
        <v>882.875</v>
      </c>
      <c r="J24" s="181">
        <v>805.625</v>
      </c>
      <c r="K24" s="181">
        <v>874.125</v>
      </c>
      <c r="L24" s="181">
        <v>1700</v>
      </c>
      <c r="M24" s="181">
        <v>3098.4200044950298</v>
      </c>
      <c r="N24" s="181">
        <v>3205.7456025298302</v>
      </c>
      <c r="O24" s="181">
        <v>3787.04183275074</v>
      </c>
      <c r="P24" s="180">
        <v>2228.75</v>
      </c>
      <c r="Q24" s="181">
        <v>7.125</v>
      </c>
      <c r="R24" s="181">
        <v>102</v>
      </c>
      <c r="S24" s="180">
        <v>1259.375</v>
      </c>
      <c r="T24" s="180">
        <v>551.625</v>
      </c>
      <c r="U24" s="180">
        <v>520.93412484969303</v>
      </c>
      <c r="V24" s="180">
        <v>2870.25</v>
      </c>
      <c r="W24" s="181">
        <v>534.625</v>
      </c>
      <c r="X24" s="181">
        <v>359.625</v>
      </c>
      <c r="Y24" s="181">
        <v>276.125</v>
      </c>
      <c r="Z24" s="181">
        <v>578.625</v>
      </c>
      <c r="AA24" s="181">
        <v>55.25</v>
      </c>
      <c r="AB24" s="181">
        <v>159.625</v>
      </c>
      <c r="AC24" s="181">
        <v>10.5</v>
      </c>
      <c r="AD24" s="181">
        <v>512.75</v>
      </c>
      <c r="AE24" s="181">
        <v>383.125</v>
      </c>
      <c r="AF24" s="180">
        <v>3752.8983149259102</v>
      </c>
      <c r="AG24" s="181">
        <v>1197.5156655281701</v>
      </c>
      <c r="AH24" s="181">
        <v>84.375</v>
      </c>
      <c r="AI24" s="181">
        <v>923.375</v>
      </c>
      <c r="AJ24" s="181">
        <v>127</v>
      </c>
      <c r="AK24" s="181">
        <v>267.625</v>
      </c>
      <c r="AL24" s="181">
        <v>14.25</v>
      </c>
      <c r="AM24" s="181">
        <v>1138.7576493977399</v>
      </c>
      <c r="AN24" s="180">
        <v>99.25</v>
      </c>
      <c r="AO24" s="180">
        <v>425.625</v>
      </c>
      <c r="AP24" s="181">
        <v>297.5</v>
      </c>
      <c r="AQ24" s="181">
        <v>2.375</v>
      </c>
      <c r="AR24" s="181">
        <v>100.625</v>
      </c>
      <c r="AS24" s="181">
        <v>25.125</v>
      </c>
      <c r="AT24" s="180">
        <v>380.125</v>
      </c>
      <c r="AU24" s="180">
        <v>24.875</v>
      </c>
      <c r="AV24" s="180">
        <v>102.375</v>
      </c>
      <c r="AW24" s="181">
        <v>12.875</v>
      </c>
      <c r="AX24" s="181">
        <v>89.5</v>
      </c>
      <c r="AY24" s="180">
        <v>34.25</v>
      </c>
      <c r="AZ24" s="180">
        <v>83.125</v>
      </c>
      <c r="BA24" s="180">
        <v>54.5</v>
      </c>
      <c r="BB24" s="180">
        <v>1</v>
      </c>
      <c r="BC24" s="180">
        <v>0</v>
      </c>
      <c r="BD24" s="180">
        <v>1434</v>
      </c>
      <c r="BE24" s="180">
        <v>36.5</v>
      </c>
      <c r="BF24" s="180">
        <v>45.125</v>
      </c>
      <c r="BG24" s="180">
        <v>445.375</v>
      </c>
      <c r="BH24" s="180" t="e">
        <v>#VALUE!</v>
      </c>
      <c r="BI24" s="182">
        <v>3280.8431521875</v>
      </c>
      <c r="BJ24" s="183">
        <v>574.875</v>
      </c>
      <c r="BK24" s="183">
        <v>161.875</v>
      </c>
      <c r="BL24" s="183">
        <v>2287.9681521875</v>
      </c>
      <c r="BM24" s="183" t="e">
        <v>#VALUE!</v>
      </c>
      <c r="BN24" s="183">
        <v>12.125</v>
      </c>
      <c r="BO24" s="183">
        <v>32</v>
      </c>
      <c r="BP24" s="183">
        <v>212</v>
      </c>
      <c r="BQ24" s="184">
        <v>3910.2861883153701</v>
      </c>
      <c r="BR24" s="184">
        <v>162</v>
      </c>
      <c r="BS24" s="184" t="e">
        <v>#VALUE!</v>
      </c>
      <c r="BT24" s="184" t="e">
        <v>#VALUE!</v>
      </c>
      <c r="BU24" s="184" t="e">
        <v>#VALUE!</v>
      </c>
      <c r="BV24" s="184">
        <v>3133.1611883153701</v>
      </c>
      <c r="BW24" s="185" t="e">
        <v>#VALUE!</v>
      </c>
      <c r="BX24" s="185">
        <v>720.375</v>
      </c>
      <c r="BY24" s="185">
        <v>533</v>
      </c>
      <c r="BZ24" s="185">
        <v>512.625</v>
      </c>
      <c r="CA24" s="185">
        <v>183.75</v>
      </c>
      <c r="CB24" s="185">
        <v>313.875</v>
      </c>
      <c r="CC24" s="186">
        <v>332.625</v>
      </c>
      <c r="CD24" s="187">
        <v>161307.50492076599</v>
      </c>
    </row>
    <row r="25" spans="1:82" x14ac:dyDescent="0.25">
      <c r="A25" s="179" t="s">
        <v>400</v>
      </c>
      <c r="B25" s="179" t="s">
        <v>401</v>
      </c>
      <c r="C25" s="179" t="s">
        <v>117</v>
      </c>
      <c r="D25" s="179" t="s">
        <v>117</v>
      </c>
      <c r="E25" s="180">
        <v>17568.674484216499</v>
      </c>
      <c r="F25" s="181">
        <v>17341.876606517701</v>
      </c>
      <c r="G25" s="181">
        <v>0</v>
      </c>
      <c r="H25" s="181">
        <v>226.797877698821</v>
      </c>
      <c r="I25" s="181">
        <v>990.75</v>
      </c>
      <c r="J25" s="181">
        <v>1151</v>
      </c>
      <c r="K25" s="181">
        <v>1144.25</v>
      </c>
      <c r="L25" s="181">
        <v>1799.0653164651401</v>
      </c>
      <c r="M25" s="181">
        <v>3681.4279047333498</v>
      </c>
      <c r="N25" s="181">
        <v>4564.4312630180002</v>
      </c>
      <c r="O25" s="181">
        <v>4237.75</v>
      </c>
      <c r="P25" s="180">
        <v>2550.375</v>
      </c>
      <c r="Q25" s="181">
        <v>14</v>
      </c>
      <c r="R25" s="181">
        <v>128.25</v>
      </c>
      <c r="S25" s="180">
        <v>2157.25</v>
      </c>
      <c r="T25" s="180">
        <v>682.25</v>
      </c>
      <c r="U25" s="180">
        <v>645.15826730921106</v>
      </c>
      <c r="V25" s="180">
        <v>2976.625</v>
      </c>
      <c r="W25" s="181">
        <v>648.375</v>
      </c>
      <c r="X25" s="181">
        <v>428.625</v>
      </c>
      <c r="Y25" s="181">
        <v>529.375</v>
      </c>
      <c r="Z25" s="181">
        <v>531.125</v>
      </c>
      <c r="AA25" s="181" t="e">
        <v>#VALUE!</v>
      </c>
      <c r="AB25" s="181">
        <v>240.5</v>
      </c>
      <c r="AC25" s="181">
        <v>152.375</v>
      </c>
      <c r="AD25" s="181">
        <v>182</v>
      </c>
      <c r="AE25" s="181">
        <v>264.25</v>
      </c>
      <c r="AF25" s="180">
        <v>4208.2662169072801</v>
      </c>
      <c r="AG25" s="181">
        <v>1833.25</v>
      </c>
      <c r="AH25" s="181">
        <v>155</v>
      </c>
      <c r="AI25" s="181">
        <v>1379.25</v>
      </c>
      <c r="AJ25" s="181">
        <v>50.75</v>
      </c>
      <c r="AK25" s="181">
        <v>60.625</v>
      </c>
      <c r="AL25" s="181">
        <v>9.125</v>
      </c>
      <c r="AM25" s="181">
        <v>720.26621690728405</v>
      </c>
      <c r="AN25" s="180">
        <v>109.75</v>
      </c>
      <c r="AO25" s="180">
        <v>442</v>
      </c>
      <c r="AP25" s="181">
        <v>246.75</v>
      </c>
      <c r="AQ25" s="181">
        <v>13.625</v>
      </c>
      <c r="AR25" s="181">
        <v>141.125</v>
      </c>
      <c r="AS25" s="181">
        <v>40.5</v>
      </c>
      <c r="AT25" s="180">
        <v>299.625</v>
      </c>
      <c r="AU25" s="180">
        <v>2.625</v>
      </c>
      <c r="AV25" s="180">
        <v>88.75</v>
      </c>
      <c r="AW25" s="181">
        <v>10.25</v>
      </c>
      <c r="AX25" s="181">
        <v>78.5</v>
      </c>
      <c r="AY25" s="180">
        <v>104</v>
      </c>
      <c r="AZ25" s="180">
        <v>483.5</v>
      </c>
      <c r="BA25" s="180">
        <v>115.5</v>
      </c>
      <c r="BB25" s="180">
        <v>0</v>
      </c>
      <c r="BC25" s="180">
        <v>4.625</v>
      </c>
      <c r="BD25" s="180">
        <v>1253.125</v>
      </c>
      <c r="BE25" s="180">
        <v>5.125</v>
      </c>
      <c r="BF25" s="180">
        <v>49.5</v>
      </c>
      <c r="BG25" s="180">
        <v>545.25</v>
      </c>
      <c r="BH25" s="180" t="e">
        <v>#VALUE!</v>
      </c>
      <c r="BI25" s="182">
        <v>7649.5850445937494</v>
      </c>
      <c r="BJ25" s="183" t="e">
        <v>#VALUE!</v>
      </c>
      <c r="BK25" s="183">
        <v>360</v>
      </c>
      <c r="BL25" s="183">
        <v>2220.9600445937494</v>
      </c>
      <c r="BM25" s="183">
        <v>44.875</v>
      </c>
      <c r="BN25" s="183">
        <v>62</v>
      </c>
      <c r="BO25" s="183">
        <v>399</v>
      </c>
      <c r="BP25" s="183">
        <v>506.75</v>
      </c>
      <c r="BQ25" s="184">
        <v>1543.75</v>
      </c>
      <c r="BR25" s="184">
        <v>108.875</v>
      </c>
      <c r="BS25" s="184">
        <v>319.5</v>
      </c>
      <c r="BT25" s="184" t="e">
        <v>#VALUE!</v>
      </c>
      <c r="BU25" s="184" t="e">
        <v>#VALUE!</v>
      </c>
      <c r="BV25" s="184">
        <v>760.375</v>
      </c>
      <c r="BW25" s="185">
        <v>116.625</v>
      </c>
      <c r="BX25" s="185" t="e">
        <v>#VALUE!</v>
      </c>
      <c r="BY25" s="185" t="e">
        <v>#VALUE!</v>
      </c>
      <c r="BZ25" s="185">
        <v>247.875</v>
      </c>
      <c r="CA25" s="185">
        <v>0</v>
      </c>
      <c r="CB25" s="185">
        <v>295.75</v>
      </c>
      <c r="CC25" s="186">
        <v>976.875</v>
      </c>
      <c r="CD25" s="187">
        <v>142334.032664342</v>
      </c>
    </row>
    <row r="26" spans="1:82" x14ac:dyDescent="0.25">
      <c r="A26" s="179" t="s">
        <v>402</v>
      </c>
      <c r="B26" s="179" t="s">
        <v>403</v>
      </c>
      <c r="C26" s="179" t="s">
        <v>395</v>
      </c>
      <c r="D26" s="179" t="s">
        <v>124</v>
      </c>
      <c r="E26" s="180">
        <v>3454.7368972332001</v>
      </c>
      <c r="F26" s="181">
        <v>3373.8618972332001</v>
      </c>
      <c r="G26" s="181">
        <v>80.875</v>
      </c>
      <c r="H26" s="181">
        <v>0</v>
      </c>
      <c r="I26" s="181">
        <v>227</v>
      </c>
      <c r="J26" s="181">
        <v>248.125</v>
      </c>
      <c r="K26" s="181">
        <v>237.125</v>
      </c>
      <c r="L26" s="181">
        <v>348.75</v>
      </c>
      <c r="M26" s="181">
        <v>996.61189723320194</v>
      </c>
      <c r="N26" s="181">
        <v>955.875</v>
      </c>
      <c r="O26" s="181">
        <v>441.25</v>
      </c>
      <c r="P26" s="180">
        <v>49.875</v>
      </c>
      <c r="Q26" s="181">
        <v>1.625</v>
      </c>
      <c r="R26" s="181">
        <v>15</v>
      </c>
      <c r="S26" s="180">
        <v>110.625</v>
      </c>
      <c r="T26" s="180">
        <v>81.625</v>
      </c>
      <c r="U26" s="180">
        <v>44.75</v>
      </c>
      <c r="V26" s="180">
        <v>966.25</v>
      </c>
      <c r="W26" s="181">
        <v>148.5</v>
      </c>
      <c r="X26" s="181">
        <v>326.5</v>
      </c>
      <c r="Y26" s="181">
        <v>221</v>
      </c>
      <c r="Z26" s="181">
        <v>238.875</v>
      </c>
      <c r="AA26" s="181" t="e">
        <v>#VALUE!</v>
      </c>
      <c r="AB26" s="181" t="e">
        <v>#VALUE!</v>
      </c>
      <c r="AC26" s="181" t="e">
        <v>#VALUE!</v>
      </c>
      <c r="AD26" s="181">
        <v>1.75</v>
      </c>
      <c r="AE26" s="181">
        <v>29.625</v>
      </c>
      <c r="AF26" s="180">
        <v>1460.7368972331999</v>
      </c>
      <c r="AG26" s="181">
        <v>801.625</v>
      </c>
      <c r="AH26" s="181">
        <v>15.25</v>
      </c>
      <c r="AI26" s="181">
        <v>301.25</v>
      </c>
      <c r="AJ26" s="181">
        <v>32.5</v>
      </c>
      <c r="AK26" s="181">
        <v>105.25</v>
      </c>
      <c r="AL26" s="181">
        <v>51</v>
      </c>
      <c r="AM26" s="181">
        <v>153.861897233202</v>
      </c>
      <c r="AN26" s="180">
        <v>24</v>
      </c>
      <c r="AO26" s="180">
        <v>101.5</v>
      </c>
      <c r="AP26" s="181">
        <v>40.625</v>
      </c>
      <c r="AQ26" s="181">
        <v>0.5</v>
      </c>
      <c r="AR26" s="181">
        <v>35.5</v>
      </c>
      <c r="AS26" s="181">
        <v>24.875</v>
      </c>
      <c r="AT26" s="180">
        <v>76.25</v>
      </c>
      <c r="AU26" s="180">
        <v>0</v>
      </c>
      <c r="AV26" s="180">
        <v>49.625</v>
      </c>
      <c r="AW26" s="181">
        <v>13.75</v>
      </c>
      <c r="AX26" s="181">
        <v>35.875</v>
      </c>
      <c r="AY26" s="180">
        <v>1</v>
      </c>
      <c r="AZ26" s="180">
        <v>6.75</v>
      </c>
      <c r="BA26" s="180">
        <v>0</v>
      </c>
      <c r="BB26" s="180">
        <v>1</v>
      </c>
      <c r="BC26" s="180">
        <v>2</v>
      </c>
      <c r="BD26" s="180">
        <v>228.375</v>
      </c>
      <c r="BE26" s="180">
        <v>0</v>
      </c>
      <c r="BF26" s="180" t="e">
        <v>#VALUE!</v>
      </c>
      <c r="BG26" s="180">
        <v>118.875</v>
      </c>
      <c r="BH26" s="180" t="e">
        <v>#VALUE!</v>
      </c>
      <c r="BI26" s="182">
        <v>617.58788006250006</v>
      </c>
      <c r="BJ26" s="183" t="e">
        <v>#VALUE!</v>
      </c>
      <c r="BK26" s="183">
        <v>28.625</v>
      </c>
      <c r="BL26" s="183">
        <v>337.58788006250001</v>
      </c>
      <c r="BM26" s="183">
        <v>0</v>
      </c>
      <c r="BN26" s="183">
        <v>0</v>
      </c>
      <c r="BO26" s="183" t="e">
        <v>#VALUE!</v>
      </c>
      <c r="BP26" s="183">
        <v>36.125</v>
      </c>
      <c r="BQ26" s="184">
        <v>586.25</v>
      </c>
      <c r="BR26" s="184">
        <v>10.375</v>
      </c>
      <c r="BS26" s="184" t="e">
        <v>#VALUE!</v>
      </c>
      <c r="BT26" s="184" t="e">
        <v>#VALUE!</v>
      </c>
      <c r="BU26" s="184" t="e">
        <v>#VALUE!</v>
      </c>
      <c r="BV26" s="184">
        <v>416.625</v>
      </c>
      <c r="BW26" s="185">
        <v>348.375</v>
      </c>
      <c r="BX26" s="185" t="e">
        <v>#VALUE!</v>
      </c>
      <c r="BY26" s="185" t="e">
        <v>#VALUE!</v>
      </c>
      <c r="BZ26" s="185" t="e">
        <v>#VALUE!</v>
      </c>
      <c r="CA26" s="185" t="e">
        <v>#VALUE!</v>
      </c>
      <c r="CB26" s="185">
        <v>43</v>
      </c>
      <c r="CC26" s="186">
        <v>432.625</v>
      </c>
      <c r="CD26" s="187">
        <v>21068.790014475599</v>
      </c>
    </row>
    <row r="27" spans="1:82" x14ac:dyDescent="0.25">
      <c r="A27" s="179" t="s">
        <v>153</v>
      </c>
      <c r="B27" s="179" t="s">
        <v>404</v>
      </c>
      <c r="C27" s="179" t="s">
        <v>405</v>
      </c>
      <c r="D27" s="179" t="s">
        <v>124</v>
      </c>
      <c r="E27" s="180">
        <v>8644.1673026605804</v>
      </c>
      <c r="F27" s="181">
        <v>8489.2240294006806</v>
      </c>
      <c r="G27" s="181">
        <v>51.494768205705697</v>
      </c>
      <c r="H27" s="181">
        <v>103.448505054196</v>
      </c>
      <c r="I27" s="181">
        <v>648.75</v>
      </c>
      <c r="J27" s="181">
        <v>544.09545454545503</v>
      </c>
      <c r="K27" s="181">
        <v>544.74476820570601</v>
      </c>
      <c r="L27" s="181">
        <v>1156.5156066280299</v>
      </c>
      <c r="M27" s="181">
        <v>2295.9717835422198</v>
      </c>
      <c r="N27" s="181">
        <v>1903.97490252389</v>
      </c>
      <c r="O27" s="181">
        <v>1550.1147872152701</v>
      </c>
      <c r="P27" s="180">
        <v>774.5</v>
      </c>
      <c r="Q27" s="181">
        <v>22.875</v>
      </c>
      <c r="R27" s="181">
        <v>39.625</v>
      </c>
      <c r="S27" s="180">
        <v>198.875</v>
      </c>
      <c r="T27" s="180">
        <v>313.875</v>
      </c>
      <c r="U27" s="180">
        <v>489.97048634349198</v>
      </c>
      <c r="V27" s="180">
        <v>2029.75</v>
      </c>
      <c r="W27" s="181">
        <v>371.25</v>
      </c>
      <c r="X27" s="181">
        <v>228.875</v>
      </c>
      <c r="Y27" s="181">
        <v>264.375</v>
      </c>
      <c r="Z27" s="181">
        <v>359.375</v>
      </c>
      <c r="AA27" s="181" t="e">
        <v>#VALUE!</v>
      </c>
      <c r="AB27" s="181">
        <v>15</v>
      </c>
      <c r="AC27" s="181">
        <v>85.875</v>
      </c>
      <c r="AD27" s="181">
        <v>551.75</v>
      </c>
      <c r="AE27" s="181">
        <v>153.25</v>
      </c>
      <c r="AF27" s="180">
        <v>3237.32181631709</v>
      </c>
      <c r="AG27" s="181">
        <v>820.5</v>
      </c>
      <c r="AH27" s="181">
        <v>36.625</v>
      </c>
      <c r="AI27" s="181">
        <v>885.875</v>
      </c>
      <c r="AJ27" s="181">
        <v>97.125</v>
      </c>
      <c r="AK27" s="181">
        <v>169</v>
      </c>
      <c r="AL27" s="181">
        <v>12.375</v>
      </c>
      <c r="AM27" s="181">
        <v>1215.82181631709</v>
      </c>
      <c r="AN27" s="180">
        <v>165.25</v>
      </c>
      <c r="AO27" s="180">
        <v>241.625</v>
      </c>
      <c r="AP27" s="181">
        <v>164.875</v>
      </c>
      <c r="AQ27" s="181">
        <v>1.625</v>
      </c>
      <c r="AR27" s="181">
        <v>44.25</v>
      </c>
      <c r="AS27" s="181">
        <v>30.875</v>
      </c>
      <c r="AT27" s="180">
        <v>50</v>
      </c>
      <c r="AU27" s="180">
        <v>85.5</v>
      </c>
      <c r="AV27" s="180">
        <v>36.375</v>
      </c>
      <c r="AW27" s="181">
        <v>0.875</v>
      </c>
      <c r="AX27" s="181">
        <v>35.5</v>
      </c>
      <c r="AY27" s="180">
        <v>54.5</v>
      </c>
      <c r="AZ27" s="180">
        <v>47.25</v>
      </c>
      <c r="BA27" s="180">
        <v>36</v>
      </c>
      <c r="BB27" s="180">
        <v>2</v>
      </c>
      <c r="BC27" s="180">
        <v>5.625</v>
      </c>
      <c r="BD27" s="180">
        <v>427.125</v>
      </c>
      <c r="BE27" s="180">
        <v>14</v>
      </c>
      <c r="BF27" s="180" t="e">
        <v>#VALUE!</v>
      </c>
      <c r="BG27" s="180">
        <v>276.625</v>
      </c>
      <c r="BH27" s="180" t="e">
        <v>#VALUE!</v>
      </c>
      <c r="BI27" s="182">
        <v>2292.3157337187499</v>
      </c>
      <c r="BJ27" s="183">
        <v>780.125</v>
      </c>
      <c r="BK27" s="183">
        <v>65.75</v>
      </c>
      <c r="BL27" s="183">
        <v>1143.5657337187499</v>
      </c>
      <c r="BM27" s="183">
        <v>159.875</v>
      </c>
      <c r="BN27" s="183">
        <v>77.125</v>
      </c>
      <c r="BO27" s="183" t="e">
        <v>#VALUE!</v>
      </c>
      <c r="BP27" s="183">
        <v>65.875</v>
      </c>
      <c r="BQ27" s="184">
        <v>703.25</v>
      </c>
      <c r="BR27" s="184">
        <v>39.75</v>
      </c>
      <c r="BS27" s="184" t="e">
        <v>#VALUE!</v>
      </c>
      <c r="BT27" s="184" t="e">
        <v>#VALUE!</v>
      </c>
      <c r="BU27" s="184" t="e">
        <v>#VALUE!</v>
      </c>
      <c r="BV27" s="184">
        <v>164.5</v>
      </c>
      <c r="BW27" s="185" t="e">
        <v>#VALUE!</v>
      </c>
      <c r="BX27" s="185" t="e">
        <v>#VALUE!</v>
      </c>
      <c r="BY27" s="185" t="e">
        <v>#VALUE!</v>
      </c>
      <c r="BZ27" s="185" t="e">
        <v>#VALUE!</v>
      </c>
      <c r="CA27" s="185" t="e">
        <v>#VALUE!</v>
      </c>
      <c r="CB27" s="185">
        <v>142</v>
      </c>
      <c r="CC27" s="186">
        <v>1539.25</v>
      </c>
      <c r="CD27" s="187">
        <v>89821.819367401302</v>
      </c>
    </row>
    <row r="28" spans="1:82" x14ac:dyDescent="0.25">
      <c r="A28" s="179" t="s">
        <v>406</v>
      </c>
      <c r="B28" s="179" t="s">
        <v>407</v>
      </c>
      <c r="C28" s="179" t="s">
        <v>408</v>
      </c>
      <c r="D28" s="179" t="s">
        <v>116</v>
      </c>
      <c r="E28" s="180">
        <v>19043.8624511792</v>
      </c>
      <c r="F28" s="181">
        <v>16752.612451179099</v>
      </c>
      <c r="G28" s="181">
        <v>232.125</v>
      </c>
      <c r="H28" s="181">
        <v>2059.125</v>
      </c>
      <c r="I28" s="181">
        <v>882.625</v>
      </c>
      <c r="J28" s="181">
        <v>950.375</v>
      </c>
      <c r="K28" s="181">
        <v>1367.625</v>
      </c>
      <c r="L28" s="181">
        <v>2743.3270826008902</v>
      </c>
      <c r="M28" s="181">
        <v>4254.8084698643997</v>
      </c>
      <c r="N28" s="181">
        <v>2363.3091669933301</v>
      </c>
      <c r="O28" s="181">
        <v>6481.7927317205304</v>
      </c>
      <c r="P28" s="180">
        <v>1749.875</v>
      </c>
      <c r="Q28" s="181">
        <v>20.75</v>
      </c>
      <c r="R28" s="181">
        <v>186.5</v>
      </c>
      <c r="S28" s="180">
        <v>710.25</v>
      </c>
      <c r="T28" s="180">
        <v>858.625</v>
      </c>
      <c r="U28" s="180">
        <v>2066.6860002230701</v>
      </c>
      <c r="V28" s="180">
        <v>2688.5</v>
      </c>
      <c r="W28" s="181">
        <v>317.25</v>
      </c>
      <c r="X28" s="181">
        <v>711.75</v>
      </c>
      <c r="Y28" s="181">
        <v>325.125</v>
      </c>
      <c r="Z28" s="181">
        <v>558.5</v>
      </c>
      <c r="AA28" s="181">
        <v>33.375</v>
      </c>
      <c r="AB28" s="181">
        <v>137.5</v>
      </c>
      <c r="AC28" s="181">
        <v>81.125</v>
      </c>
      <c r="AD28" s="181">
        <v>294.875</v>
      </c>
      <c r="AE28" s="181">
        <v>229</v>
      </c>
      <c r="AF28" s="180">
        <v>5762.6764509560799</v>
      </c>
      <c r="AG28" s="181">
        <v>2113</v>
      </c>
      <c r="AH28" s="181">
        <v>269.75</v>
      </c>
      <c r="AI28" s="181">
        <v>1347.25</v>
      </c>
      <c r="AJ28" s="181">
        <v>199.375</v>
      </c>
      <c r="AK28" s="181">
        <v>421.5</v>
      </c>
      <c r="AL28" s="181">
        <v>166</v>
      </c>
      <c r="AM28" s="181">
        <v>1245.8014509560801</v>
      </c>
      <c r="AN28" s="180">
        <v>159.625</v>
      </c>
      <c r="AO28" s="180">
        <v>961.625</v>
      </c>
      <c r="AP28" s="181">
        <v>288.25</v>
      </c>
      <c r="AQ28" s="181">
        <v>6.875</v>
      </c>
      <c r="AR28" s="181">
        <v>642</v>
      </c>
      <c r="AS28" s="181">
        <v>24.5</v>
      </c>
      <c r="AT28" s="180">
        <v>284.125</v>
      </c>
      <c r="AU28" s="180">
        <v>32</v>
      </c>
      <c r="AV28" s="180">
        <v>105.125</v>
      </c>
      <c r="AW28" s="181">
        <v>15.75</v>
      </c>
      <c r="AX28" s="181">
        <v>89.375</v>
      </c>
      <c r="AY28" s="180">
        <v>104.25</v>
      </c>
      <c r="AZ28" s="180">
        <v>186.625</v>
      </c>
      <c r="BA28" s="180">
        <v>90.75</v>
      </c>
      <c r="BB28" s="180">
        <v>2</v>
      </c>
      <c r="BC28" s="180">
        <v>0</v>
      </c>
      <c r="BD28" s="180">
        <v>1579.75</v>
      </c>
      <c r="BE28" s="180">
        <v>42.25</v>
      </c>
      <c r="BF28" s="180">
        <v>71.25</v>
      </c>
      <c r="BG28" s="180">
        <v>1392.25</v>
      </c>
      <c r="BH28" s="180" t="e">
        <v>#VALUE!</v>
      </c>
      <c r="BI28" s="182">
        <v>3315.6840975</v>
      </c>
      <c r="BJ28" s="183" t="e">
        <v>#VALUE!</v>
      </c>
      <c r="BK28" s="183">
        <v>82.75</v>
      </c>
      <c r="BL28" s="183">
        <v>2026.8090975</v>
      </c>
      <c r="BM28" s="183">
        <v>5.25</v>
      </c>
      <c r="BN28" s="183">
        <v>11.875</v>
      </c>
      <c r="BO28" s="183">
        <v>157</v>
      </c>
      <c r="BP28" s="183">
        <v>52.875</v>
      </c>
      <c r="BQ28" s="184">
        <v>1789.1988636363601</v>
      </c>
      <c r="BR28" s="184">
        <v>80.75</v>
      </c>
      <c r="BS28" s="184" t="e">
        <v>#VALUE!</v>
      </c>
      <c r="BT28" s="184" t="e">
        <v>#VALUE!</v>
      </c>
      <c r="BU28" s="184" t="e">
        <v>#VALUE!</v>
      </c>
      <c r="BV28" s="184">
        <v>1365.3238636363601</v>
      </c>
      <c r="BW28" s="185">
        <v>427.875</v>
      </c>
      <c r="BX28" s="185" t="e">
        <v>#VALUE!</v>
      </c>
      <c r="BY28" s="185" t="e">
        <v>#VALUE!</v>
      </c>
      <c r="BZ28" s="185">
        <v>517.375</v>
      </c>
      <c r="CA28" s="185" t="e">
        <v>#VALUE!</v>
      </c>
      <c r="CB28" s="185">
        <v>261.125</v>
      </c>
      <c r="CC28" s="186">
        <v>242.75</v>
      </c>
      <c r="CD28" s="187">
        <v>142783.99130758</v>
      </c>
    </row>
    <row r="29" spans="1:82" x14ac:dyDescent="0.25">
      <c r="A29" s="179" t="s">
        <v>409</v>
      </c>
      <c r="B29" s="179" t="s">
        <v>410</v>
      </c>
      <c r="C29" s="179" t="s">
        <v>355</v>
      </c>
      <c r="D29" s="179" t="s">
        <v>55</v>
      </c>
      <c r="E29" s="180">
        <v>15437.9003267812</v>
      </c>
      <c r="F29" s="181">
        <v>15240.9766425707</v>
      </c>
      <c r="G29" s="181">
        <v>92.5</v>
      </c>
      <c r="H29" s="181">
        <v>104.42368421052601</v>
      </c>
      <c r="I29" s="181">
        <v>1243.125</v>
      </c>
      <c r="J29" s="181">
        <v>1043.19947002924</v>
      </c>
      <c r="K29" s="181">
        <v>971</v>
      </c>
      <c r="L29" s="181">
        <v>2142.8273116996797</v>
      </c>
      <c r="M29" s="181">
        <v>4502.39912220735</v>
      </c>
      <c r="N29" s="181">
        <v>2872.18992158839</v>
      </c>
      <c r="O29" s="181">
        <v>2663.1595012565799</v>
      </c>
      <c r="P29" s="180">
        <v>1526.75</v>
      </c>
      <c r="Q29" s="181">
        <v>9</v>
      </c>
      <c r="R29" s="181">
        <v>160.75</v>
      </c>
      <c r="S29" s="180">
        <v>1548.125</v>
      </c>
      <c r="T29" s="180">
        <v>608.875</v>
      </c>
      <c r="U29" s="180">
        <v>520.25992219995192</v>
      </c>
      <c r="V29" s="180">
        <v>3182.25</v>
      </c>
      <c r="W29" s="181">
        <v>533.625</v>
      </c>
      <c r="X29" s="181">
        <v>402.875</v>
      </c>
      <c r="Y29" s="181">
        <v>219</v>
      </c>
      <c r="Z29" s="181">
        <v>859.125</v>
      </c>
      <c r="AA29" s="181">
        <v>43.25</v>
      </c>
      <c r="AB29" s="181">
        <v>335</v>
      </c>
      <c r="AC29" s="181">
        <v>267</v>
      </c>
      <c r="AD29" s="181">
        <v>353.375</v>
      </c>
      <c r="AE29" s="181">
        <v>169</v>
      </c>
      <c r="AF29" s="180">
        <v>4171.1404045812797</v>
      </c>
      <c r="AG29" s="181">
        <v>1386.625</v>
      </c>
      <c r="AH29" s="181">
        <v>52.625</v>
      </c>
      <c r="AI29" s="181">
        <v>1086.875</v>
      </c>
      <c r="AJ29" s="181">
        <v>258.125</v>
      </c>
      <c r="AK29" s="181">
        <v>240</v>
      </c>
      <c r="AL29" s="181">
        <v>200.375</v>
      </c>
      <c r="AM29" s="181">
        <v>946.51540458127999</v>
      </c>
      <c r="AN29" s="180">
        <v>76.25</v>
      </c>
      <c r="AO29" s="180">
        <v>484.625</v>
      </c>
      <c r="AP29" s="181">
        <v>356.75</v>
      </c>
      <c r="AQ29" s="181">
        <v>10.125</v>
      </c>
      <c r="AR29" s="181">
        <v>75.375</v>
      </c>
      <c r="AS29" s="181">
        <v>42.375</v>
      </c>
      <c r="AT29" s="180">
        <v>191.625</v>
      </c>
      <c r="AU29" s="180">
        <v>121.625</v>
      </c>
      <c r="AV29" s="180">
        <v>80.625</v>
      </c>
      <c r="AW29" s="181">
        <v>23.5</v>
      </c>
      <c r="AX29" s="181">
        <v>57.125</v>
      </c>
      <c r="AY29" s="180">
        <v>40.5</v>
      </c>
      <c r="AZ29" s="180">
        <v>64.625</v>
      </c>
      <c r="BA29" s="180">
        <v>121.625</v>
      </c>
      <c r="BB29" s="180">
        <v>3.125</v>
      </c>
      <c r="BC29" s="180">
        <v>3.875</v>
      </c>
      <c r="BD29" s="180">
        <v>1807.625</v>
      </c>
      <c r="BE29" s="180">
        <v>48</v>
      </c>
      <c r="BF29" s="180">
        <v>161.25</v>
      </c>
      <c r="BG29" s="180">
        <v>528.375</v>
      </c>
      <c r="BH29" s="180" t="e">
        <v>#VALUE!</v>
      </c>
      <c r="BI29" s="182">
        <v>3002.4889497812501</v>
      </c>
      <c r="BJ29" s="183">
        <v>1185</v>
      </c>
      <c r="BK29" s="183">
        <v>326.625</v>
      </c>
      <c r="BL29" s="183">
        <v>1058.3639497812501</v>
      </c>
      <c r="BM29" s="183">
        <v>6.5</v>
      </c>
      <c r="BN29" s="183">
        <v>1</v>
      </c>
      <c r="BO29" s="183">
        <v>0</v>
      </c>
      <c r="BP29" s="183">
        <v>425</v>
      </c>
      <c r="BQ29" s="184">
        <v>2855</v>
      </c>
      <c r="BR29" s="184">
        <v>229.375</v>
      </c>
      <c r="BS29" s="184" t="e">
        <v>#VALUE!</v>
      </c>
      <c r="BT29" s="184" t="e">
        <v>#VALUE!</v>
      </c>
      <c r="BU29" s="184" t="e">
        <v>#VALUE!</v>
      </c>
      <c r="BV29" s="184">
        <v>2254.5</v>
      </c>
      <c r="BW29" s="185" t="e">
        <v>#VALUE!</v>
      </c>
      <c r="BX29" s="185">
        <v>594.75</v>
      </c>
      <c r="BY29" s="185">
        <v>219.375</v>
      </c>
      <c r="BZ29" s="185">
        <v>419.25</v>
      </c>
      <c r="CA29" s="185">
        <v>0</v>
      </c>
      <c r="CB29" s="185">
        <v>297.25</v>
      </c>
      <c r="CC29" s="186">
        <v>419.88386958387002</v>
      </c>
      <c r="CD29" s="187">
        <v>157512.40097751399</v>
      </c>
    </row>
    <row r="30" spans="1:82" x14ac:dyDescent="0.25">
      <c r="A30" s="179" t="s">
        <v>151</v>
      </c>
      <c r="B30" s="179" t="s">
        <v>411</v>
      </c>
      <c r="C30" s="179" t="s">
        <v>412</v>
      </c>
      <c r="D30" s="179" t="s">
        <v>123</v>
      </c>
      <c r="E30" s="180">
        <v>11225.5268079489</v>
      </c>
      <c r="F30" s="181">
        <v>10883.504080676201</v>
      </c>
      <c r="G30" s="181">
        <v>21</v>
      </c>
      <c r="H30" s="181">
        <v>321.02272727272702</v>
      </c>
      <c r="I30" s="181">
        <v>654.5</v>
      </c>
      <c r="J30" s="181">
        <v>670.875</v>
      </c>
      <c r="K30" s="181">
        <v>655.25</v>
      </c>
      <c r="L30" s="181">
        <v>1554.78777803773</v>
      </c>
      <c r="M30" s="181">
        <v>2595.6490893093801</v>
      </c>
      <c r="N30" s="181">
        <v>2770.8658027398301</v>
      </c>
      <c r="O30" s="181">
        <v>2323.5991378619301</v>
      </c>
      <c r="P30" s="180">
        <v>998.375</v>
      </c>
      <c r="Q30" s="181">
        <v>18.75</v>
      </c>
      <c r="R30" s="181">
        <v>95.875</v>
      </c>
      <c r="S30" s="180">
        <v>303.625</v>
      </c>
      <c r="T30" s="180">
        <v>560.5</v>
      </c>
      <c r="U30" s="180">
        <v>743.86310415946696</v>
      </c>
      <c r="V30" s="180">
        <v>2847.5</v>
      </c>
      <c r="W30" s="181">
        <v>120.875</v>
      </c>
      <c r="X30" s="181">
        <v>675.625</v>
      </c>
      <c r="Y30" s="181">
        <v>478</v>
      </c>
      <c r="Z30" s="181">
        <v>1012.125</v>
      </c>
      <c r="AA30" s="181">
        <v>38.875</v>
      </c>
      <c r="AB30" s="181">
        <v>7</v>
      </c>
      <c r="AC30" s="181">
        <v>30.25</v>
      </c>
      <c r="AD30" s="181">
        <v>303.625</v>
      </c>
      <c r="AE30" s="181">
        <v>181.125</v>
      </c>
      <c r="AF30" s="180">
        <v>3379.9137037894202</v>
      </c>
      <c r="AG30" s="181">
        <v>823.625</v>
      </c>
      <c r="AH30" s="181">
        <v>34.25</v>
      </c>
      <c r="AI30" s="181">
        <v>1698.125</v>
      </c>
      <c r="AJ30" s="181">
        <v>91.25</v>
      </c>
      <c r="AK30" s="181">
        <v>301.625</v>
      </c>
      <c r="AL30" s="181">
        <v>34.625</v>
      </c>
      <c r="AM30" s="181">
        <v>396.41370378941798</v>
      </c>
      <c r="AN30" s="180">
        <v>110.125</v>
      </c>
      <c r="AO30" s="180">
        <v>228.625</v>
      </c>
      <c r="AP30" s="181">
        <v>184.375</v>
      </c>
      <c r="AQ30" s="181">
        <v>4.25</v>
      </c>
      <c r="AR30" s="181">
        <v>23.75</v>
      </c>
      <c r="AS30" s="181">
        <v>16.25</v>
      </c>
      <c r="AT30" s="180">
        <v>35.875</v>
      </c>
      <c r="AU30" s="180">
        <v>6.5</v>
      </c>
      <c r="AV30" s="180">
        <v>19.5</v>
      </c>
      <c r="AW30" s="181">
        <v>4.5</v>
      </c>
      <c r="AX30" s="181">
        <v>15</v>
      </c>
      <c r="AY30" s="180">
        <v>23.75</v>
      </c>
      <c r="AZ30" s="180">
        <v>191.25</v>
      </c>
      <c r="BA30" s="180">
        <v>50.25</v>
      </c>
      <c r="BB30" s="180">
        <v>1</v>
      </c>
      <c r="BC30" s="180">
        <v>3</v>
      </c>
      <c r="BD30" s="180">
        <v>1032.625</v>
      </c>
      <c r="BE30" s="180">
        <v>0</v>
      </c>
      <c r="BF30" s="180" t="e">
        <v>#VALUE!</v>
      </c>
      <c r="BG30" s="180">
        <v>418</v>
      </c>
      <c r="BH30" s="180" t="e">
        <v>#VALUE!</v>
      </c>
      <c r="BI30" s="182">
        <v>1831.11186540625</v>
      </c>
      <c r="BJ30" s="183" t="e">
        <v>#VALUE!</v>
      </c>
      <c r="BK30" s="183">
        <v>21.75</v>
      </c>
      <c r="BL30" s="183">
        <v>1032.23686540625</v>
      </c>
      <c r="BM30" s="183">
        <v>16</v>
      </c>
      <c r="BN30" s="183">
        <v>12.75</v>
      </c>
      <c r="BO30" s="183">
        <v>230.375</v>
      </c>
      <c r="BP30" s="183">
        <v>73.125</v>
      </c>
      <c r="BQ30" s="184">
        <v>575.875</v>
      </c>
      <c r="BR30" s="184">
        <v>82.75</v>
      </c>
      <c r="BS30" s="184" t="e">
        <v>#VALUE!</v>
      </c>
      <c r="BT30" s="184" t="e">
        <v>#VALUE!</v>
      </c>
      <c r="BU30" s="184">
        <v>0</v>
      </c>
      <c r="BV30" s="184">
        <v>199.75</v>
      </c>
      <c r="BW30" s="185" t="e">
        <v>#VALUE!</v>
      </c>
      <c r="BX30" s="185" t="e">
        <v>#VALUE!</v>
      </c>
      <c r="BY30" s="185" t="e">
        <v>#VALUE!</v>
      </c>
      <c r="BZ30" s="185" t="e">
        <v>#VALUE!</v>
      </c>
      <c r="CA30" s="185" t="e">
        <v>#VALUE!</v>
      </c>
      <c r="CB30" s="185">
        <v>100.5</v>
      </c>
      <c r="CC30" s="186">
        <v>801</v>
      </c>
      <c r="CD30" s="187">
        <v>128674.519214787</v>
      </c>
    </row>
    <row r="31" spans="1:82" x14ac:dyDescent="0.25">
      <c r="A31" s="179" t="s">
        <v>158</v>
      </c>
      <c r="B31" s="179" t="s">
        <v>413</v>
      </c>
      <c r="C31" s="179" t="s">
        <v>392</v>
      </c>
      <c r="D31" s="179" t="s">
        <v>118</v>
      </c>
      <c r="E31" s="180">
        <v>7937.5045682415803</v>
      </c>
      <c r="F31" s="181">
        <v>7654.1911309126299</v>
      </c>
      <c r="G31" s="181">
        <v>140.557881773399</v>
      </c>
      <c r="H31" s="181">
        <v>142.75555555555599</v>
      </c>
      <c r="I31" s="181">
        <v>552.25</v>
      </c>
      <c r="J31" s="181">
        <v>519.625</v>
      </c>
      <c r="K31" s="181">
        <v>441.66071428571399</v>
      </c>
      <c r="L31" s="181">
        <v>866.375</v>
      </c>
      <c r="M31" s="181">
        <v>2249.2640807630901</v>
      </c>
      <c r="N31" s="181">
        <v>1690.1477623825399</v>
      </c>
      <c r="O31" s="181">
        <v>1618.1820108102299</v>
      </c>
      <c r="P31" s="180">
        <v>733.91071428571399</v>
      </c>
      <c r="Q31" s="181">
        <v>15.25</v>
      </c>
      <c r="R31" s="181">
        <v>9.625</v>
      </c>
      <c r="S31" s="180">
        <v>175.5</v>
      </c>
      <c r="T31" s="180">
        <v>500.375</v>
      </c>
      <c r="U31" s="180">
        <v>329.198737373737</v>
      </c>
      <c r="V31" s="180">
        <v>1334.75</v>
      </c>
      <c r="W31" s="181">
        <v>236.5</v>
      </c>
      <c r="X31" s="181">
        <v>187.25</v>
      </c>
      <c r="Y31" s="181">
        <v>220.125</v>
      </c>
      <c r="Z31" s="181">
        <v>399.25</v>
      </c>
      <c r="AA31" s="181" t="e">
        <v>#VALUE!</v>
      </c>
      <c r="AB31" s="181">
        <v>0</v>
      </c>
      <c r="AC31" s="181">
        <v>11.25</v>
      </c>
      <c r="AD31" s="181">
        <v>140.125</v>
      </c>
      <c r="AE31" s="181">
        <v>140.25</v>
      </c>
      <c r="AF31" s="180">
        <v>3393.77011658213</v>
      </c>
      <c r="AG31" s="181">
        <v>991.5</v>
      </c>
      <c r="AH31" s="181">
        <v>6.125</v>
      </c>
      <c r="AI31" s="181">
        <v>613.875</v>
      </c>
      <c r="AJ31" s="181">
        <v>17.5</v>
      </c>
      <c r="AK31" s="181">
        <v>245.5</v>
      </c>
      <c r="AL31" s="181">
        <v>132.5</v>
      </c>
      <c r="AM31" s="181">
        <v>1386.77011658213</v>
      </c>
      <c r="AN31" s="180">
        <v>55.125</v>
      </c>
      <c r="AO31" s="180">
        <v>207.5</v>
      </c>
      <c r="AP31" s="181">
        <v>132.875</v>
      </c>
      <c r="AQ31" s="181">
        <v>4.375</v>
      </c>
      <c r="AR31" s="181">
        <v>53.5</v>
      </c>
      <c r="AS31" s="181">
        <v>16.75</v>
      </c>
      <c r="AT31" s="180">
        <v>34.375</v>
      </c>
      <c r="AU31" s="180">
        <v>8</v>
      </c>
      <c r="AV31" s="180">
        <v>12.5</v>
      </c>
      <c r="AW31" s="181">
        <v>5.75</v>
      </c>
      <c r="AX31" s="181">
        <v>6.75</v>
      </c>
      <c r="AY31" s="180">
        <v>2.25</v>
      </c>
      <c r="AZ31" s="180">
        <v>12.375</v>
      </c>
      <c r="BA31" s="180">
        <v>61.125</v>
      </c>
      <c r="BB31" s="180">
        <v>1.625</v>
      </c>
      <c r="BC31" s="180">
        <v>0.125</v>
      </c>
      <c r="BD31" s="180">
        <v>538.625</v>
      </c>
      <c r="BE31" s="180">
        <v>0</v>
      </c>
      <c r="BF31" s="180">
        <v>39.25</v>
      </c>
      <c r="BG31" s="180">
        <v>291.625</v>
      </c>
      <c r="BH31" s="180" t="e">
        <v>#VALUE!</v>
      </c>
      <c r="BI31" s="182">
        <v>2410.6325128933267</v>
      </c>
      <c r="BJ31" s="183">
        <v>796</v>
      </c>
      <c r="BK31" s="183">
        <v>157.81104723707699</v>
      </c>
      <c r="BL31" s="183">
        <v>1401.07146565625</v>
      </c>
      <c r="BM31" s="183">
        <v>0</v>
      </c>
      <c r="BN31" s="183">
        <v>14.5</v>
      </c>
      <c r="BO31" s="183" t="e">
        <v>#VALUE!</v>
      </c>
      <c r="BP31" s="183">
        <v>41.25</v>
      </c>
      <c r="BQ31" s="184">
        <v>434.5</v>
      </c>
      <c r="BR31" s="184">
        <v>62.25</v>
      </c>
      <c r="BS31" s="184" t="e">
        <v>#VALUE!</v>
      </c>
      <c r="BT31" s="184" t="e">
        <v>#VALUE!</v>
      </c>
      <c r="BU31" s="184" t="e">
        <v>#VALUE!</v>
      </c>
      <c r="BV31" s="184">
        <v>168.625</v>
      </c>
      <c r="BW31" s="185">
        <v>0</v>
      </c>
      <c r="BX31" s="185" t="e">
        <v>#VALUE!</v>
      </c>
      <c r="BY31" s="185" t="e">
        <v>#VALUE!</v>
      </c>
      <c r="BZ31" s="185" t="e">
        <v>#VALUE!</v>
      </c>
      <c r="CA31" s="185" t="e">
        <v>#VALUE!</v>
      </c>
      <c r="CB31" s="185">
        <v>136</v>
      </c>
      <c r="CC31" s="186">
        <v>1583.125</v>
      </c>
      <c r="CD31" s="187">
        <v>99681.753290429697</v>
      </c>
    </row>
    <row r="32" spans="1:82" x14ac:dyDescent="0.25">
      <c r="A32" s="179" t="s">
        <v>414</v>
      </c>
      <c r="B32" s="179" t="s">
        <v>415</v>
      </c>
      <c r="C32" s="179" t="s">
        <v>117</v>
      </c>
      <c r="D32" s="179" t="s">
        <v>117</v>
      </c>
      <c r="E32" s="180">
        <v>25893.989800956901</v>
      </c>
      <c r="F32" s="181">
        <v>25856.755425956901</v>
      </c>
      <c r="G32" s="181">
        <v>0.375</v>
      </c>
      <c r="H32" s="181">
        <v>36.859375</v>
      </c>
      <c r="I32" s="181">
        <v>1265.375</v>
      </c>
      <c r="J32" s="181">
        <v>1568.5</v>
      </c>
      <c r="K32" s="181">
        <v>2137.7846296296302</v>
      </c>
      <c r="L32" s="181">
        <v>3177.6103577794802</v>
      </c>
      <c r="M32" s="181">
        <v>6966.5497369471504</v>
      </c>
      <c r="N32" s="181">
        <v>6465.7950766005897</v>
      </c>
      <c r="O32" s="181">
        <v>4312.375</v>
      </c>
      <c r="P32" s="180">
        <v>4286.875</v>
      </c>
      <c r="Q32" s="181">
        <v>38.875</v>
      </c>
      <c r="R32" s="181">
        <v>264.5</v>
      </c>
      <c r="S32" s="180">
        <v>713.25</v>
      </c>
      <c r="T32" s="180">
        <v>972.125</v>
      </c>
      <c r="U32" s="180">
        <v>627.98038824601304</v>
      </c>
      <c r="V32" s="180">
        <v>4919</v>
      </c>
      <c r="W32" s="181">
        <v>1374.25</v>
      </c>
      <c r="X32" s="181">
        <v>767</v>
      </c>
      <c r="Y32" s="181">
        <v>681.875</v>
      </c>
      <c r="Z32" s="181">
        <v>1359.125</v>
      </c>
      <c r="AA32" s="181" t="e">
        <v>#VALUE!</v>
      </c>
      <c r="AB32" s="181">
        <v>235.875</v>
      </c>
      <c r="AC32" s="181">
        <v>44</v>
      </c>
      <c r="AD32" s="181">
        <v>199.375</v>
      </c>
      <c r="AE32" s="181">
        <v>257.5</v>
      </c>
      <c r="AF32" s="180">
        <v>8113.1344127108396</v>
      </c>
      <c r="AG32" s="181">
        <v>3406.5</v>
      </c>
      <c r="AH32" s="181">
        <v>138.75</v>
      </c>
      <c r="AI32" s="181">
        <v>2385.25</v>
      </c>
      <c r="AJ32" s="181">
        <v>571</v>
      </c>
      <c r="AK32" s="181">
        <v>155.25</v>
      </c>
      <c r="AL32" s="181">
        <v>247.875</v>
      </c>
      <c r="AM32" s="181">
        <v>1208.50941271084</v>
      </c>
      <c r="AN32" s="180">
        <v>599.875</v>
      </c>
      <c r="AO32" s="180">
        <v>719.5</v>
      </c>
      <c r="AP32" s="181">
        <v>389</v>
      </c>
      <c r="AQ32" s="181">
        <v>8.25</v>
      </c>
      <c r="AR32" s="181">
        <v>212.375</v>
      </c>
      <c r="AS32" s="181">
        <v>109.875</v>
      </c>
      <c r="AT32" s="180">
        <v>457.375</v>
      </c>
      <c r="AU32" s="180">
        <v>67.375</v>
      </c>
      <c r="AV32" s="180">
        <v>108.25</v>
      </c>
      <c r="AW32" s="181">
        <v>15.5</v>
      </c>
      <c r="AX32" s="181">
        <v>92.75</v>
      </c>
      <c r="AY32" s="180">
        <v>55.75</v>
      </c>
      <c r="AZ32" s="180">
        <v>64.625</v>
      </c>
      <c r="BA32" s="180">
        <v>130.875</v>
      </c>
      <c r="BB32" s="180">
        <v>11</v>
      </c>
      <c r="BC32" s="180">
        <v>5.25</v>
      </c>
      <c r="BD32" s="180">
        <v>1912.875</v>
      </c>
      <c r="BE32" s="180">
        <v>164.5</v>
      </c>
      <c r="BF32" s="180">
        <v>44.75</v>
      </c>
      <c r="BG32" s="180">
        <v>1233.375</v>
      </c>
      <c r="BH32" s="180" t="e">
        <v>#VALUE!</v>
      </c>
      <c r="BI32" s="182">
        <v>8763.9497242431098</v>
      </c>
      <c r="BJ32" s="183" t="e">
        <v>#VALUE!</v>
      </c>
      <c r="BK32" s="183">
        <v>761.625</v>
      </c>
      <c r="BL32" s="183">
        <v>4931.8122699062496</v>
      </c>
      <c r="BM32" s="183">
        <v>99.75</v>
      </c>
      <c r="BN32" s="183">
        <v>106</v>
      </c>
      <c r="BO32" s="183">
        <v>0</v>
      </c>
      <c r="BP32" s="183">
        <v>657.01245433685801</v>
      </c>
      <c r="BQ32" s="184">
        <v>2706.625</v>
      </c>
      <c r="BR32" s="184">
        <v>177.5</v>
      </c>
      <c r="BS32" s="184" t="e">
        <v>#VALUE!</v>
      </c>
      <c r="BT32" s="184">
        <v>628.75</v>
      </c>
      <c r="BU32" s="184">
        <v>1</v>
      </c>
      <c r="BV32" s="184">
        <v>1546.375</v>
      </c>
      <c r="BW32" s="185" t="e">
        <v>#VALUE!</v>
      </c>
      <c r="BX32" s="185">
        <v>261.125</v>
      </c>
      <c r="BY32" s="185">
        <v>86.5</v>
      </c>
      <c r="BZ32" s="185">
        <v>74.375</v>
      </c>
      <c r="CA32" s="185">
        <v>67.875</v>
      </c>
      <c r="CB32" s="185">
        <v>461.25</v>
      </c>
      <c r="CC32" s="186">
        <v>2379.125</v>
      </c>
      <c r="CD32" s="187">
        <v>226444.575443396</v>
      </c>
    </row>
    <row r="33" spans="1:82" x14ac:dyDescent="0.25">
      <c r="A33" s="179" t="s">
        <v>416</v>
      </c>
      <c r="B33" s="179" t="s">
        <v>417</v>
      </c>
      <c r="C33" s="179" t="s">
        <v>375</v>
      </c>
      <c r="D33" s="179" t="s">
        <v>125</v>
      </c>
      <c r="E33" s="180">
        <v>17839.732926684403</v>
      </c>
      <c r="F33" s="181">
        <v>17783.232926684403</v>
      </c>
      <c r="G33" s="181">
        <v>33.375</v>
      </c>
      <c r="H33" s="181">
        <v>23.125</v>
      </c>
      <c r="I33" s="181">
        <v>1390.75</v>
      </c>
      <c r="J33" s="181">
        <v>1013.5</v>
      </c>
      <c r="K33" s="181">
        <v>1133.375</v>
      </c>
      <c r="L33" s="181">
        <v>2334.1323022229499</v>
      </c>
      <c r="M33" s="181">
        <v>3989.6635891727101</v>
      </c>
      <c r="N33" s="181">
        <v>4340.5620352886999</v>
      </c>
      <c r="O33" s="181">
        <v>3637.75</v>
      </c>
      <c r="P33" s="180">
        <v>1550.75</v>
      </c>
      <c r="Q33" s="181">
        <v>25.375</v>
      </c>
      <c r="R33" s="181">
        <v>104.75</v>
      </c>
      <c r="S33" s="180">
        <v>797.375</v>
      </c>
      <c r="T33" s="180">
        <v>710.125</v>
      </c>
      <c r="U33" s="180">
        <v>327.40017631434301</v>
      </c>
      <c r="V33" s="180">
        <v>4033.25</v>
      </c>
      <c r="W33" s="181">
        <v>990</v>
      </c>
      <c r="X33" s="181">
        <v>724.625</v>
      </c>
      <c r="Y33" s="181">
        <v>412.75</v>
      </c>
      <c r="Z33" s="181">
        <v>674.25</v>
      </c>
      <c r="AA33" s="181">
        <v>0</v>
      </c>
      <c r="AB33" s="181">
        <v>130.125</v>
      </c>
      <c r="AC33" s="181">
        <v>12</v>
      </c>
      <c r="AD33" s="181">
        <v>778.75</v>
      </c>
      <c r="AE33" s="181">
        <v>310.75</v>
      </c>
      <c r="AF33" s="180">
        <v>6285.7077503700202</v>
      </c>
      <c r="AG33" s="181">
        <v>2924.125</v>
      </c>
      <c r="AH33" s="181">
        <v>428</v>
      </c>
      <c r="AI33" s="181">
        <v>1129.125</v>
      </c>
      <c r="AJ33" s="181">
        <v>508.5</v>
      </c>
      <c r="AK33" s="181">
        <v>200.875</v>
      </c>
      <c r="AL33" s="181">
        <v>37</v>
      </c>
      <c r="AM33" s="181">
        <v>1058.08275037002</v>
      </c>
      <c r="AN33" s="180">
        <v>221.5</v>
      </c>
      <c r="AO33" s="180">
        <v>727.5</v>
      </c>
      <c r="AP33" s="181">
        <v>589.25</v>
      </c>
      <c r="AQ33" s="181">
        <v>16.625</v>
      </c>
      <c r="AR33" s="181">
        <v>70.25</v>
      </c>
      <c r="AS33" s="181">
        <v>51.375</v>
      </c>
      <c r="AT33" s="180">
        <v>162.625</v>
      </c>
      <c r="AU33" s="180">
        <v>25.75</v>
      </c>
      <c r="AV33" s="180">
        <v>107</v>
      </c>
      <c r="AW33" s="181">
        <v>30.75</v>
      </c>
      <c r="AX33" s="181">
        <v>76.25</v>
      </c>
      <c r="AY33" s="180">
        <v>50</v>
      </c>
      <c r="AZ33" s="180">
        <v>182.25</v>
      </c>
      <c r="BA33" s="180">
        <v>96.25</v>
      </c>
      <c r="BB33" s="180">
        <v>2.875</v>
      </c>
      <c r="BC33" s="180">
        <v>0.125</v>
      </c>
      <c r="BD33" s="180">
        <v>1934</v>
      </c>
      <c r="BE33" s="180">
        <v>41.375</v>
      </c>
      <c r="BF33" s="180">
        <v>61.625</v>
      </c>
      <c r="BG33" s="180">
        <v>309.125</v>
      </c>
      <c r="BH33" s="180" t="e">
        <v>#VALUE!</v>
      </c>
      <c r="BI33" s="182">
        <v>3539.3606085937499</v>
      </c>
      <c r="BJ33" s="183">
        <v>1185.125</v>
      </c>
      <c r="BK33" s="183">
        <v>180.375</v>
      </c>
      <c r="BL33" s="183">
        <v>2015.6106085937499</v>
      </c>
      <c r="BM33" s="183">
        <v>28.375</v>
      </c>
      <c r="BN33" s="183">
        <v>1</v>
      </c>
      <c r="BO33" s="183" t="e">
        <v>#VALUE!</v>
      </c>
      <c r="BP33" s="183">
        <v>128.875</v>
      </c>
      <c r="BQ33" s="184">
        <v>1351.75</v>
      </c>
      <c r="BR33" s="184">
        <v>93.75</v>
      </c>
      <c r="BS33" s="184" t="e">
        <v>#VALUE!</v>
      </c>
      <c r="BT33" s="184">
        <v>95.75</v>
      </c>
      <c r="BU33" s="184">
        <v>12.625</v>
      </c>
      <c r="BV33" s="184">
        <v>837.125</v>
      </c>
      <c r="BW33" s="185">
        <v>0</v>
      </c>
      <c r="BX33" s="185">
        <v>0</v>
      </c>
      <c r="BY33" s="185" t="e">
        <v>#VALUE!</v>
      </c>
      <c r="BZ33" s="185">
        <v>126</v>
      </c>
      <c r="CA33" s="185" t="e">
        <v>#VALUE!</v>
      </c>
      <c r="CB33" s="185">
        <v>385.75</v>
      </c>
      <c r="CC33" s="186">
        <v>608.5</v>
      </c>
      <c r="CD33" s="187">
        <v>154953.86025932399</v>
      </c>
    </row>
    <row r="34" spans="1:82" x14ac:dyDescent="0.25">
      <c r="A34" s="179" t="s">
        <v>418</v>
      </c>
      <c r="B34" s="179" t="s">
        <v>419</v>
      </c>
      <c r="C34" s="179" t="s">
        <v>371</v>
      </c>
      <c r="D34" s="179" t="s">
        <v>125</v>
      </c>
      <c r="E34" s="180">
        <v>36112.117826714799</v>
      </c>
      <c r="F34" s="181">
        <v>35636.941634260103</v>
      </c>
      <c r="G34" s="181">
        <v>17.25</v>
      </c>
      <c r="H34" s="181">
        <v>457.92619245475402</v>
      </c>
      <c r="I34" s="181">
        <v>2391.1590909090901</v>
      </c>
      <c r="J34" s="181">
        <v>2263.25</v>
      </c>
      <c r="K34" s="181">
        <v>2309.125</v>
      </c>
      <c r="L34" s="181">
        <v>4057.9637865497102</v>
      </c>
      <c r="M34" s="181">
        <v>7443.2636332264301</v>
      </c>
      <c r="N34" s="181">
        <v>8485.1495055325195</v>
      </c>
      <c r="O34" s="181">
        <v>9162.2068104970695</v>
      </c>
      <c r="P34" s="180">
        <v>4133.25</v>
      </c>
      <c r="Q34" s="181">
        <v>47.875</v>
      </c>
      <c r="R34" s="181">
        <v>297.25</v>
      </c>
      <c r="S34" s="180">
        <v>2010.25</v>
      </c>
      <c r="T34" s="180">
        <v>1707.75</v>
      </c>
      <c r="U34" s="180">
        <v>1106.76709110349</v>
      </c>
      <c r="V34" s="180">
        <v>8006.25</v>
      </c>
      <c r="W34" s="181">
        <v>1679.5</v>
      </c>
      <c r="X34" s="181">
        <v>2539.375</v>
      </c>
      <c r="Y34" s="181">
        <v>725</v>
      </c>
      <c r="Z34" s="181">
        <v>1333.5</v>
      </c>
      <c r="AA34" s="181">
        <v>56.375</v>
      </c>
      <c r="AB34" s="181">
        <v>348</v>
      </c>
      <c r="AC34" s="181">
        <v>220.75</v>
      </c>
      <c r="AD34" s="181">
        <v>576.125</v>
      </c>
      <c r="AE34" s="181">
        <v>527.625</v>
      </c>
      <c r="AF34" s="180">
        <v>8910.9757356113296</v>
      </c>
      <c r="AG34" s="181">
        <v>2963.25</v>
      </c>
      <c r="AH34" s="181">
        <v>90.125</v>
      </c>
      <c r="AI34" s="181">
        <v>2096.25</v>
      </c>
      <c r="AJ34" s="181">
        <v>1505.75</v>
      </c>
      <c r="AK34" s="181">
        <v>110.375</v>
      </c>
      <c r="AL34" s="181">
        <v>108.875</v>
      </c>
      <c r="AM34" s="181">
        <v>2036.35073561133</v>
      </c>
      <c r="AN34" s="180">
        <v>1266.125</v>
      </c>
      <c r="AO34" s="180">
        <v>1679.75</v>
      </c>
      <c r="AP34" s="181">
        <v>1259.5</v>
      </c>
      <c r="AQ34" s="181">
        <v>38.5</v>
      </c>
      <c r="AR34" s="181">
        <v>265.25</v>
      </c>
      <c r="AS34" s="181">
        <v>116.5</v>
      </c>
      <c r="AT34" s="180">
        <v>170.125</v>
      </c>
      <c r="AU34" s="180">
        <v>51.875</v>
      </c>
      <c r="AV34" s="180">
        <v>28.25</v>
      </c>
      <c r="AW34" s="181">
        <v>9.125</v>
      </c>
      <c r="AX34" s="181">
        <v>19.125</v>
      </c>
      <c r="AY34" s="180">
        <v>117.25</v>
      </c>
      <c r="AZ34" s="180">
        <v>154.125</v>
      </c>
      <c r="BA34" s="180">
        <v>168.25</v>
      </c>
      <c r="BB34" s="180">
        <v>6.75</v>
      </c>
      <c r="BC34" s="180">
        <v>0</v>
      </c>
      <c r="BD34" s="180">
        <v>5056.375</v>
      </c>
      <c r="BE34" s="180">
        <v>94.25</v>
      </c>
      <c r="BF34" s="180">
        <v>31.875</v>
      </c>
      <c r="BG34" s="180">
        <v>1204.625</v>
      </c>
      <c r="BH34" s="180" t="e">
        <v>#VALUE!</v>
      </c>
      <c r="BI34" s="182">
        <v>4655.0121033762298</v>
      </c>
      <c r="BJ34" s="183">
        <v>511.875</v>
      </c>
      <c r="BK34" s="183">
        <v>429.125</v>
      </c>
      <c r="BL34" s="183">
        <v>2846.6083250000001</v>
      </c>
      <c r="BM34" s="183">
        <v>31.25</v>
      </c>
      <c r="BN34" s="183">
        <v>13.125</v>
      </c>
      <c r="BO34" s="183">
        <v>3.25</v>
      </c>
      <c r="BP34" s="183">
        <v>819.77877837622896</v>
      </c>
      <c r="BQ34" s="184">
        <v>2808.75</v>
      </c>
      <c r="BR34" s="184">
        <v>565.375</v>
      </c>
      <c r="BS34" s="184" t="e">
        <v>#VALUE!</v>
      </c>
      <c r="BT34" s="184" t="e">
        <v>#VALUE!</v>
      </c>
      <c r="BU34" s="184">
        <v>9.25</v>
      </c>
      <c r="BV34" s="184">
        <v>1661.125</v>
      </c>
      <c r="BW34" s="185">
        <v>34.375</v>
      </c>
      <c r="BX34" s="185" t="e">
        <v>#VALUE!</v>
      </c>
      <c r="BY34" s="185" t="e">
        <v>#VALUE!</v>
      </c>
      <c r="BZ34" s="185">
        <v>46.875</v>
      </c>
      <c r="CA34" s="185" t="e">
        <v>#VALUE!</v>
      </c>
      <c r="CB34" s="185">
        <v>1019.875</v>
      </c>
      <c r="CC34" s="186">
        <v>833.5</v>
      </c>
      <c r="CD34" s="187">
        <v>430834.20421770797</v>
      </c>
    </row>
    <row r="35" spans="1:82" x14ac:dyDescent="0.25">
      <c r="A35" s="179" t="s">
        <v>156</v>
      </c>
      <c r="B35" s="179" t="s">
        <v>420</v>
      </c>
      <c r="C35" s="179" t="s">
        <v>371</v>
      </c>
      <c r="D35" s="179" t="s">
        <v>125</v>
      </c>
      <c r="E35" s="180">
        <v>4871.9427323515001</v>
      </c>
      <c r="F35" s="181">
        <v>4748.3204497427996</v>
      </c>
      <c r="G35" s="181">
        <v>0.25</v>
      </c>
      <c r="H35" s="181">
        <v>123.372282608696</v>
      </c>
      <c r="I35" s="181">
        <v>347.5</v>
      </c>
      <c r="J35" s="181">
        <v>390</v>
      </c>
      <c r="K35" s="181">
        <v>246.75</v>
      </c>
      <c r="L35" s="181">
        <v>797.25</v>
      </c>
      <c r="M35" s="181">
        <v>1334.8938193080201</v>
      </c>
      <c r="N35" s="181">
        <v>880.29891304347802</v>
      </c>
      <c r="O35" s="181">
        <v>875.25</v>
      </c>
      <c r="P35" s="180">
        <v>396.625</v>
      </c>
      <c r="Q35" s="181">
        <v>5.5</v>
      </c>
      <c r="R35" s="181">
        <v>69.125</v>
      </c>
      <c r="S35" s="180">
        <v>135.75</v>
      </c>
      <c r="T35" s="180">
        <v>113.875</v>
      </c>
      <c r="U35" s="180">
        <v>162.872282608696</v>
      </c>
      <c r="V35" s="180">
        <v>1425.875</v>
      </c>
      <c r="W35" s="181">
        <v>263.5</v>
      </c>
      <c r="X35" s="181">
        <v>348.125</v>
      </c>
      <c r="Y35" s="181">
        <v>122.875</v>
      </c>
      <c r="Z35" s="181">
        <v>423.625</v>
      </c>
      <c r="AA35" s="181">
        <v>6</v>
      </c>
      <c r="AB35" s="181">
        <v>57.75</v>
      </c>
      <c r="AC35" s="181">
        <v>60.125</v>
      </c>
      <c r="AD35" s="181">
        <v>103.625</v>
      </c>
      <c r="AE35" s="181">
        <v>40.25</v>
      </c>
      <c r="AF35" s="180">
        <v>1399.0704497428001</v>
      </c>
      <c r="AG35" s="181">
        <v>571.125</v>
      </c>
      <c r="AH35" s="181">
        <v>0</v>
      </c>
      <c r="AI35" s="181">
        <v>194.875</v>
      </c>
      <c r="AJ35" s="181">
        <v>55</v>
      </c>
      <c r="AK35" s="181">
        <v>32.5</v>
      </c>
      <c r="AL35" s="181">
        <v>10</v>
      </c>
      <c r="AM35" s="181">
        <v>535.57044974280404</v>
      </c>
      <c r="AN35" s="180">
        <v>17.5</v>
      </c>
      <c r="AO35" s="180">
        <v>190.875</v>
      </c>
      <c r="AP35" s="181">
        <v>128.875</v>
      </c>
      <c r="AQ35" s="181">
        <v>6.625</v>
      </c>
      <c r="AR35" s="181">
        <v>6.25</v>
      </c>
      <c r="AS35" s="181">
        <v>49.125</v>
      </c>
      <c r="AT35" s="180">
        <v>22</v>
      </c>
      <c r="AU35" s="180">
        <v>3</v>
      </c>
      <c r="AV35" s="180">
        <v>39.375</v>
      </c>
      <c r="AW35" s="181">
        <v>3.875</v>
      </c>
      <c r="AX35" s="181">
        <v>35.5</v>
      </c>
      <c r="AY35" s="180">
        <v>0</v>
      </c>
      <c r="AZ35" s="180">
        <v>98.125</v>
      </c>
      <c r="BA35" s="180">
        <v>25</v>
      </c>
      <c r="BB35" s="180">
        <v>0</v>
      </c>
      <c r="BC35" s="180">
        <v>0</v>
      </c>
      <c r="BD35" s="180">
        <v>499.75</v>
      </c>
      <c r="BE35" s="180">
        <v>4</v>
      </c>
      <c r="BF35" s="180">
        <v>66.875</v>
      </c>
      <c r="BG35" s="180">
        <v>64.75</v>
      </c>
      <c r="BH35" s="180" t="e">
        <v>#VALUE!</v>
      </c>
      <c r="BI35" s="182">
        <v>1894.27116534375</v>
      </c>
      <c r="BJ35" s="183" t="e">
        <v>#VALUE!</v>
      </c>
      <c r="BK35" s="183">
        <v>167.875</v>
      </c>
      <c r="BL35" s="183">
        <v>547.52116534375</v>
      </c>
      <c r="BM35" s="183" t="e">
        <v>#VALUE!</v>
      </c>
      <c r="BN35" s="183">
        <v>0</v>
      </c>
      <c r="BO35" s="183" t="e">
        <v>#VALUE!</v>
      </c>
      <c r="BP35" s="183">
        <v>48.125</v>
      </c>
      <c r="BQ35" s="184">
        <v>405.5</v>
      </c>
      <c r="BR35" s="184">
        <v>16.375</v>
      </c>
      <c r="BS35" s="184" t="e">
        <v>#VALUE!</v>
      </c>
      <c r="BT35" s="184" t="e">
        <v>#VALUE!</v>
      </c>
      <c r="BU35" s="184" t="e">
        <v>#VALUE!</v>
      </c>
      <c r="BV35" s="184">
        <v>65.375</v>
      </c>
      <c r="BW35" s="185" t="e">
        <v>#VALUE!</v>
      </c>
      <c r="BX35" s="185" t="e">
        <v>#VALUE!</v>
      </c>
      <c r="BY35" s="185" t="e">
        <v>#VALUE!</v>
      </c>
      <c r="BZ35" s="185" t="e">
        <v>#VALUE!</v>
      </c>
      <c r="CA35" s="185" t="e">
        <v>#VALUE!</v>
      </c>
      <c r="CB35" s="185">
        <v>63.25</v>
      </c>
      <c r="CC35" s="186">
        <v>54</v>
      </c>
      <c r="CD35" s="187">
        <v>42982.906295761495</v>
      </c>
    </row>
    <row r="36" spans="1:82" x14ac:dyDescent="0.25">
      <c r="A36" s="179" t="s">
        <v>421</v>
      </c>
      <c r="B36" s="179" t="s">
        <v>422</v>
      </c>
      <c r="C36" s="179" t="s">
        <v>405</v>
      </c>
      <c r="D36" s="179" t="s">
        <v>124</v>
      </c>
      <c r="E36" s="180">
        <v>42035.309625525202</v>
      </c>
      <c r="F36" s="181">
        <v>41519.069625525197</v>
      </c>
      <c r="G36" s="181">
        <v>308.5</v>
      </c>
      <c r="H36" s="181">
        <v>207.74</v>
      </c>
      <c r="I36" s="181">
        <v>2777.875</v>
      </c>
      <c r="J36" s="181">
        <v>2154.75</v>
      </c>
      <c r="K36" s="181">
        <v>2527.8249107420502</v>
      </c>
      <c r="L36" s="181">
        <v>4822.5365469833796</v>
      </c>
      <c r="M36" s="181">
        <v>9108.7370936963707</v>
      </c>
      <c r="N36" s="181">
        <v>10115.74070041197</v>
      </c>
      <c r="O36" s="181">
        <v>10527.8453736915</v>
      </c>
      <c r="P36" s="180">
        <v>4340.25</v>
      </c>
      <c r="Q36" s="181">
        <v>145.75</v>
      </c>
      <c r="R36" s="181">
        <v>426</v>
      </c>
      <c r="S36" s="180">
        <v>3201.375</v>
      </c>
      <c r="T36" s="180">
        <v>2654.5</v>
      </c>
      <c r="U36" s="180">
        <v>1170.1691827352799</v>
      </c>
      <c r="V36" s="180">
        <v>8190.125</v>
      </c>
      <c r="W36" s="181">
        <v>1718.375</v>
      </c>
      <c r="X36" s="181">
        <v>1912.875</v>
      </c>
      <c r="Y36" s="181">
        <v>692.375</v>
      </c>
      <c r="Z36" s="181">
        <v>986.875</v>
      </c>
      <c r="AA36" s="181">
        <v>0</v>
      </c>
      <c r="AB36" s="181">
        <v>606.125</v>
      </c>
      <c r="AC36" s="181">
        <v>118.5</v>
      </c>
      <c r="AD36" s="181">
        <v>1718.75</v>
      </c>
      <c r="AE36" s="181">
        <v>436.25</v>
      </c>
      <c r="AF36" s="180">
        <v>13405.39044279</v>
      </c>
      <c r="AG36" s="181">
        <v>3302.875</v>
      </c>
      <c r="AH36" s="181">
        <v>469.75</v>
      </c>
      <c r="AI36" s="181">
        <v>2904.25</v>
      </c>
      <c r="AJ36" s="181">
        <v>1278.375</v>
      </c>
      <c r="AK36" s="181">
        <v>463.5</v>
      </c>
      <c r="AL36" s="181">
        <v>212.625</v>
      </c>
      <c r="AM36" s="181">
        <v>4774.0154427899497</v>
      </c>
      <c r="AN36" s="180">
        <v>708</v>
      </c>
      <c r="AO36" s="180">
        <v>1503.5</v>
      </c>
      <c r="AP36" s="181">
        <v>1157.25</v>
      </c>
      <c r="AQ36" s="181">
        <v>40</v>
      </c>
      <c r="AR36" s="181">
        <v>194.25</v>
      </c>
      <c r="AS36" s="181">
        <v>112</v>
      </c>
      <c r="AT36" s="180">
        <v>356.125</v>
      </c>
      <c r="AU36" s="180">
        <v>204.25</v>
      </c>
      <c r="AV36" s="180">
        <v>176.375</v>
      </c>
      <c r="AW36" s="181">
        <v>21.625</v>
      </c>
      <c r="AX36" s="181">
        <v>154.75</v>
      </c>
      <c r="AY36" s="180">
        <v>100.25</v>
      </c>
      <c r="AZ36" s="180">
        <v>364.875</v>
      </c>
      <c r="BA36" s="180">
        <v>154.25</v>
      </c>
      <c r="BB36" s="180">
        <v>8.75</v>
      </c>
      <c r="BC36" s="180">
        <v>9.25</v>
      </c>
      <c r="BD36" s="180">
        <v>3459</v>
      </c>
      <c r="BE36" s="180">
        <v>286.375</v>
      </c>
      <c r="BF36" s="180">
        <v>40.625</v>
      </c>
      <c r="BG36" s="180">
        <v>1295.375</v>
      </c>
      <c r="BH36" s="180" t="e">
        <v>#VALUE!</v>
      </c>
      <c r="BI36" s="182">
        <v>7024.0788614703497</v>
      </c>
      <c r="BJ36" s="183">
        <v>1164.125</v>
      </c>
      <c r="BK36" s="183">
        <v>271.439102564103</v>
      </c>
      <c r="BL36" s="183">
        <v>4506.8897589062499</v>
      </c>
      <c r="BM36" s="183">
        <v>1</v>
      </c>
      <c r="BN36" s="183">
        <v>27.625</v>
      </c>
      <c r="BO36" s="183">
        <v>110.625</v>
      </c>
      <c r="BP36" s="183">
        <v>942.375</v>
      </c>
      <c r="BQ36" s="184">
        <v>4301.125</v>
      </c>
      <c r="BR36" s="184">
        <v>507.75</v>
      </c>
      <c r="BS36" s="184" t="e">
        <v>#VALUE!</v>
      </c>
      <c r="BT36" s="184" t="e">
        <v>#VALUE!</v>
      </c>
      <c r="BU36" s="184">
        <v>667.75</v>
      </c>
      <c r="BV36" s="184">
        <v>2390.625</v>
      </c>
      <c r="BW36" s="185">
        <v>697.25</v>
      </c>
      <c r="BX36" s="185">
        <v>92.375</v>
      </c>
      <c r="BY36" s="185" t="e">
        <v>#VALUE!</v>
      </c>
      <c r="BZ36" s="185">
        <v>76.875</v>
      </c>
      <c r="CA36" s="185">
        <v>0</v>
      </c>
      <c r="CB36" s="185">
        <v>1227.375</v>
      </c>
      <c r="CC36" s="186">
        <v>1799.875</v>
      </c>
      <c r="CD36" s="187">
        <v>463877.28238312498</v>
      </c>
    </row>
    <row r="37" spans="1:82" x14ac:dyDescent="0.25">
      <c r="A37" s="179" t="s">
        <v>423</v>
      </c>
      <c r="B37" s="179" t="s">
        <v>424</v>
      </c>
      <c r="C37" s="179" t="s">
        <v>375</v>
      </c>
      <c r="D37" s="179" t="s">
        <v>125</v>
      </c>
      <c r="E37" s="180">
        <v>28756.377441794499</v>
      </c>
      <c r="F37" s="181">
        <v>28345.096515861202</v>
      </c>
      <c r="G37" s="181">
        <v>341.89780905025202</v>
      </c>
      <c r="H37" s="181">
        <v>69.383116883116898</v>
      </c>
      <c r="I37" s="181">
        <v>2386</v>
      </c>
      <c r="J37" s="181">
        <v>1899.58540868455</v>
      </c>
      <c r="K37" s="181">
        <v>1654.42857142857</v>
      </c>
      <c r="L37" s="181">
        <v>3188.9385495107599</v>
      </c>
      <c r="M37" s="181">
        <v>6449.4838320157596</v>
      </c>
      <c r="N37" s="181">
        <v>6510.3267253076301</v>
      </c>
      <c r="O37" s="181">
        <v>6667.6143548472701</v>
      </c>
      <c r="P37" s="180">
        <v>2959.5</v>
      </c>
      <c r="Q37" s="181">
        <v>62.25</v>
      </c>
      <c r="R37" s="181">
        <v>250.5</v>
      </c>
      <c r="S37" s="180">
        <v>1267</v>
      </c>
      <c r="T37" s="180">
        <v>1562.625</v>
      </c>
      <c r="U37" s="180">
        <v>465.80185890099699</v>
      </c>
      <c r="V37" s="180">
        <v>5690.625</v>
      </c>
      <c r="W37" s="181">
        <v>916</v>
      </c>
      <c r="X37" s="181">
        <v>851.5</v>
      </c>
      <c r="Y37" s="181">
        <v>963.25</v>
      </c>
      <c r="Z37" s="181">
        <v>1191.125</v>
      </c>
      <c r="AA37" s="181">
        <v>47.25</v>
      </c>
      <c r="AB37" s="181">
        <v>269.125</v>
      </c>
      <c r="AC37" s="181">
        <v>155.625</v>
      </c>
      <c r="AD37" s="181">
        <v>722.75</v>
      </c>
      <c r="AE37" s="181">
        <v>574</v>
      </c>
      <c r="AF37" s="180">
        <v>9952.3255828935398</v>
      </c>
      <c r="AG37" s="181">
        <v>5152.875</v>
      </c>
      <c r="AH37" s="181">
        <v>212.625</v>
      </c>
      <c r="AI37" s="181">
        <v>1655.375</v>
      </c>
      <c r="AJ37" s="181">
        <v>617.5</v>
      </c>
      <c r="AK37" s="181">
        <v>193.625</v>
      </c>
      <c r="AL37" s="181">
        <v>180</v>
      </c>
      <c r="AM37" s="181">
        <v>1940.3255828935401</v>
      </c>
      <c r="AN37" s="180">
        <v>215.875</v>
      </c>
      <c r="AO37" s="180">
        <v>1591.875</v>
      </c>
      <c r="AP37" s="181">
        <v>1248.625</v>
      </c>
      <c r="AQ37" s="181">
        <v>35</v>
      </c>
      <c r="AR37" s="181">
        <v>229.5</v>
      </c>
      <c r="AS37" s="181">
        <v>78.75</v>
      </c>
      <c r="AT37" s="180">
        <v>322.125</v>
      </c>
      <c r="AU37" s="180">
        <v>25.875</v>
      </c>
      <c r="AV37" s="180">
        <v>81.5</v>
      </c>
      <c r="AW37" s="181">
        <v>7</v>
      </c>
      <c r="AX37" s="181">
        <v>74.5</v>
      </c>
      <c r="AY37" s="180">
        <v>53.875</v>
      </c>
      <c r="AZ37" s="180">
        <v>115.5</v>
      </c>
      <c r="BA37" s="180">
        <v>177.375</v>
      </c>
      <c r="BB37" s="180">
        <v>2</v>
      </c>
      <c r="BC37" s="180">
        <v>2.5</v>
      </c>
      <c r="BD37" s="180">
        <v>3180.375</v>
      </c>
      <c r="BE37" s="180">
        <v>47</v>
      </c>
      <c r="BF37" s="180">
        <v>26</v>
      </c>
      <c r="BG37" s="180">
        <v>944.375</v>
      </c>
      <c r="BH37" s="180" t="e">
        <v>#VALUE!</v>
      </c>
      <c r="BI37" s="182">
        <v>6190.6782274687503</v>
      </c>
      <c r="BJ37" s="183">
        <v>1462.625</v>
      </c>
      <c r="BK37" s="183">
        <v>175.625</v>
      </c>
      <c r="BL37" s="183">
        <v>3063.6782274687498</v>
      </c>
      <c r="BM37" s="183">
        <v>68.375</v>
      </c>
      <c r="BN37" s="183">
        <v>15.25</v>
      </c>
      <c r="BO37" s="183">
        <v>2.125</v>
      </c>
      <c r="BP37" s="183">
        <v>1403</v>
      </c>
      <c r="BQ37" s="184">
        <v>4893.875</v>
      </c>
      <c r="BR37" s="184">
        <v>606.5</v>
      </c>
      <c r="BS37" s="184" t="e">
        <v>#VALUE!</v>
      </c>
      <c r="BT37" s="184">
        <v>500.5</v>
      </c>
      <c r="BU37" s="184">
        <v>421.875</v>
      </c>
      <c r="BV37" s="184">
        <v>2991.25</v>
      </c>
      <c r="BW37" s="185">
        <v>889.75</v>
      </c>
      <c r="BX37" s="185" t="e">
        <v>#VALUE!</v>
      </c>
      <c r="BY37" s="185" t="e">
        <v>#VALUE!</v>
      </c>
      <c r="BZ37" s="185">
        <v>606.875</v>
      </c>
      <c r="CA37" s="185">
        <v>219.125</v>
      </c>
      <c r="CB37" s="185">
        <v>745</v>
      </c>
      <c r="CC37" s="186">
        <v>226.125</v>
      </c>
      <c r="CD37" s="187">
        <v>270975.746265597</v>
      </c>
    </row>
    <row r="38" spans="1:82" x14ac:dyDescent="0.25">
      <c r="A38" s="179" t="s">
        <v>425</v>
      </c>
      <c r="B38" s="179" t="s">
        <v>426</v>
      </c>
      <c r="C38" s="179" t="s">
        <v>117</v>
      </c>
      <c r="D38" s="179" t="s">
        <v>117</v>
      </c>
      <c r="E38" s="180">
        <v>33806.886989696504</v>
      </c>
      <c r="F38" s="181">
        <v>33361.870251370798</v>
      </c>
      <c r="G38" s="181">
        <v>26.5</v>
      </c>
      <c r="H38" s="181">
        <v>418.51673832570799</v>
      </c>
      <c r="I38" s="181">
        <v>1883.25</v>
      </c>
      <c r="J38" s="181">
        <v>2123.5</v>
      </c>
      <c r="K38" s="181">
        <v>2229.625</v>
      </c>
      <c r="L38" s="181">
        <v>3892.2012749287801</v>
      </c>
      <c r="M38" s="181">
        <v>9231.0996732997901</v>
      </c>
      <c r="N38" s="181">
        <v>7511.5860414679501</v>
      </c>
      <c r="O38" s="181">
        <v>6935.625</v>
      </c>
      <c r="P38" s="180">
        <v>5546.125</v>
      </c>
      <c r="Q38" s="181">
        <v>59.5</v>
      </c>
      <c r="R38" s="181">
        <v>355.5</v>
      </c>
      <c r="S38" s="180">
        <v>1542.625</v>
      </c>
      <c r="T38" s="180">
        <v>1853.5</v>
      </c>
      <c r="U38" s="180">
        <v>1027.9343519128702</v>
      </c>
      <c r="V38" s="180">
        <v>6349.5</v>
      </c>
      <c r="W38" s="181">
        <v>1935.625</v>
      </c>
      <c r="X38" s="181">
        <v>1017.75</v>
      </c>
      <c r="Y38" s="181">
        <v>716.625</v>
      </c>
      <c r="Z38" s="181">
        <v>746.25</v>
      </c>
      <c r="AA38" s="181" t="e">
        <v>#VALUE!</v>
      </c>
      <c r="AB38" s="181">
        <v>825</v>
      </c>
      <c r="AC38" s="181">
        <v>266.25</v>
      </c>
      <c r="AD38" s="181">
        <v>368.875</v>
      </c>
      <c r="AE38" s="181">
        <v>473.125</v>
      </c>
      <c r="AF38" s="180">
        <v>9063.7026377836501</v>
      </c>
      <c r="AG38" s="181">
        <v>2905</v>
      </c>
      <c r="AH38" s="181">
        <v>100.5</v>
      </c>
      <c r="AI38" s="181">
        <v>2744.5</v>
      </c>
      <c r="AJ38" s="181">
        <v>466.125</v>
      </c>
      <c r="AK38" s="181">
        <v>457.125</v>
      </c>
      <c r="AL38" s="181">
        <v>308.375</v>
      </c>
      <c r="AM38" s="181">
        <v>2082.0776377836501</v>
      </c>
      <c r="AN38" s="180">
        <v>334.625</v>
      </c>
      <c r="AO38" s="180">
        <v>1091.375</v>
      </c>
      <c r="AP38" s="181">
        <v>745.375</v>
      </c>
      <c r="AQ38" s="181">
        <v>19.5</v>
      </c>
      <c r="AR38" s="181">
        <v>218.875</v>
      </c>
      <c r="AS38" s="181">
        <v>107.625</v>
      </c>
      <c r="AT38" s="180">
        <v>304.75</v>
      </c>
      <c r="AU38" s="180">
        <v>39.5</v>
      </c>
      <c r="AV38" s="180">
        <v>72.125</v>
      </c>
      <c r="AW38" s="181">
        <v>7.75</v>
      </c>
      <c r="AX38" s="181">
        <v>64.375</v>
      </c>
      <c r="AY38" s="180">
        <v>295.75</v>
      </c>
      <c r="AZ38" s="180">
        <v>216.875</v>
      </c>
      <c r="BA38" s="180">
        <v>297.75</v>
      </c>
      <c r="BB38" s="180">
        <v>181.375</v>
      </c>
      <c r="BC38" s="180">
        <v>3</v>
      </c>
      <c r="BD38" s="180">
        <v>3326.375</v>
      </c>
      <c r="BE38" s="180">
        <v>104.625</v>
      </c>
      <c r="BF38" s="180">
        <v>33.625</v>
      </c>
      <c r="BG38" s="180">
        <v>1410.875</v>
      </c>
      <c r="BH38" s="180" t="e">
        <v>#VALUE!</v>
      </c>
      <c r="BI38" s="182">
        <v>7518.6450770624997</v>
      </c>
      <c r="BJ38" s="183">
        <v>2216.75</v>
      </c>
      <c r="BK38" s="183">
        <v>425.375</v>
      </c>
      <c r="BL38" s="183">
        <v>4070.6450770624997</v>
      </c>
      <c r="BM38" s="183">
        <v>143.375</v>
      </c>
      <c r="BN38" s="183">
        <v>126.875</v>
      </c>
      <c r="BO38" s="183">
        <v>0</v>
      </c>
      <c r="BP38" s="183">
        <v>535.625</v>
      </c>
      <c r="BQ38" s="184">
        <v>2909.375</v>
      </c>
      <c r="BR38" s="184">
        <v>375.875</v>
      </c>
      <c r="BS38" s="184" t="e">
        <v>#VALUE!</v>
      </c>
      <c r="BT38" s="184" t="e">
        <v>#VALUE!</v>
      </c>
      <c r="BU38" s="184">
        <v>0</v>
      </c>
      <c r="BV38" s="184">
        <v>1729.5</v>
      </c>
      <c r="BW38" s="185">
        <v>491.75</v>
      </c>
      <c r="BX38" s="185">
        <v>0</v>
      </c>
      <c r="BY38" s="185" t="e">
        <v>#VALUE!</v>
      </c>
      <c r="BZ38" s="185">
        <v>53.125</v>
      </c>
      <c r="CA38" s="185" t="e">
        <v>#VALUE!</v>
      </c>
      <c r="CB38" s="185">
        <v>864.875</v>
      </c>
      <c r="CC38" s="186">
        <v>1416.5</v>
      </c>
      <c r="CD38" s="187">
        <v>309931.89325577201</v>
      </c>
    </row>
    <row r="39" spans="1:82" x14ac:dyDescent="0.25">
      <c r="A39" s="179" t="s">
        <v>427</v>
      </c>
      <c r="B39" s="179" t="s">
        <v>428</v>
      </c>
      <c r="C39" s="179" t="s">
        <v>392</v>
      </c>
      <c r="D39" s="179" t="s">
        <v>118</v>
      </c>
      <c r="E39" s="180">
        <v>6552.2380978165702</v>
      </c>
      <c r="F39" s="181">
        <v>6239.0222973386699</v>
      </c>
      <c r="G39" s="181">
        <v>149.125</v>
      </c>
      <c r="H39" s="181">
        <v>164.09080047789701</v>
      </c>
      <c r="I39" s="181">
        <v>491.25</v>
      </c>
      <c r="J39" s="181">
        <v>484.11822842579397</v>
      </c>
      <c r="K39" s="181">
        <v>581.64525737420502</v>
      </c>
      <c r="L39" s="181">
        <v>895.08491357069101</v>
      </c>
      <c r="M39" s="181">
        <v>2054.09803177921</v>
      </c>
      <c r="N39" s="181">
        <v>915.125</v>
      </c>
      <c r="O39" s="181">
        <v>1130.9166666666699</v>
      </c>
      <c r="P39" s="180">
        <v>386.75</v>
      </c>
      <c r="Q39" s="181">
        <v>6</v>
      </c>
      <c r="R39" s="181">
        <v>31.625</v>
      </c>
      <c r="S39" s="180">
        <v>124.5</v>
      </c>
      <c r="T39" s="180">
        <v>212.625</v>
      </c>
      <c r="U39" s="180">
        <v>668.41319299765803</v>
      </c>
      <c r="V39" s="180">
        <v>1624.375</v>
      </c>
      <c r="W39" s="181">
        <v>395</v>
      </c>
      <c r="X39" s="181">
        <v>343.75</v>
      </c>
      <c r="Y39" s="181">
        <v>319.75</v>
      </c>
      <c r="Z39" s="181">
        <v>116.875</v>
      </c>
      <c r="AA39" s="181" t="e">
        <v>#VALUE!</v>
      </c>
      <c r="AB39" s="181">
        <v>139.125</v>
      </c>
      <c r="AC39" s="181">
        <v>47.625</v>
      </c>
      <c r="AD39" s="181">
        <v>111.5</v>
      </c>
      <c r="AE39" s="181">
        <v>150.75</v>
      </c>
      <c r="AF39" s="180">
        <v>1889.82490481891</v>
      </c>
      <c r="AG39" s="181">
        <v>1046</v>
      </c>
      <c r="AH39" s="181">
        <v>12.375</v>
      </c>
      <c r="AI39" s="181">
        <v>437.25</v>
      </c>
      <c r="AJ39" s="181">
        <v>21.25</v>
      </c>
      <c r="AK39" s="181">
        <v>176.875</v>
      </c>
      <c r="AL39" s="181">
        <v>25.625</v>
      </c>
      <c r="AM39" s="181">
        <v>170.44990481891099</v>
      </c>
      <c r="AN39" s="180">
        <v>85.75</v>
      </c>
      <c r="AO39" s="180">
        <v>158.875</v>
      </c>
      <c r="AP39" s="181">
        <v>146.25</v>
      </c>
      <c r="AQ39" s="181">
        <v>1.875</v>
      </c>
      <c r="AR39" s="181">
        <v>5.375</v>
      </c>
      <c r="AS39" s="181">
        <v>5.375</v>
      </c>
      <c r="AT39" s="180">
        <v>19.75</v>
      </c>
      <c r="AU39" s="180">
        <v>60.375</v>
      </c>
      <c r="AV39" s="180">
        <v>41.125</v>
      </c>
      <c r="AW39" s="181">
        <v>3.875</v>
      </c>
      <c r="AX39" s="181">
        <v>37.25</v>
      </c>
      <c r="AY39" s="180">
        <v>8.375</v>
      </c>
      <c r="AZ39" s="180">
        <v>22.125</v>
      </c>
      <c r="BA39" s="180">
        <v>8.875</v>
      </c>
      <c r="BB39" s="180">
        <v>1</v>
      </c>
      <c r="BC39" s="180">
        <v>0</v>
      </c>
      <c r="BD39" s="180">
        <v>790.625</v>
      </c>
      <c r="BE39" s="180" t="e">
        <v>#VALUE!</v>
      </c>
      <c r="BF39" s="180" t="e">
        <v>#VALUE!</v>
      </c>
      <c r="BG39" s="180">
        <v>236.25</v>
      </c>
      <c r="BH39" s="180" t="e">
        <v>#VALUE!</v>
      </c>
      <c r="BI39" s="182">
        <v>1107.37636396875</v>
      </c>
      <c r="BJ39" s="183" t="e">
        <v>#VALUE!</v>
      </c>
      <c r="BK39" s="183">
        <v>77.875</v>
      </c>
      <c r="BL39" s="183">
        <v>651.50136396874996</v>
      </c>
      <c r="BM39" s="183">
        <v>58.375</v>
      </c>
      <c r="BN39" s="183">
        <v>34.5</v>
      </c>
      <c r="BO39" s="183" t="e">
        <v>#VALUE!</v>
      </c>
      <c r="BP39" s="183">
        <v>37.625</v>
      </c>
      <c r="BQ39" s="184">
        <v>382.875</v>
      </c>
      <c r="BR39" s="184">
        <v>66</v>
      </c>
      <c r="BS39" s="184" t="e">
        <v>#VALUE!</v>
      </c>
      <c r="BT39" s="184" t="e">
        <v>#VALUE!</v>
      </c>
      <c r="BU39" s="184" t="e">
        <v>#VALUE!</v>
      </c>
      <c r="BV39" s="184">
        <v>115.375</v>
      </c>
      <c r="BW39" s="185" t="e">
        <v>#VALUE!</v>
      </c>
      <c r="BX39" s="185" t="e">
        <v>#VALUE!</v>
      </c>
      <c r="BY39" s="185" t="e">
        <v>#VALUE!</v>
      </c>
      <c r="BZ39" s="185" t="e">
        <v>#VALUE!</v>
      </c>
      <c r="CA39" s="185" t="e">
        <v>#VALUE!</v>
      </c>
      <c r="CB39" s="185">
        <v>50.75</v>
      </c>
      <c r="CC39" s="186" t="e">
        <v>#VALUE!</v>
      </c>
      <c r="CD39" s="187">
        <v>53043.996978184201</v>
      </c>
    </row>
    <row r="40" spans="1:82" x14ac:dyDescent="0.25">
      <c r="A40" s="179" t="s">
        <v>429</v>
      </c>
      <c r="B40" s="179" t="s">
        <v>430</v>
      </c>
      <c r="C40" s="179" t="s">
        <v>392</v>
      </c>
      <c r="D40" s="179" t="s">
        <v>118</v>
      </c>
      <c r="E40" s="180">
        <v>16442.250990198299</v>
      </c>
      <c r="F40" s="181">
        <v>15655.429729239</v>
      </c>
      <c r="G40" s="181">
        <v>109.71425378580599</v>
      </c>
      <c r="H40" s="181">
        <v>677.10700717358804</v>
      </c>
      <c r="I40" s="181">
        <v>1053.625</v>
      </c>
      <c r="J40" s="181">
        <v>841.5</v>
      </c>
      <c r="K40" s="181">
        <v>1234.625</v>
      </c>
      <c r="L40" s="181">
        <v>2176.6968461791798</v>
      </c>
      <c r="M40" s="181">
        <v>4971.31166505291</v>
      </c>
      <c r="N40" s="181">
        <v>2566.1762555221399</v>
      </c>
      <c r="O40" s="181">
        <v>3598.3162234441202</v>
      </c>
      <c r="P40" s="180">
        <v>2116.875</v>
      </c>
      <c r="Q40" s="181">
        <v>23</v>
      </c>
      <c r="R40" s="181">
        <v>265.25</v>
      </c>
      <c r="S40" s="180">
        <v>734.25</v>
      </c>
      <c r="T40" s="180">
        <v>692.625</v>
      </c>
      <c r="U40" s="180">
        <v>900.87548219332905</v>
      </c>
      <c r="V40" s="180">
        <v>2955.5</v>
      </c>
      <c r="W40" s="181">
        <v>171.875</v>
      </c>
      <c r="X40" s="181">
        <v>750.25</v>
      </c>
      <c r="Y40" s="181">
        <v>461.375</v>
      </c>
      <c r="Z40" s="181">
        <v>538.75</v>
      </c>
      <c r="AA40" s="181">
        <v>0</v>
      </c>
      <c r="AB40" s="181">
        <v>237.375</v>
      </c>
      <c r="AC40" s="181">
        <v>85.125</v>
      </c>
      <c r="AD40" s="181">
        <v>332.5</v>
      </c>
      <c r="AE40" s="181">
        <v>378.25</v>
      </c>
      <c r="AF40" s="180">
        <v>5443.7505080050196</v>
      </c>
      <c r="AG40" s="181">
        <v>2239.625</v>
      </c>
      <c r="AH40" s="181">
        <v>176.375</v>
      </c>
      <c r="AI40" s="181">
        <v>1274.875</v>
      </c>
      <c r="AJ40" s="181">
        <v>245</v>
      </c>
      <c r="AK40" s="181">
        <v>327.75</v>
      </c>
      <c r="AL40" s="181">
        <v>160.625</v>
      </c>
      <c r="AM40" s="181">
        <v>1019.50050800502</v>
      </c>
      <c r="AN40" s="180">
        <v>198.875</v>
      </c>
      <c r="AO40" s="180">
        <v>534.625</v>
      </c>
      <c r="AP40" s="181">
        <v>429.375</v>
      </c>
      <c r="AQ40" s="181">
        <v>4.875</v>
      </c>
      <c r="AR40" s="181">
        <v>44.875</v>
      </c>
      <c r="AS40" s="181">
        <v>55.5</v>
      </c>
      <c r="AT40" s="180">
        <v>123.25</v>
      </c>
      <c r="AU40" s="180">
        <v>111.125</v>
      </c>
      <c r="AV40" s="180">
        <v>40.375</v>
      </c>
      <c r="AW40" s="181">
        <v>5.25</v>
      </c>
      <c r="AX40" s="181">
        <v>35.125</v>
      </c>
      <c r="AY40" s="180">
        <v>26.375</v>
      </c>
      <c r="AZ40" s="180">
        <v>251.375</v>
      </c>
      <c r="BA40" s="180">
        <v>57</v>
      </c>
      <c r="BB40" s="180">
        <v>0</v>
      </c>
      <c r="BC40" s="180">
        <v>0</v>
      </c>
      <c r="BD40" s="180">
        <v>1518.625</v>
      </c>
      <c r="BE40" s="180">
        <v>29.625</v>
      </c>
      <c r="BF40" s="180">
        <v>207.75</v>
      </c>
      <c r="BG40" s="180">
        <v>487.125</v>
      </c>
      <c r="BH40" s="180" t="e">
        <v>#VALUE!</v>
      </c>
      <c r="BI40" s="182">
        <v>3948.8608538437497</v>
      </c>
      <c r="BJ40" s="183" t="e">
        <v>#VALUE!</v>
      </c>
      <c r="BK40" s="183">
        <v>144.875</v>
      </c>
      <c r="BL40" s="183">
        <v>2155.8608538437497</v>
      </c>
      <c r="BM40" s="183">
        <v>103.25</v>
      </c>
      <c r="BN40" s="183">
        <v>59.5</v>
      </c>
      <c r="BO40" s="183">
        <v>259.125</v>
      </c>
      <c r="BP40" s="183">
        <v>554.875</v>
      </c>
      <c r="BQ40" s="184">
        <v>2394.625</v>
      </c>
      <c r="BR40" s="184">
        <v>489.625</v>
      </c>
      <c r="BS40" s="184" t="e">
        <v>#VALUE!</v>
      </c>
      <c r="BT40" s="184" t="e">
        <v>#VALUE!</v>
      </c>
      <c r="BU40" s="184" t="e">
        <v>#VALUE!</v>
      </c>
      <c r="BV40" s="184">
        <v>1576.625</v>
      </c>
      <c r="BW40" s="185">
        <v>158.75</v>
      </c>
      <c r="BX40" s="185" t="e">
        <v>#VALUE!</v>
      </c>
      <c r="BY40" s="185" t="e">
        <v>#VALUE!</v>
      </c>
      <c r="BZ40" s="185">
        <v>173.25</v>
      </c>
      <c r="CA40" s="185">
        <v>97.875</v>
      </c>
      <c r="CB40" s="185">
        <v>590.5</v>
      </c>
      <c r="CC40" s="186">
        <v>1104.625</v>
      </c>
      <c r="CD40" s="187">
        <v>164855.65367268299</v>
      </c>
    </row>
    <row r="41" spans="1:82" x14ac:dyDescent="0.25">
      <c r="A41" s="179" t="s">
        <v>431</v>
      </c>
      <c r="B41" s="179" t="s">
        <v>432</v>
      </c>
      <c r="C41" s="179" t="s">
        <v>355</v>
      </c>
      <c r="D41" s="179" t="s">
        <v>55</v>
      </c>
      <c r="E41" s="180">
        <v>29905.775668757</v>
      </c>
      <c r="F41" s="181">
        <v>29567.085364860701</v>
      </c>
      <c r="G41" s="181">
        <v>223.75</v>
      </c>
      <c r="H41" s="181">
        <v>114.940303896307</v>
      </c>
      <c r="I41" s="181">
        <v>2131.6432109557099</v>
      </c>
      <c r="J41" s="181">
        <v>1846.2869230769199</v>
      </c>
      <c r="K41" s="181">
        <v>2354.875</v>
      </c>
      <c r="L41" s="181">
        <v>4492.6513606333401</v>
      </c>
      <c r="M41" s="181">
        <v>7656.0700412131</v>
      </c>
      <c r="N41" s="181">
        <v>5646.4268360709902</v>
      </c>
      <c r="O41" s="181">
        <v>5777.8222968069704</v>
      </c>
      <c r="P41" s="180">
        <v>3347.75</v>
      </c>
      <c r="Q41" s="181">
        <v>51.75</v>
      </c>
      <c r="R41" s="181">
        <v>354.75</v>
      </c>
      <c r="S41" s="180">
        <v>1802.125</v>
      </c>
      <c r="T41" s="180">
        <v>1468.375</v>
      </c>
      <c r="U41" s="180">
        <v>1319.1359830932699</v>
      </c>
      <c r="V41" s="180">
        <v>4878.5</v>
      </c>
      <c r="W41" s="181">
        <v>991.75</v>
      </c>
      <c r="X41" s="181">
        <v>1033.875</v>
      </c>
      <c r="Y41" s="181">
        <v>349.375</v>
      </c>
      <c r="Z41" s="181">
        <v>1075.875</v>
      </c>
      <c r="AA41" s="181">
        <v>13.125</v>
      </c>
      <c r="AB41" s="181">
        <v>225.375</v>
      </c>
      <c r="AC41" s="181">
        <v>205.625</v>
      </c>
      <c r="AD41" s="181">
        <v>513.125</v>
      </c>
      <c r="AE41" s="181">
        <v>470.375</v>
      </c>
      <c r="AF41" s="180">
        <v>9710.3896856637493</v>
      </c>
      <c r="AG41" s="181">
        <v>3811.125</v>
      </c>
      <c r="AH41" s="181">
        <v>132.375</v>
      </c>
      <c r="AI41" s="181">
        <v>2759.25</v>
      </c>
      <c r="AJ41" s="181">
        <v>504.625</v>
      </c>
      <c r="AK41" s="181">
        <v>332.625</v>
      </c>
      <c r="AL41" s="181">
        <v>341.25</v>
      </c>
      <c r="AM41" s="181">
        <v>1829.13968566375</v>
      </c>
      <c r="AN41" s="180">
        <v>524</v>
      </c>
      <c r="AO41" s="180">
        <v>1049.75</v>
      </c>
      <c r="AP41" s="181">
        <v>829.25</v>
      </c>
      <c r="AQ41" s="181">
        <v>14.875</v>
      </c>
      <c r="AR41" s="181">
        <v>113</v>
      </c>
      <c r="AS41" s="181">
        <v>92.625</v>
      </c>
      <c r="AT41" s="180">
        <v>368.25</v>
      </c>
      <c r="AU41" s="180">
        <v>61.875</v>
      </c>
      <c r="AV41" s="180">
        <v>62.25</v>
      </c>
      <c r="AW41" s="181">
        <v>14.375</v>
      </c>
      <c r="AX41" s="181">
        <v>47.875</v>
      </c>
      <c r="AY41" s="180">
        <v>51.5</v>
      </c>
      <c r="AZ41" s="180">
        <v>146.625</v>
      </c>
      <c r="BA41" s="180">
        <v>201</v>
      </c>
      <c r="BB41" s="180">
        <v>5.75</v>
      </c>
      <c r="BC41" s="180">
        <v>4.75</v>
      </c>
      <c r="BD41" s="180">
        <v>3797.5</v>
      </c>
      <c r="BE41" s="180">
        <v>69.375</v>
      </c>
      <c r="BF41" s="180">
        <v>69</v>
      </c>
      <c r="BG41" s="180">
        <v>820.875</v>
      </c>
      <c r="BH41" s="180" t="e">
        <v>#VALUE!</v>
      </c>
      <c r="BI41" s="182">
        <v>5700.1835304062497</v>
      </c>
      <c r="BJ41" s="183">
        <v>637</v>
      </c>
      <c r="BK41" s="183">
        <v>428.625</v>
      </c>
      <c r="BL41" s="183">
        <v>3364.6835304062497</v>
      </c>
      <c r="BM41" s="183">
        <v>29</v>
      </c>
      <c r="BN41" s="183">
        <v>15</v>
      </c>
      <c r="BO41" s="183">
        <v>25.375</v>
      </c>
      <c r="BP41" s="183">
        <v>1200.5</v>
      </c>
      <c r="BQ41" s="184">
        <v>4250.2264245014194</v>
      </c>
      <c r="BR41" s="184">
        <v>435.5</v>
      </c>
      <c r="BS41" s="184" t="e">
        <v>#VALUE!</v>
      </c>
      <c r="BT41" s="184" t="e">
        <v>#VALUE!</v>
      </c>
      <c r="BU41" s="184">
        <v>1</v>
      </c>
      <c r="BV41" s="184">
        <v>3547.4764245014198</v>
      </c>
      <c r="BW41" s="185">
        <v>1215</v>
      </c>
      <c r="BX41" s="185" t="e">
        <v>#VALUE!</v>
      </c>
      <c r="BY41" s="185">
        <v>0</v>
      </c>
      <c r="BZ41" s="185">
        <v>524.375</v>
      </c>
      <c r="CA41" s="185">
        <v>6.125</v>
      </c>
      <c r="CB41" s="185">
        <v>660.875</v>
      </c>
      <c r="CC41" s="186">
        <v>1982.375</v>
      </c>
      <c r="CD41" s="187">
        <v>339486.94517884799</v>
      </c>
    </row>
    <row r="42" spans="1:82" x14ac:dyDescent="0.25">
      <c r="A42" s="179" t="s">
        <v>433</v>
      </c>
      <c r="B42" s="179" t="s">
        <v>434</v>
      </c>
      <c r="C42" s="179" t="s">
        <v>408</v>
      </c>
      <c r="D42" s="179" t="s">
        <v>116</v>
      </c>
      <c r="E42" s="180">
        <v>7090.4065340781999</v>
      </c>
      <c r="F42" s="181">
        <v>6978.9711956394704</v>
      </c>
      <c r="G42" s="181">
        <v>80.717947134387302</v>
      </c>
      <c r="H42" s="181">
        <v>30.7173913043478</v>
      </c>
      <c r="I42" s="181">
        <v>446.125</v>
      </c>
      <c r="J42" s="181">
        <v>411</v>
      </c>
      <c r="K42" s="181">
        <v>408.375</v>
      </c>
      <c r="L42" s="181">
        <v>1116.6136538461501</v>
      </c>
      <c r="M42" s="181">
        <v>2084.4603384387401</v>
      </c>
      <c r="N42" s="181">
        <v>1588.3325417933099</v>
      </c>
      <c r="O42" s="181">
        <v>1035.5</v>
      </c>
      <c r="P42" s="180">
        <v>665.125</v>
      </c>
      <c r="Q42" s="181">
        <v>7</v>
      </c>
      <c r="R42" s="181">
        <v>19.625</v>
      </c>
      <c r="S42" s="180">
        <v>193.875</v>
      </c>
      <c r="T42" s="180">
        <v>196.625</v>
      </c>
      <c r="U42" s="180">
        <v>236.24239130434799</v>
      </c>
      <c r="V42" s="180">
        <v>1500.75</v>
      </c>
      <c r="W42" s="181">
        <v>278.25</v>
      </c>
      <c r="X42" s="181">
        <v>181.5</v>
      </c>
      <c r="Y42" s="181">
        <v>175.125</v>
      </c>
      <c r="Z42" s="181">
        <v>377.625</v>
      </c>
      <c r="AA42" s="181">
        <v>92.25</v>
      </c>
      <c r="AB42" s="181">
        <v>57.25</v>
      </c>
      <c r="AC42" s="181">
        <v>29.375</v>
      </c>
      <c r="AD42" s="181">
        <v>258</v>
      </c>
      <c r="AE42" s="181">
        <v>51.375</v>
      </c>
      <c r="AF42" s="180">
        <v>2297.28914277385</v>
      </c>
      <c r="AG42" s="181">
        <v>1144.5</v>
      </c>
      <c r="AH42" s="181">
        <v>28.375</v>
      </c>
      <c r="AI42" s="181">
        <v>672.5</v>
      </c>
      <c r="AJ42" s="181">
        <v>33.625</v>
      </c>
      <c r="AK42" s="181">
        <v>41.75</v>
      </c>
      <c r="AL42" s="181">
        <v>152.125</v>
      </c>
      <c r="AM42" s="181">
        <v>224.414142773854</v>
      </c>
      <c r="AN42" s="180">
        <v>18</v>
      </c>
      <c r="AO42" s="180">
        <v>179.625</v>
      </c>
      <c r="AP42" s="181">
        <v>127.875</v>
      </c>
      <c r="AQ42" s="181">
        <v>2.375</v>
      </c>
      <c r="AR42" s="181">
        <v>42.375</v>
      </c>
      <c r="AS42" s="181">
        <v>7</v>
      </c>
      <c r="AT42" s="180">
        <v>204.125</v>
      </c>
      <c r="AU42" s="180">
        <v>4.25</v>
      </c>
      <c r="AV42" s="180">
        <v>37.5</v>
      </c>
      <c r="AW42" s="181">
        <v>7.625</v>
      </c>
      <c r="AX42" s="181">
        <v>29.875</v>
      </c>
      <c r="AY42" s="180">
        <v>106.375</v>
      </c>
      <c r="AZ42" s="180">
        <v>26.875</v>
      </c>
      <c r="BA42" s="180">
        <v>33.125</v>
      </c>
      <c r="BB42" s="180">
        <v>1</v>
      </c>
      <c r="BC42" s="180">
        <v>2</v>
      </c>
      <c r="BD42" s="180">
        <v>733.625</v>
      </c>
      <c r="BE42" s="180">
        <v>62.75</v>
      </c>
      <c r="BF42" s="180">
        <v>51.25</v>
      </c>
      <c r="BG42" s="180">
        <v>298.125</v>
      </c>
      <c r="BH42" s="180" t="e">
        <v>#VALUE!</v>
      </c>
      <c r="BI42" s="182">
        <v>1633.14615</v>
      </c>
      <c r="BJ42" s="183">
        <v>470.5</v>
      </c>
      <c r="BK42" s="183">
        <v>140.5</v>
      </c>
      <c r="BL42" s="183">
        <v>950.39615000000003</v>
      </c>
      <c r="BM42" s="183">
        <v>0</v>
      </c>
      <c r="BN42" s="183">
        <v>50.625</v>
      </c>
      <c r="BO42" s="183" t="e">
        <v>#VALUE!</v>
      </c>
      <c r="BP42" s="183">
        <v>21.125</v>
      </c>
      <c r="BQ42" s="184">
        <v>556.375</v>
      </c>
      <c r="BR42" s="184">
        <v>31.5</v>
      </c>
      <c r="BS42" s="184" t="e">
        <v>#VALUE!</v>
      </c>
      <c r="BT42" s="184" t="e">
        <v>#VALUE!</v>
      </c>
      <c r="BU42" s="184" t="e">
        <v>#VALUE!</v>
      </c>
      <c r="BV42" s="184">
        <v>477.625</v>
      </c>
      <c r="BW42" s="185">
        <v>106.125</v>
      </c>
      <c r="BX42" s="185" t="e">
        <v>#VALUE!</v>
      </c>
      <c r="BY42" s="185" t="e">
        <v>#VALUE!</v>
      </c>
      <c r="BZ42" s="185">
        <v>32.875</v>
      </c>
      <c r="CA42" s="185">
        <v>52.625</v>
      </c>
      <c r="CB42" s="185">
        <v>108.25</v>
      </c>
      <c r="CC42" s="186">
        <v>239.375</v>
      </c>
      <c r="CD42" s="187">
        <v>61650.021676663098</v>
      </c>
    </row>
    <row r="43" spans="1:82" x14ac:dyDescent="0.25">
      <c r="A43" s="179" t="s">
        <v>435</v>
      </c>
      <c r="B43" s="179" t="s">
        <v>436</v>
      </c>
      <c r="C43" s="179" t="s">
        <v>405</v>
      </c>
      <c r="D43" s="179" t="s">
        <v>124</v>
      </c>
      <c r="E43" s="180">
        <v>7537.0959861701504</v>
      </c>
      <c r="F43" s="181">
        <v>7419.1359887303097</v>
      </c>
      <c r="G43" s="181">
        <v>72.979838709677395</v>
      </c>
      <c r="H43" s="181">
        <v>44.980158730158699</v>
      </c>
      <c r="I43" s="181">
        <v>628.375</v>
      </c>
      <c r="J43" s="181">
        <v>567.875</v>
      </c>
      <c r="K43" s="181">
        <v>552.125</v>
      </c>
      <c r="L43" s="181">
        <v>979.25</v>
      </c>
      <c r="M43" s="181">
        <v>2173.8583683817997</v>
      </c>
      <c r="N43" s="181">
        <v>1338.7070760613601</v>
      </c>
      <c r="O43" s="181">
        <v>1296.9055417269799</v>
      </c>
      <c r="P43" s="180">
        <v>697.75</v>
      </c>
      <c r="Q43" s="181">
        <v>18.5</v>
      </c>
      <c r="R43" s="181">
        <v>92.5</v>
      </c>
      <c r="S43" s="180">
        <v>726</v>
      </c>
      <c r="T43" s="180">
        <v>597.75</v>
      </c>
      <c r="U43" s="180">
        <v>595.22178584824599</v>
      </c>
      <c r="V43" s="180">
        <v>1464.875</v>
      </c>
      <c r="W43" s="181">
        <v>236.5</v>
      </c>
      <c r="X43" s="181">
        <v>168.5</v>
      </c>
      <c r="Y43" s="181">
        <v>114.25</v>
      </c>
      <c r="Z43" s="181">
        <v>451.125</v>
      </c>
      <c r="AA43" s="181">
        <v>66.375</v>
      </c>
      <c r="AB43" s="181">
        <v>2.375</v>
      </c>
      <c r="AC43" s="181">
        <v>208.625</v>
      </c>
      <c r="AD43" s="181">
        <v>119</v>
      </c>
      <c r="AE43" s="181">
        <v>98.125</v>
      </c>
      <c r="AF43" s="180">
        <v>2058.4992003218999</v>
      </c>
      <c r="AG43" s="181">
        <v>499.5</v>
      </c>
      <c r="AH43" s="181">
        <v>21.75</v>
      </c>
      <c r="AI43" s="181">
        <v>764.375</v>
      </c>
      <c r="AJ43" s="181">
        <v>29.75</v>
      </c>
      <c r="AK43" s="181">
        <v>77.125</v>
      </c>
      <c r="AL43" s="181">
        <v>175.625</v>
      </c>
      <c r="AM43" s="181">
        <v>490.37420032190101</v>
      </c>
      <c r="AN43" s="180">
        <v>128</v>
      </c>
      <c r="AO43" s="180">
        <v>177.125</v>
      </c>
      <c r="AP43" s="181">
        <v>141.5</v>
      </c>
      <c r="AQ43" s="181">
        <v>3.25</v>
      </c>
      <c r="AR43" s="181">
        <v>17.375</v>
      </c>
      <c r="AS43" s="181">
        <v>15</v>
      </c>
      <c r="AT43" s="180">
        <v>142.25</v>
      </c>
      <c r="AU43" s="180">
        <v>7.125</v>
      </c>
      <c r="AV43" s="180">
        <v>59.375</v>
      </c>
      <c r="AW43" s="181">
        <v>2.25</v>
      </c>
      <c r="AX43" s="181">
        <v>57.125</v>
      </c>
      <c r="AY43" s="180">
        <v>21.5</v>
      </c>
      <c r="AZ43" s="180">
        <v>148.25</v>
      </c>
      <c r="BA43" s="180">
        <v>42</v>
      </c>
      <c r="BB43" s="180">
        <v>3</v>
      </c>
      <c r="BC43" s="180">
        <v>2</v>
      </c>
      <c r="BD43" s="180">
        <v>406.125</v>
      </c>
      <c r="BE43" s="180">
        <v>13.5</v>
      </c>
      <c r="BF43" s="180">
        <v>13.125</v>
      </c>
      <c r="BG43" s="180">
        <v>146.875</v>
      </c>
      <c r="BH43" s="180" t="e">
        <v>#VALUE!</v>
      </c>
      <c r="BI43" s="182">
        <v>3204.8147681874998</v>
      </c>
      <c r="BJ43" s="183">
        <v>1044.75</v>
      </c>
      <c r="BK43" s="183">
        <v>297.25</v>
      </c>
      <c r="BL43" s="183">
        <v>1129.3147681875</v>
      </c>
      <c r="BM43" s="183" t="e">
        <v>#VALUE!</v>
      </c>
      <c r="BN43" s="183">
        <v>25.625</v>
      </c>
      <c r="BO43" s="183">
        <v>332.75</v>
      </c>
      <c r="BP43" s="183">
        <v>375.125</v>
      </c>
      <c r="BQ43" s="184">
        <v>525.75</v>
      </c>
      <c r="BR43" s="184">
        <v>33.375</v>
      </c>
      <c r="BS43" s="184" t="e">
        <v>#VALUE!</v>
      </c>
      <c r="BT43" s="184" t="e">
        <v>#VALUE!</v>
      </c>
      <c r="BU43" s="184">
        <v>3</v>
      </c>
      <c r="BV43" s="184">
        <v>201.375</v>
      </c>
      <c r="BW43" s="185" t="e">
        <v>#VALUE!</v>
      </c>
      <c r="BX43" s="185" t="e">
        <v>#VALUE!</v>
      </c>
      <c r="BY43" s="185" t="e">
        <v>#VALUE!</v>
      </c>
      <c r="BZ43" s="185" t="e">
        <v>#VALUE!</v>
      </c>
      <c r="CA43" s="185" t="e">
        <v>#VALUE!</v>
      </c>
      <c r="CB43" s="185">
        <v>116.625</v>
      </c>
      <c r="CC43" s="186">
        <v>123.625</v>
      </c>
      <c r="CD43" s="187">
        <v>93709.358354330107</v>
      </c>
    </row>
    <row r="44" spans="1:82" x14ac:dyDescent="0.25">
      <c r="A44" s="179" t="s">
        <v>437</v>
      </c>
      <c r="B44" s="179" t="s">
        <v>438</v>
      </c>
      <c r="C44" s="179" t="s">
        <v>392</v>
      </c>
      <c r="D44" s="179" t="s">
        <v>118</v>
      </c>
      <c r="E44" s="180">
        <v>8207.0517081713097</v>
      </c>
      <c r="F44" s="181">
        <v>7938.3017081713097</v>
      </c>
      <c r="G44" s="181">
        <v>93.25</v>
      </c>
      <c r="H44" s="181">
        <v>175.5</v>
      </c>
      <c r="I44" s="181">
        <v>574.73026315789502</v>
      </c>
      <c r="J44" s="181">
        <v>533.125</v>
      </c>
      <c r="K44" s="181">
        <v>631.625</v>
      </c>
      <c r="L44" s="181">
        <v>992.72331475239798</v>
      </c>
      <c r="M44" s="181">
        <v>1670.52386909905</v>
      </c>
      <c r="N44" s="181">
        <v>1749.3242611619601</v>
      </c>
      <c r="O44" s="181">
        <v>2055</v>
      </c>
      <c r="P44" s="180">
        <v>762</v>
      </c>
      <c r="Q44" s="181">
        <v>51.625</v>
      </c>
      <c r="R44" s="181">
        <v>61.5</v>
      </c>
      <c r="S44" s="180">
        <v>107.875</v>
      </c>
      <c r="T44" s="180">
        <v>599.25</v>
      </c>
      <c r="U44" s="180">
        <v>269.75</v>
      </c>
      <c r="V44" s="180">
        <v>1370.875</v>
      </c>
      <c r="W44" s="181">
        <v>189.25</v>
      </c>
      <c r="X44" s="181">
        <v>148</v>
      </c>
      <c r="Y44" s="181">
        <v>295.375</v>
      </c>
      <c r="Z44" s="181">
        <v>211.5</v>
      </c>
      <c r="AA44" s="181">
        <v>12.25</v>
      </c>
      <c r="AB44" s="181">
        <v>52.125</v>
      </c>
      <c r="AC44" s="181">
        <v>141.125</v>
      </c>
      <c r="AD44" s="181">
        <v>232.5</v>
      </c>
      <c r="AE44" s="181">
        <v>88.75</v>
      </c>
      <c r="AF44" s="180">
        <v>3203.9267081713101</v>
      </c>
      <c r="AG44" s="181">
        <v>1451.375</v>
      </c>
      <c r="AH44" s="181">
        <v>70.875</v>
      </c>
      <c r="AI44" s="181">
        <v>996.625</v>
      </c>
      <c r="AJ44" s="181">
        <v>25.5</v>
      </c>
      <c r="AK44" s="181">
        <v>57</v>
      </c>
      <c r="AL44" s="181">
        <v>32</v>
      </c>
      <c r="AM44" s="181">
        <v>570.55170817131</v>
      </c>
      <c r="AN44" s="180">
        <v>39.875</v>
      </c>
      <c r="AO44" s="180">
        <v>200.875</v>
      </c>
      <c r="AP44" s="181">
        <v>153.75</v>
      </c>
      <c r="AQ44" s="181">
        <v>5.5</v>
      </c>
      <c r="AR44" s="181">
        <v>30</v>
      </c>
      <c r="AS44" s="181">
        <v>11.625</v>
      </c>
      <c r="AT44" s="180">
        <v>102</v>
      </c>
      <c r="AU44" s="180">
        <v>30.5</v>
      </c>
      <c r="AV44" s="180">
        <v>57.375</v>
      </c>
      <c r="AW44" s="181">
        <v>4.375</v>
      </c>
      <c r="AX44" s="181">
        <v>53</v>
      </c>
      <c r="AY44" s="180">
        <v>17.625</v>
      </c>
      <c r="AZ44" s="180">
        <v>61.875</v>
      </c>
      <c r="BA44" s="180">
        <v>15.625</v>
      </c>
      <c r="BB44" s="180">
        <v>0</v>
      </c>
      <c r="BC44" s="180" t="e">
        <v>#VALUE!</v>
      </c>
      <c r="BD44" s="180">
        <v>680.375</v>
      </c>
      <c r="BE44" s="180">
        <v>27.625</v>
      </c>
      <c r="BF44" s="180">
        <v>86.875</v>
      </c>
      <c r="BG44" s="180">
        <v>288.75</v>
      </c>
      <c r="BH44" s="180" t="e">
        <v>#VALUE!</v>
      </c>
      <c r="BI44" s="182">
        <v>1620.49557065625</v>
      </c>
      <c r="BJ44" s="183" t="e">
        <v>#VALUE!</v>
      </c>
      <c r="BK44" s="183">
        <v>74</v>
      </c>
      <c r="BL44" s="183">
        <v>991.74557065624992</v>
      </c>
      <c r="BM44" s="183">
        <v>42.875</v>
      </c>
      <c r="BN44" s="183">
        <v>0</v>
      </c>
      <c r="BO44" s="183">
        <v>24.625</v>
      </c>
      <c r="BP44" s="183">
        <v>115</v>
      </c>
      <c r="BQ44" s="184">
        <v>752.625</v>
      </c>
      <c r="BR44" s="184">
        <v>35.25</v>
      </c>
      <c r="BS44" s="184" t="e">
        <v>#VALUE!</v>
      </c>
      <c r="BT44" s="184" t="e">
        <v>#VALUE!</v>
      </c>
      <c r="BU44" s="184" t="e">
        <v>#VALUE!</v>
      </c>
      <c r="BV44" s="184">
        <v>444.5</v>
      </c>
      <c r="BW44" s="185">
        <v>149.5</v>
      </c>
      <c r="BX44" s="185" t="e">
        <v>#VALUE!</v>
      </c>
      <c r="BY44" s="185" t="e">
        <v>#VALUE!</v>
      </c>
      <c r="BZ44" s="185">
        <v>60.25</v>
      </c>
      <c r="CA44" s="185">
        <v>0</v>
      </c>
      <c r="CB44" s="185">
        <v>119.875</v>
      </c>
      <c r="CC44" s="186">
        <v>228.125</v>
      </c>
      <c r="CD44" s="187">
        <v>86424.565204970495</v>
      </c>
    </row>
    <row r="45" spans="1:82" x14ac:dyDescent="0.25">
      <c r="A45" s="179" t="s">
        <v>439</v>
      </c>
      <c r="B45" s="179" t="s">
        <v>440</v>
      </c>
      <c r="C45" s="179" t="s">
        <v>355</v>
      </c>
      <c r="D45" s="179" t="s">
        <v>55</v>
      </c>
      <c r="E45" s="180">
        <v>23793.851209621698</v>
      </c>
      <c r="F45" s="181">
        <v>23651.5150027251</v>
      </c>
      <c r="G45" s="181">
        <v>50.75</v>
      </c>
      <c r="H45" s="181">
        <v>91.586206896551701</v>
      </c>
      <c r="I45" s="181">
        <v>1216</v>
      </c>
      <c r="J45" s="181">
        <v>1464.25</v>
      </c>
      <c r="K45" s="181">
        <v>1627.88264450983</v>
      </c>
      <c r="L45" s="181">
        <v>3250.9035428235502</v>
      </c>
      <c r="M45" s="181">
        <v>6849.1322535706204</v>
      </c>
      <c r="N45" s="181">
        <v>5192.9549548648602</v>
      </c>
      <c r="O45" s="181">
        <v>4192.72781385281</v>
      </c>
      <c r="P45" s="180">
        <v>3185.5</v>
      </c>
      <c r="Q45" s="181">
        <v>15.875</v>
      </c>
      <c r="R45" s="181">
        <v>259.25</v>
      </c>
      <c r="S45" s="180">
        <v>969.75</v>
      </c>
      <c r="T45" s="180">
        <v>861.625</v>
      </c>
      <c r="U45" s="180">
        <v>1403.97480912267</v>
      </c>
      <c r="V45" s="180">
        <v>4253.875</v>
      </c>
      <c r="W45" s="181">
        <v>1234.125</v>
      </c>
      <c r="X45" s="181">
        <v>476.75</v>
      </c>
      <c r="Y45" s="181">
        <v>567</v>
      </c>
      <c r="Z45" s="181">
        <v>630.25</v>
      </c>
      <c r="AA45" s="181">
        <v>46.75</v>
      </c>
      <c r="AB45" s="181">
        <v>187.125</v>
      </c>
      <c r="AC45" s="181">
        <v>45.5</v>
      </c>
      <c r="AD45" s="181">
        <v>758.125</v>
      </c>
      <c r="AE45" s="181">
        <v>308.25</v>
      </c>
      <c r="AF45" s="180">
        <v>9002.5014004990098</v>
      </c>
      <c r="AG45" s="181">
        <v>2992.5</v>
      </c>
      <c r="AH45" s="181">
        <v>521.125</v>
      </c>
      <c r="AI45" s="181">
        <v>1958.875</v>
      </c>
      <c r="AJ45" s="181">
        <v>952.5</v>
      </c>
      <c r="AK45" s="181">
        <v>584.875</v>
      </c>
      <c r="AL45" s="181">
        <v>1</v>
      </c>
      <c r="AM45" s="181">
        <v>1991.6264004990101</v>
      </c>
      <c r="AN45" s="180">
        <v>362.75</v>
      </c>
      <c r="AO45" s="180">
        <v>586.25</v>
      </c>
      <c r="AP45" s="181">
        <v>402.625</v>
      </c>
      <c r="AQ45" s="181">
        <v>5</v>
      </c>
      <c r="AR45" s="181">
        <v>123.5</v>
      </c>
      <c r="AS45" s="181">
        <v>55.125</v>
      </c>
      <c r="AT45" s="180">
        <v>199.5</v>
      </c>
      <c r="AU45" s="180">
        <v>105.125</v>
      </c>
      <c r="AV45" s="180">
        <v>37.375</v>
      </c>
      <c r="AW45" s="181">
        <v>6.5</v>
      </c>
      <c r="AX45" s="181">
        <v>30.875</v>
      </c>
      <c r="AY45" s="180">
        <v>10.625</v>
      </c>
      <c r="AZ45" s="180">
        <v>35.125</v>
      </c>
      <c r="BA45" s="180">
        <v>100.25</v>
      </c>
      <c r="BB45" s="180">
        <v>0</v>
      </c>
      <c r="BC45" s="180">
        <v>1</v>
      </c>
      <c r="BD45" s="180">
        <v>1930.5</v>
      </c>
      <c r="BE45" s="180">
        <v>77</v>
      </c>
      <c r="BF45" s="180">
        <v>98.75</v>
      </c>
      <c r="BG45" s="180">
        <v>426.5</v>
      </c>
      <c r="BH45" s="180" t="e">
        <v>#VALUE!</v>
      </c>
      <c r="BI45" s="182">
        <v>2911.58320708976</v>
      </c>
      <c r="BJ45" s="183">
        <v>812.25</v>
      </c>
      <c r="BK45" s="183">
        <v>151.75</v>
      </c>
      <c r="BL45" s="183">
        <v>1589.0533041875001</v>
      </c>
      <c r="BM45" s="183">
        <v>15.75</v>
      </c>
      <c r="BN45" s="183">
        <v>15.75</v>
      </c>
      <c r="BO45" s="183">
        <v>2.125</v>
      </c>
      <c r="BP45" s="183">
        <v>324.90490290226199</v>
      </c>
      <c r="BQ45" s="184">
        <v>3008.125</v>
      </c>
      <c r="BR45" s="184">
        <v>311.5</v>
      </c>
      <c r="BS45" s="184" t="e">
        <v>#VALUE!</v>
      </c>
      <c r="BT45" s="184" t="e">
        <v>#VALUE!</v>
      </c>
      <c r="BU45" s="184" t="e">
        <v>#VALUE!</v>
      </c>
      <c r="BV45" s="184">
        <v>2409.875</v>
      </c>
      <c r="BW45" s="185">
        <v>638.25</v>
      </c>
      <c r="BX45" s="185">
        <v>4.125</v>
      </c>
      <c r="BY45" s="185" t="e">
        <v>#VALUE!</v>
      </c>
      <c r="BZ45" s="185">
        <v>265</v>
      </c>
      <c r="CA45" s="185">
        <v>191.625</v>
      </c>
      <c r="CB45" s="185">
        <v>434.75</v>
      </c>
      <c r="CC45" s="186">
        <v>413.72350019771898</v>
      </c>
      <c r="CD45" s="187">
        <v>192105.01665357299</v>
      </c>
    </row>
    <row r="46" spans="1:82" x14ac:dyDescent="0.25">
      <c r="A46" s="179" t="s">
        <v>441</v>
      </c>
      <c r="B46" s="179" t="s">
        <v>442</v>
      </c>
      <c r="C46" s="179" t="s">
        <v>359</v>
      </c>
      <c r="D46" s="179" t="s">
        <v>55</v>
      </c>
      <c r="E46" s="180">
        <v>9391.6875707855997</v>
      </c>
      <c r="F46" s="181">
        <v>9331.6875707855997</v>
      </c>
      <c r="G46" s="181">
        <v>60</v>
      </c>
      <c r="H46" s="181">
        <v>0</v>
      </c>
      <c r="I46" s="181">
        <v>477.875</v>
      </c>
      <c r="J46" s="181">
        <v>513.65071770334907</v>
      </c>
      <c r="K46" s="181">
        <v>813.00073099415204</v>
      </c>
      <c r="L46" s="181">
        <v>1243.0456732820601</v>
      </c>
      <c r="M46" s="181">
        <v>2362.3979731828399</v>
      </c>
      <c r="N46" s="181">
        <v>2300.7180090085599</v>
      </c>
      <c r="O46" s="181">
        <v>1680.9994666146399</v>
      </c>
      <c r="P46" s="180">
        <v>849.25</v>
      </c>
      <c r="Q46" s="181">
        <v>3.5</v>
      </c>
      <c r="R46" s="181">
        <v>77.125</v>
      </c>
      <c r="S46" s="180">
        <v>1394.25</v>
      </c>
      <c r="T46" s="180">
        <v>256.75</v>
      </c>
      <c r="U46" s="180">
        <v>198.20388839722099</v>
      </c>
      <c r="V46" s="180">
        <v>2440.875</v>
      </c>
      <c r="W46" s="181">
        <v>825.125</v>
      </c>
      <c r="X46" s="181">
        <v>354.875</v>
      </c>
      <c r="Y46" s="181">
        <v>385</v>
      </c>
      <c r="Z46" s="181">
        <v>346.125</v>
      </c>
      <c r="AA46" s="181">
        <v>0</v>
      </c>
      <c r="AB46" s="181">
        <v>174</v>
      </c>
      <c r="AC46" s="181" t="e">
        <v>#VALUE!</v>
      </c>
      <c r="AD46" s="181">
        <v>258.375</v>
      </c>
      <c r="AE46" s="181">
        <v>97.375</v>
      </c>
      <c r="AF46" s="180">
        <v>2681.3586823883802</v>
      </c>
      <c r="AG46" s="181">
        <v>1087.125</v>
      </c>
      <c r="AH46" s="181">
        <v>21.625</v>
      </c>
      <c r="AI46" s="181">
        <v>526.875</v>
      </c>
      <c r="AJ46" s="181">
        <v>199</v>
      </c>
      <c r="AK46" s="181">
        <v>98.375</v>
      </c>
      <c r="AL46" s="181">
        <v>8.875</v>
      </c>
      <c r="AM46" s="181">
        <v>739.48368238837998</v>
      </c>
      <c r="AN46" s="180">
        <v>113</v>
      </c>
      <c r="AO46" s="180">
        <v>110.25</v>
      </c>
      <c r="AP46" s="181">
        <v>77.625</v>
      </c>
      <c r="AQ46" s="181">
        <v>1</v>
      </c>
      <c r="AR46" s="181">
        <v>20.5</v>
      </c>
      <c r="AS46" s="181">
        <v>11.125</v>
      </c>
      <c r="AT46" s="180">
        <v>334.875</v>
      </c>
      <c r="AU46" s="180">
        <v>54.25</v>
      </c>
      <c r="AV46" s="180">
        <v>43.375</v>
      </c>
      <c r="AW46" s="181">
        <v>2.25</v>
      </c>
      <c r="AX46" s="181">
        <v>41.125</v>
      </c>
      <c r="AY46" s="180">
        <v>3</v>
      </c>
      <c r="AZ46" s="180">
        <v>47.5</v>
      </c>
      <c r="BA46" s="180">
        <v>33.25</v>
      </c>
      <c r="BB46" s="180">
        <v>0</v>
      </c>
      <c r="BC46" s="180">
        <v>0.875</v>
      </c>
      <c r="BD46" s="180">
        <v>483</v>
      </c>
      <c r="BE46" s="180">
        <v>0.875</v>
      </c>
      <c r="BF46" s="180" t="e">
        <v>#VALUE!</v>
      </c>
      <c r="BG46" s="180">
        <v>118.125</v>
      </c>
      <c r="BH46" s="180" t="e">
        <v>#VALUE!</v>
      </c>
      <c r="BI46" s="182">
        <v>1123.69174528125</v>
      </c>
      <c r="BJ46" s="183" t="e">
        <v>#VALUE!</v>
      </c>
      <c r="BK46" s="183">
        <v>39.875</v>
      </c>
      <c r="BL46" s="183">
        <v>706.69174528124995</v>
      </c>
      <c r="BM46" s="183" t="e">
        <v>#VALUE!</v>
      </c>
      <c r="BN46" s="183">
        <v>21.25</v>
      </c>
      <c r="BO46" s="183" t="e">
        <v>#VALUE!</v>
      </c>
      <c r="BP46" s="183">
        <v>151.5</v>
      </c>
      <c r="BQ46" s="184">
        <v>311.125</v>
      </c>
      <c r="BR46" s="184">
        <v>23.5</v>
      </c>
      <c r="BS46" s="184" t="e">
        <v>#VALUE!</v>
      </c>
      <c r="BT46" s="184" t="e">
        <v>#VALUE!</v>
      </c>
      <c r="BU46" s="184" t="e">
        <v>#VALUE!</v>
      </c>
      <c r="BV46" s="184">
        <v>129.375</v>
      </c>
      <c r="BW46" s="185" t="e">
        <v>#VALUE!</v>
      </c>
      <c r="BX46" s="185">
        <v>28.5</v>
      </c>
      <c r="BY46" s="185" t="e">
        <v>#VALUE!</v>
      </c>
      <c r="BZ46" s="185">
        <v>0</v>
      </c>
      <c r="CA46" s="185" t="e">
        <v>#VALUE!</v>
      </c>
      <c r="CB46" s="185">
        <v>89.125</v>
      </c>
      <c r="CC46" s="186">
        <v>69.625</v>
      </c>
      <c r="CD46" s="187">
        <v>50499.076648607901</v>
      </c>
    </row>
    <row r="47" spans="1:82" x14ac:dyDescent="0.25">
      <c r="A47" s="179" t="s">
        <v>155</v>
      </c>
      <c r="B47" s="179" t="s">
        <v>443</v>
      </c>
      <c r="C47" s="179" t="s">
        <v>126</v>
      </c>
      <c r="D47" s="179" t="s">
        <v>126</v>
      </c>
      <c r="E47" s="180">
        <v>44093.044663209002</v>
      </c>
      <c r="F47" s="181">
        <v>43211.497149973198</v>
      </c>
      <c r="G47" s="181">
        <v>163.302083333333</v>
      </c>
      <c r="H47" s="181">
        <v>718.24542990249995</v>
      </c>
      <c r="I47" s="181">
        <v>2826.25</v>
      </c>
      <c r="J47" s="181">
        <v>2614.125</v>
      </c>
      <c r="K47" s="181">
        <v>2869.25</v>
      </c>
      <c r="L47" s="181">
        <v>5615.4751388888899</v>
      </c>
      <c r="M47" s="181">
        <v>10316.858819084429</v>
      </c>
      <c r="N47" s="181">
        <v>9775.6336594393306</v>
      </c>
      <c r="O47" s="181">
        <v>10075.452045796341</v>
      </c>
      <c r="P47" s="180">
        <v>6890.75</v>
      </c>
      <c r="Q47" s="181">
        <v>61.625</v>
      </c>
      <c r="R47" s="181">
        <v>436.5</v>
      </c>
      <c r="S47" s="180">
        <v>2075.125</v>
      </c>
      <c r="T47" s="180">
        <v>2135.875</v>
      </c>
      <c r="U47" s="180">
        <v>1471.96968854438</v>
      </c>
      <c r="V47" s="180">
        <v>10555.625</v>
      </c>
      <c r="W47" s="181">
        <v>4684</v>
      </c>
      <c r="X47" s="181">
        <v>1439.875</v>
      </c>
      <c r="Y47" s="181">
        <v>207.375</v>
      </c>
      <c r="Z47" s="181">
        <v>1773.875</v>
      </c>
      <c r="AA47" s="181">
        <v>53.5</v>
      </c>
      <c r="AB47" s="181">
        <v>524.125</v>
      </c>
      <c r="AC47" s="181">
        <v>79.75</v>
      </c>
      <c r="AD47" s="181">
        <v>1155.75</v>
      </c>
      <c r="AE47" s="181">
        <v>637.375</v>
      </c>
      <c r="AF47" s="180">
        <v>10549.7999746646</v>
      </c>
      <c r="AG47" s="181">
        <v>3187</v>
      </c>
      <c r="AH47" s="181">
        <v>219.375</v>
      </c>
      <c r="AI47" s="181">
        <v>2584.75</v>
      </c>
      <c r="AJ47" s="181">
        <v>1200.375</v>
      </c>
      <c r="AK47" s="181">
        <v>354.375</v>
      </c>
      <c r="AL47" s="181">
        <v>105.125</v>
      </c>
      <c r="AM47" s="181">
        <v>2898.7999746646101</v>
      </c>
      <c r="AN47" s="180">
        <v>2066</v>
      </c>
      <c r="AO47" s="180">
        <v>1197</v>
      </c>
      <c r="AP47" s="181">
        <v>913.625</v>
      </c>
      <c r="AQ47" s="181">
        <v>48</v>
      </c>
      <c r="AR47" s="181">
        <v>157.875</v>
      </c>
      <c r="AS47" s="181">
        <v>77.5</v>
      </c>
      <c r="AT47" s="180">
        <v>497.125</v>
      </c>
      <c r="AU47" s="180">
        <v>512.5</v>
      </c>
      <c r="AV47" s="180">
        <v>65.375</v>
      </c>
      <c r="AW47" s="181">
        <v>1.25</v>
      </c>
      <c r="AX47" s="181">
        <v>64.125</v>
      </c>
      <c r="AY47" s="180">
        <v>110.375</v>
      </c>
      <c r="AZ47" s="180">
        <v>415.375</v>
      </c>
      <c r="BA47" s="180">
        <v>209.625</v>
      </c>
      <c r="BB47" s="180">
        <v>9.25</v>
      </c>
      <c r="BC47" s="180">
        <v>12.75</v>
      </c>
      <c r="BD47" s="180">
        <v>3577.0250000000001</v>
      </c>
      <c r="BE47" s="180">
        <v>113.75</v>
      </c>
      <c r="BF47" s="180" t="e">
        <v>#VALUE!</v>
      </c>
      <c r="BG47" s="180">
        <v>1267.5</v>
      </c>
      <c r="BH47" s="180" t="e">
        <v>#VALUE!</v>
      </c>
      <c r="BI47" s="182">
        <v>10700.039926426631</v>
      </c>
      <c r="BJ47" s="183" t="e">
        <v>#VALUE!</v>
      </c>
      <c r="BK47" s="183">
        <v>911</v>
      </c>
      <c r="BL47" s="183">
        <v>4733.6649264266298</v>
      </c>
      <c r="BM47" s="183">
        <v>29.75</v>
      </c>
      <c r="BN47" s="183">
        <v>236.625</v>
      </c>
      <c r="BO47" s="183">
        <v>1171.25</v>
      </c>
      <c r="BP47" s="183">
        <v>1955.75</v>
      </c>
      <c r="BQ47" s="184">
        <v>3538.75</v>
      </c>
      <c r="BR47" s="184">
        <v>419.875</v>
      </c>
      <c r="BS47" s="184" t="e">
        <v>#VALUE!</v>
      </c>
      <c r="BT47" s="184" t="e">
        <v>#VALUE!</v>
      </c>
      <c r="BU47" s="184">
        <v>74.875</v>
      </c>
      <c r="BV47" s="184">
        <v>2419.25</v>
      </c>
      <c r="BW47" s="185">
        <v>0</v>
      </c>
      <c r="BX47" s="185">
        <v>67</v>
      </c>
      <c r="BY47" s="185">
        <v>0</v>
      </c>
      <c r="BZ47" s="185">
        <v>701.375</v>
      </c>
      <c r="CA47" s="185">
        <v>501.375</v>
      </c>
      <c r="CB47" s="185">
        <v>812.375</v>
      </c>
      <c r="CC47" s="186">
        <v>900.15575331429</v>
      </c>
      <c r="CD47" s="187">
        <v>428756.686015382</v>
      </c>
    </row>
    <row r="48" spans="1:82" x14ac:dyDescent="0.25">
      <c r="A48" s="179" t="s">
        <v>444</v>
      </c>
      <c r="B48" s="179" t="s">
        <v>445</v>
      </c>
      <c r="C48" s="179" t="s">
        <v>392</v>
      </c>
      <c r="D48" s="179" t="s">
        <v>118</v>
      </c>
      <c r="E48" s="180">
        <v>15909.2763892437</v>
      </c>
      <c r="F48" s="181">
        <v>15790.1513892437</v>
      </c>
      <c r="G48" s="181">
        <v>79</v>
      </c>
      <c r="H48" s="181">
        <v>40.125</v>
      </c>
      <c r="I48" s="181">
        <v>1009.625</v>
      </c>
      <c r="J48" s="181">
        <v>1087.875</v>
      </c>
      <c r="K48" s="181">
        <v>1027.469551282051</v>
      </c>
      <c r="L48" s="181">
        <v>1961.60302197802</v>
      </c>
      <c r="M48" s="181">
        <v>4014.51269733769</v>
      </c>
      <c r="N48" s="181">
        <v>4057.0267670492899</v>
      </c>
      <c r="O48" s="181">
        <v>2751.1643515966998</v>
      </c>
      <c r="P48" s="180">
        <v>1707.375</v>
      </c>
      <c r="Q48" s="181">
        <v>26.5</v>
      </c>
      <c r="R48" s="181">
        <v>155.875</v>
      </c>
      <c r="S48" s="180">
        <v>807.125</v>
      </c>
      <c r="T48" s="180">
        <v>1023.5</v>
      </c>
      <c r="U48" s="180">
        <v>711.81683755098902</v>
      </c>
      <c r="V48" s="180">
        <v>2906.75</v>
      </c>
      <c r="W48" s="181">
        <v>342.25</v>
      </c>
      <c r="X48" s="181">
        <v>805.625</v>
      </c>
      <c r="Y48" s="181">
        <v>335.125</v>
      </c>
      <c r="Z48" s="181">
        <v>944.625</v>
      </c>
      <c r="AA48" s="181">
        <v>31.75</v>
      </c>
      <c r="AB48" s="181">
        <v>202.875</v>
      </c>
      <c r="AC48" s="181">
        <v>77.375</v>
      </c>
      <c r="AD48" s="181">
        <v>117.25</v>
      </c>
      <c r="AE48" s="181">
        <v>49.875</v>
      </c>
      <c r="AF48" s="180">
        <v>5031.5845516927602</v>
      </c>
      <c r="AG48" s="181">
        <v>1531.5</v>
      </c>
      <c r="AH48" s="181">
        <v>39.75</v>
      </c>
      <c r="AI48" s="181">
        <v>1550.25</v>
      </c>
      <c r="AJ48" s="181">
        <v>58.75</v>
      </c>
      <c r="AK48" s="181">
        <v>230.125</v>
      </c>
      <c r="AL48" s="181">
        <v>58.875</v>
      </c>
      <c r="AM48" s="181">
        <v>1562.33455169276</v>
      </c>
      <c r="AN48" s="180">
        <v>30</v>
      </c>
      <c r="AO48" s="180">
        <v>515.75</v>
      </c>
      <c r="AP48" s="181">
        <v>362.875</v>
      </c>
      <c r="AQ48" s="181">
        <v>3.125</v>
      </c>
      <c r="AR48" s="181">
        <v>122</v>
      </c>
      <c r="AS48" s="181">
        <v>27.75</v>
      </c>
      <c r="AT48" s="180">
        <v>141</v>
      </c>
      <c r="AU48" s="180">
        <v>35</v>
      </c>
      <c r="AV48" s="180">
        <v>51.125</v>
      </c>
      <c r="AW48" s="181">
        <v>25.125</v>
      </c>
      <c r="AX48" s="181">
        <v>26</v>
      </c>
      <c r="AY48" s="180">
        <v>31.5</v>
      </c>
      <c r="AZ48" s="180">
        <v>78</v>
      </c>
      <c r="BA48" s="180">
        <v>42.875</v>
      </c>
      <c r="BB48" s="180">
        <v>2.625</v>
      </c>
      <c r="BC48" s="180">
        <v>0</v>
      </c>
      <c r="BD48" s="180">
        <v>1328</v>
      </c>
      <c r="BE48" s="180">
        <v>26.25</v>
      </c>
      <c r="BF48" s="180" t="e">
        <v>#VALUE!</v>
      </c>
      <c r="BG48" s="180">
        <v>1070.625</v>
      </c>
      <c r="BH48" s="180" t="e">
        <v>#VALUE!</v>
      </c>
      <c r="BI48" s="182">
        <v>4151.34500653125</v>
      </c>
      <c r="BJ48" s="183">
        <v>1216</v>
      </c>
      <c r="BK48" s="183">
        <v>353</v>
      </c>
      <c r="BL48" s="183">
        <v>2209.09500653125</v>
      </c>
      <c r="BM48" s="183">
        <v>4</v>
      </c>
      <c r="BN48" s="183">
        <v>10.125</v>
      </c>
      <c r="BO48" s="183" t="e">
        <v>#VALUE!</v>
      </c>
      <c r="BP48" s="183">
        <v>359.125</v>
      </c>
      <c r="BQ48" s="184">
        <v>2494.125</v>
      </c>
      <c r="BR48" s="184">
        <v>533.375</v>
      </c>
      <c r="BS48" s="184">
        <v>173.125</v>
      </c>
      <c r="BT48" s="184" t="e">
        <v>#VALUE!</v>
      </c>
      <c r="BU48" s="184">
        <v>14.75</v>
      </c>
      <c r="BV48" s="184">
        <v>1228.25</v>
      </c>
      <c r="BW48" s="185">
        <v>44</v>
      </c>
      <c r="BX48" s="185" t="e">
        <v>#VALUE!</v>
      </c>
      <c r="BY48" s="185" t="e">
        <v>#VALUE!</v>
      </c>
      <c r="BZ48" s="185">
        <v>151.75</v>
      </c>
      <c r="CA48" s="185">
        <v>0</v>
      </c>
      <c r="CB48" s="185">
        <v>873.875</v>
      </c>
      <c r="CC48" s="186">
        <v>445.375</v>
      </c>
      <c r="CD48" s="187">
        <v>190180.36848988399</v>
      </c>
    </row>
    <row r="49" spans="1:82" x14ac:dyDescent="0.25">
      <c r="A49" s="179" t="s">
        <v>446</v>
      </c>
      <c r="B49" s="179" t="s">
        <v>447</v>
      </c>
      <c r="C49" s="179" t="s">
        <v>371</v>
      </c>
      <c r="D49" s="179" t="s">
        <v>125</v>
      </c>
      <c r="E49" s="180">
        <v>5222.5329245931498</v>
      </c>
      <c r="F49" s="181">
        <v>4930.5621105222599</v>
      </c>
      <c r="G49" s="181">
        <v>0</v>
      </c>
      <c r="H49" s="181">
        <v>291.97081407088598</v>
      </c>
      <c r="I49" s="181">
        <v>318.25</v>
      </c>
      <c r="J49" s="181">
        <v>278.125</v>
      </c>
      <c r="K49" s="181">
        <v>429.97270262943903</v>
      </c>
      <c r="L49" s="181">
        <v>662.97262033046002</v>
      </c>
      <c r="M49" s="181">
        <v>1350.9344958956999</v>
      </c>
      <c r="N49" s="181">
        <v>1284.02810573755</v>
      </c>
      <c r="O49" s="181">
        <v>898.25</v>
      </c>
      <c r="P49" s="180">
        <v>251.875</v>
      </c>
      <c r="Q49" s="181">
        <v>10.375</v>
      </c>
      <c r="R49" s="181">
        <v>39.375</v>
      </c>
      <c r="S49" s="180">
        <v>950.875</v>
      </c>
      <c r="T49" s="180">
        <v>123.25</v>
      </c>
      <c r="U49" s="180">
        <v>289.693434401346</v>
      </c>
      <c r="V49" s="180">
        <v>1248</v>
      </c>
      <c r="W49" s="181">
        <v>262.25</v>
      </c>
      <c r="X49" s="181">
        <v>241.125</v>
      </c>
      <c r="Y49" s="181">
        <v>165.5</v>
      </c>
      <c r="Z49" s="181">
        <v>422.375</v>
      </c>
      <c r="AA49" s="181">
        <v>5.125</v>
      </c>
      <c r="AB49" s="181">
        <v>38.125</v>
      </c>
      <c r="AC49" s="181" t="e">
        <v>#VALUE!</v>
      </c>
      <c r="AD49" s="181">
        <v>85.75</v>
      </c>
      <c r="AE49" s="181">
        <v>27.75</v>
      </c>
      <c r="AF49" s="180">
        <v>1351.5894901918</v>
      </c>
      <c r="AG49" s="181">
        <v>595.375</v>
      </c>
      <c r="AH49" s="181">
        <v>0.875</v>
      </c>
      <c r="AI49" s="181">
        <v>57.125</v>
      </c>
      <c r="AJ49" s="181">
        <v>235.875</v>
      </c>
      <c r="AK49" s="181">
        <v>61.25</v>
      </c>
      <c r="AL49" s="181">
        <v>24.875</v>
      </c>
      <c r="AM49" s="181">
        <v>376.21449019180397</v>
      </c>
      <c r="AN49" s="180">
        <v>29.375</v>
      </c>
      <c r="AO49" s="180">
        <v>125.75</v>
      </c>
      <c r="AP49" s="181">
        <v>103.375</v>
      </c>
      <c r="AQ49" s="181">
        <v>0.875</v>
      </c>
      <c r="AR49" s="181">
        <v>10.375</v>
      </c>
      <c r="AS49" s="181">
        <v>11.125</v>
      </c>
      <c r="AT49" s="180">
        <v>66.5</v>
      </c>
      <c r="AU49" s="180">
        <v>8.125</v>
      </c>
      <c r="AV49" s="180">
        <v>28.75</v>
      </c>
      <c r="AW49" s="181">
        <v>2</v>
      </c>
      <c r="AX49" s="181">
        <v>26.75</v>
      </c>
      <c r="AY49" s="180">
        <v>7</v>
      </c>
      <c r="AZ49" s="180">
        <v>106.25</v>
      </c>
      <c r="BA49" s="180">
        <v>11.625</v>
      </c>
      <c r="BB49" s="180">
        <v>0.625</v>
      </c>
      <c r="BC49" s="180" t="e">
        <v>#VALUE!</v>
      </c>
      <c r="BD49" s="180">
        <v>381.25</v>
      </c>
      <c r="BE49" s="180">
        <v>0</v>
      </c>
      <c r="BF49" s="180" t="e">
        <v>#VALUE!</v>
      </c>
      <c r="BG49" s="180">
        <v>102.875</v>
      </c>
      <c r="BH49" s="180" t="e">
        <v>#VALUE!</v>
      </c>
      <c r="BI49" s="182">
        <v>1477.2434250312499</v>
      </c>
      <c r="BJ49" s="183">
        <v>736.625</v>
      </c>
      <c r="BK49" s="183">
        <v>0</v>
      </c>
      <c r="BL49" s="183">
        <v>717.6184250312499</v>
      </c>
      <c r="BM49" s="183">
        <v>0</v>
      </c>
      <c r="BN49" s="183">
        <v>0</v>
      </c>
      <c r="BO49" s="183" t="e">
        <v>#VALUE!</v>
      </c>
      <c r="BP49" s="183">
        <v>23</v>
      </c>
      <c r="BQ49" s="184">
        <v>545.5</v>
      </c>
      <c r="BR49" s="184">
        <v>21</v>
      </c>
      <c r="BS49" s="184" t="e">
        <v>#VALUE!</v>
      </c>
      <c r="BT49" s="184" t="e">
        <v>#VALUE!</v>
      </c>
      <c r="BU49" s="184" t="e">
        <v>#VALUE!</v>
      </c>
      <c r="BV49" s="184">
        <v>319.25</v>
      </c>
      <c r="BW49" s="185">
        <v>239.625</v>
      </c>
      <c r="BX49" s="185" t="e">
        <v>#VALUE!</v>
      </c>
      <c r="BY49" s="185" t="e">
        <v>#VALUE!</v>
      </c>
      <c r="BZ49" s="185" t="e">
        <v>#VALUE!</v>
      </c>
      <c r="CA49" s="185" t="e">
        <v>#VALUE!</v>
      </c>
      <c r="CB49" s="185">
        <v>49.625</v>
      </c>
      <c r="CC49" s="186">
        <v>83.5</v>
      </c>
      <c r="CD49" s="187">
        <v>40222.331263661399</v>
      </c>
    </row>
    <row r="50" spans="1:82" x14ac:dyDescent="0.25">
      <c r="A50" s="179" t="s">
        <v>448</v>
      </c>
      <c r="B50" s="179" t="s">
        <v>449</v>
      </c>
      <c r="C50" s="179" t="s">
        <v>405</v>
      </c>
      <c r="D50" s="179" t="s">
        <v>124</v>
      </c>
      <c r="E50" s="180">
        <v>10224.39024023204</v>
      </c>
      <c r="F50" s="181">
        <v>10165.31805657887</v>
      </c>
      <c r="G50" s="181">
        <v>4</v>
      </c>
      <c r="H50" s="181">
        <v>55.0721836531742</v>
      </c>
      <c r="I50" s="181">
        <v>574.75</v>
      </c>
      <c r="J50" s="181">
        <v>499.875</v>
      </c>
      <c r="K50" s="181">
        <v>584.5</v>
      </c>
      <c r="L50" s="181">
        <v>1669.1027364607201</v>
      </c>
      <c r="M50" s="181">
        <v>3587.55508746445</v>
      </c>
      <c r="N50" s="181">
        <v>2061.2324163068697</v>
      </c>
      <c r="O50" s="181">
        <v>1247.375</v>
      </c>
      <c r="P50" s="180">
        <v>839.75</v>
      </c>
      <c r="Q50" s="181">
        <v>15</v>
      </c>
      <c r="R50" s="181">
        <v>78.625</v>
      </c>
      <c r="S50" s="180">
        <v>483.375</v>
      </c>
      <c r="T50" s="180">
        <v>356.375</v>
      </c>
      <c r="U50" s="180">
        <v>591.78395613994701</v>
      </c>
      <c r="V50" s="180">
        <v>2051.875</v>
      </c>
      <c r="W50" s="181">
        <v>30.625</v>
      </c>
      <c r="X50" s="181">
        <v>361.375</v>
      </c>
      <c r="Y50" s="181">
        <v>200</v>
      </c>
      <c r="Z50" s="181">
        <v>639.75</v>
      </c>
      <c r="AA50" s="181">
        <v>0</v>
      </c>
      <c r="AB50" s="181">
        <v>67.125</v>
      </c>
      <c r="AC50" s="181" t="e">
        <v>#VALUE!</v>
      </c>
      <c r="AD50" s="181">
        <v>563</v>
      </c>
      <c r="AE50" s="181">
        <v>175.875</v>
      </c>
      <c r="AF50" s="180">
        <v>4111.9812840921004</v>
      </c>
      <c r="AG50" s="181">
        <v>2214.875</v>
      </c>
      <c r="AH50" s="181">
        <v>49</v>
      </c>
      <c r="AI50" s="181">
        <v>718.875</v>
      </c>
      <c r="AJ50" s="181">
        <v>207.5</v>
      </c>
      <c r="AK50" s="181">
        <v>169.25</v>
      </c>
      <c r="AL50" s="181">
        <v>12.25</v>
      </c>
      <c r="AM50" s="181">
        <v>740.23128409209801</v>
      </c>
      <c r="AN50" s="180">
        <v>188.625</v>
      </c>
      <c r="AO50" s="180">
        <v>194.625</v>
      </c>
      <c r="AP50" s="181">
        <v>123.125</v>
      </c>
      <c r="AQ50" s="181">
        <v>1.125</v>
      </c>
      <c r="AR50" s="181">
        <v>20.125</v>
      </c>
      <c r="AS50" s="181">
        <v>50.25</v>
      </c>
      <c r="AT50" s="180">
        <v>72</v>
      </c>
      <c r="AU50" s="180">
        <v>15.75</v>
      </c>
      <c r="AV50" s="180">
        <v>18.875</v>
      </c>
      <c r="AW50" s="181">
        <v>6.125</v>
      </c>
      <c r="AX50" s="181">
        <v>12.75</v>
      </c>
      <c r="AY50" s="180">
        <v>35.5</v>
      </c>
      <c r="AZ50" s="180">
        <v>68.25</v>
      </c>
      <c r="BA50" s="180">
        <v>32.5</v>
      </c>
      <c r="BB50" s="180">
        <v>1</v>
      </c>
      <c r="BC50" s="180">
        <v>1.5</v>
      </c>
      <c r="BD50" s="180">
        <v>439.375</v>
      </c>
      <c r="BE50" s="180">
        <v>27.875</v>
      </c>
      <c r="BF50" s="180">
        <v>9.875</v>
      </c>
      <c r="BG50" s="180">
        <v>343.625</v>
      </c>
      <c r="BH50" s="180" t="e">
        <v>#VALUE!</v>
      </c>
      <c r="BI50" s="182">
        <v>2613.109919</v>
      </c>
      <c r="BJ50" s="183">
        <v>1352.875</v>
      </c>
      <c r="BK50" s="183">
        <v>59.25</v>
      </c>
      <c r="BL50" s="183">
        <v>1012.609919</v>
      </c>
      <c r="BM50" s="183" t="e">
        <v>#VALUE!</v>
      </c>
      <c r="BN50" s="183">
        <v>12.375</v>
      </c>
      <c r="BO50" s="183" t="e">
        <v>#VALUE!</v>
      </c>
      <c r="BP50" s="183">
        <v>168.875</v>
      </c>
      <c r="BQ50" s="184">
        <v>731.625</v>
      </c>
      <c r="BR50" s="184">
        <v>277.375</v>
      </c>
      <c r="BS50" s="184" t="e">
        <v>#VALUE!</v>
      </c>
      <c r="BT50" s="184" t="e">
        <v>#VALUE!</v>
      </c>
      <c r="BU50" s="184" t="e">
        <v>#VALUE!</v>
      </c>
      <c r="BV50" s="184">
        <v>233.75</v>
      </c>
      <c r="BW50" s="185" t="e">
        <v>#VALUE!</v>
      </c>
      <c r="BX50" s="185" t="e">
        <v>#VALUE!</v>
      </c>
      <c r="BY50" s="185" t="e">
        <v>#VALUE!</v>
      </c>
      <c r="BZ50" s="185" t="e">
        <v>#VALUE!</v>
      </c>
      <c r="CA50" s="185">
        <v>8.75</v>
      </c>
      <c r="CB50" s="185">
        <v>137.375</v>
      </c>
      <c r="CC50" s="186">
        <v>96.375</v>
      </c>
      <c r="CD50" s="187">
        <v>85214.516273893401</v>
      </c>
    </row>
    <row r="51" spans="1:82" x14ac:dyDescent="0.25">
      <c r="A51" s="179" t="s">
        <v>450</v>
      </c>
      <c r="B51" s="179" t="s">
        <v>451</v>
      </c>
      <c r="C51" s="179" t="s">
        <v>375</v>
      </c>
      <c r="D51" s="179" t="s">
        <v>125</v>
      </c>
      <c r="E51" s="180">
        <v>6196.9852941176496</v>
      </c>
      <c r="F51" s="181">
        <v>6170.4852941176496</v>
      </c>
      <c r="G51" s="181">
        <v>26.5</v>
      </c>
      <c r="H51" s="181" t="e">
        <v>#VALUE!</v>
      </c>
      <c r="I51" s="181">
        <v>259.25</v>
      </c>
      <c r="J51" s="181">
        <v>322.75</v>
      </c>
      <c r="K51" s="181">
        <v>272.125</v>
      </c>
      <c r="L51" s="181">
        <v>596.75</v>
      </c>
      <c r="M51" s="181">
        <v>1399.11029411765</v>
      </c>
      <c r="N51" s="181">
        <v>1993.125</v>
      </c>
      <c r="O51" s="181">
        <v>1353.875</v>
      </c>
      <c r="P51" s="180">
        <v>309</v>
      </c>
      <c r="Q51" s="181">
        <v>3.875</v>
      </c>
      <c r="R51" s="181">
        <v>3.75</v>
      </c>
      <c r="S51" s="180">
        <v>605.125</v>
      </c>
      <c r="T51" s="180">
        <v>113.375</v>
      </c>
      <c r="U51" s="180">
        <v>35.25</v>
      </c>
      <c r="V51" s="180">
        <v>2770.25</v>
      </c>
      <c r="W51" s="181">
        <v>326.375</v>
      </c>
      <c r="X51" s="181">
        <v>548.25</v>
      </c>
      <c r="Y51" s="181">
        <v>573.5</v>
      </c>
      <c r="Z51" s="181">
        <v>841.75</v>
      </c>
      <c r="AA51" s="181">
        <v>41.375</v>
      </c>
      <c r="AB51" s="181">
        <v>147.75</v>
      </c>
      <c r="AC51" s="181" t="e">
        <v>#VALUE!</v>
      </c>
      <c r="AD51" s="181">
        <v>81</v>
      </c>
      <c r="AE51" s="181">
        <v>210.25</v>
      </c>
      <c r="AF51" s="180">
        <v>1011.86029411765</v>
      </c>
      <c r="AG51" s="181">
        <v>368</v>
      </c>
      <c r="AH51" s="181">
        <v>1.125</v>
      </c>
      <c r="AI51" s="181">
        <v>267.25</v>
      </c>
      <c r="AJ51" s="181">
        <v>65.375</v>
      </c>
      <c r="AK51" s="181" t="e">
        <v>#VALUE!</v>
      </c>
      <c r="AL51" s="181" t="e">
        <v>#VALUE!</v>
      </c>
      <c r="AM51" s="181">
        <v>310.11029411764702</v>
      </c>
      <c r="AN51" s="180">
        <v>5</v>
      </c>
      <c r="AO51" s="180">
        <v>73.75</v>
      </c>
      <c r="AP51" s="181">
        <v>44.625</v>
      </c>
      <c r="AQ51" s="181">
        <v>2.625</v>
      </c>
      <c r="AR51" s="181">
        <v>6.625</v>
      </c>
      <c r="AS51" s="181">
        <v>19.875</v>
      </c>
      <c r="AT51" s="180">
        <v>46.75</v>
      </c>
      <c r="AU51" s="180">
        <v>2</v>
      </c>
      <c r="AV51" s="180">
        <v>73.25</v>
      </c>
      <c r="AW51" s="181">
        <v>4</v>
      </c>
      <c r="AX51" s="181">
        <v>69.25</v>
      </c>
      <c r="AY51" s="180">
        <v>4.625</v>
      </c>
      <c r="AZ51" s="180">
        <v>9.75</v>
      </c>
      <c r="BA51" s="180">
        <v>14.625</v>
      </c>
      <c r="BB51" s="180" t="e">
        <v>#VALUE!</v>
      </c>
      <c r="BC51" s="180">
        <v>2</v>
      </c>
      <c r="BD51" s="180">
        <v>625</v>
      </c>
      <c r="BE51" s="180" t="e">
        <v>#VALUE!</v>
      </c>
      <c r="BF51" s="180">
        <v>23.125</v>
      </c>
      <c r="BG51" s="180">
        <v>393.625</v>
      </c>
      <c r="BH51" s="180" t="e">
        <v>#VALUE!</v>
      </c>
      <c r="BI51" s="182">
        <v>640.10961249999991</v>
      </c>
      <c r="BJ51" s="183" t="e">
        <v>#VALUE!</v>
      </c>
      <c r="BK51" s="183">
        <v>22</v>
      </c>
      <c r="BL51" s="183">
        <v>494.60961249999997</v>
      </c>
      <c r="BM51" s="183" t="e">
        <v>#VALUE!</v>
      </c>
      <c r="BN51" s="183">
        <v>0</v>
      </c>
      <c r="BO51" s="183">
        <v>8</v>
      </c>
      <c r="BP51" s="183">
        <v>2.875</v>
      </c>
      <c r="BQ51" s="184">
        <v>165.75</v>
      </c>
      <c r="BR51" s="184">
        <v>28.75</v>
      </c>
      <c r="BS51" s="184" t="e">
        <v>#VALUE!</v>
      </c>
      <c r="BT51" s="184" t="e">
        <v>#VALUE!</v>
      </c>
      <c r="BU51" s="184" t="e">
        <v>#VALUE!</v>
      </c>
      <c r="BV51" s="184">
        <v>14.5</v>
      </c>
      <c r="BW51" s="185">
        <v>0</v>
      </c>
      <c r="BX51" s="185" t="e">
        <v>#VALUE!</v>
      </c>
      <c r="BY51" s="185" t="e">
        <v>#VALUE!</v>
      </c>
      <c r="BZ51" s="185" t="e">
        <v>#VALUE!</v>
      </c>
      <c r="CA51" s="185" t="e">
        <v>#VALUE!</v>
      </c>
      <c r="CB51" s="185">
        <v>14.5</v>
      </c>
      <c r="CC51" s="186" t="e">
        <v>#VALUE!</v>
      </c>
      <c r="CD51" s="187">
        <v>18259.360294103601</v>
      </c>
    </row>
    <row r="52" spans="1:82" x14ac:dyDescent="0.25">
      <c r="A52" s="179" t="s">
        <v>452</v>
      </c>
      <c r="B52" s="179" t="s">
        <v>453</v>
      </c>
      <c r="C52" s="179" t="s">
        <v>126</v>
      </c>
      <c r="D52" s="179" t="s">
        <v>126</v>
      </c>
      <c r="E52" s="180">
        <v>29581.693554605601</v>
      </c>
      <c r="F52" s="181">
        <v>29336.928482257601</v>
      </c>
      <c r="G52" s="181">
        <v>152.51551857233682</v>
      </c>
      <c r="H52" s="181">
        <v>92.249553775743706</v>
      </c>
      <c r="I52" s="181">
        <v>1525.1770833333301</v>
      </c>
      <c r="J52" s="181">
        <v>1805.01202239789</v>
      </c>
      <c r="K52" s="181">
        <v>2175.95312252964</v>
      </c>
      <c r="L52" s="181">
        <v>3320.8532644575998</v>
      </c>
      <c r="M52" s="181">
        <v>8023.5523596291696</v>
      </c>
      <c r="N52" s="181">
        <v>6158.1008361301901</v>
      </c>
      <c r="O52" s="181">
        <v>6573.0448661278097</v>
      </c>
      <c r="P52" s="180">
        <v>5429.875</v>
      </c>
      <c r="Q52" s="181">
        <v>25.875</v>
      </c>
      <c r="R52" s="181">
        <v>208.5</v>
      </c>
      <c r="S52" s="180">
        <v>1683.625</v>
      </c>
      <c r="T52" s="180">
        <v>1324.125</v>
      </c>
      <c r="U52" s="180">
        <v>702.67174153969199</v>
      </c>
      <c r="V52" s="180">
        <v>6176.125</v>
      </c>
      <c r="W52" s="181">
        <v>2596.5</v>
      </c>
      <c r="X52" s="181">
        <v>1109</v>
      </c>
      <c r="Y52" s="181">
        <v>388.625</v>
      </c>
      <c r="Z52" s="181">
        <v>723.5</v>
      </c>
      <c r="AA52" s="181">
        <v>16.5</v>
      </c>
      <c r="AB52" s="181">
        <v>160.875</v>
      </c>
      <c r="AC52" s="181">
        <v>16.625</v>
      </c>
      <c r="AD52" s="181">
        <v>863.5</v>
      </c>
      <c r="AE52" s="181">
        <v>301</v>
      </c>
      <c r="AF52" s="180">
        <v>8336.0218130659505</v>
      </c>
      <c r="AG52" s="181">
        <v>2412.125</v>
      </c>
      <c r="AH52" s="181">
        <v>173.125</v>
      </c>
      <c r="AI52" s="181">
        <v>2103.625</v>
      </c>
      <c r="AJ52" s="181">
        <v>608.125</v>
      </c>
      <c r="AK52" s="181">
        <v>292.5</v>
      </c>
      <c r="AL52" s="181">
        <v>12.875</v>
      </c>
      <c r="AM52" s="181">
        <v>2733.64681306595</v>
      </c>
      <c r="AN52" s="180">
        <v>348.375</v>
      </c>
      <c r="AO52" s="180">
        <v>642.625</v>
      </c>
      <c r="AP52" s="181">
        <v>437.75</v>
      </c>
      <c r="AQ52" s="181">
        <v>8.25</v>
      </c>
      <c r="AR52" s="181">
        <v>173.875</v>
      </c>
      <c r="AS52" s="181">
        <v>22.75</v>
      </c>
      <c r="AT52" s="180">
        <v>214.75</v>
      </c>
      <c r="AU52" s="180">
        <v>235.75</v>
      </c>
      <c r="AV52" s="180">
        <v>71.25</v>
      </c>
      <c r="AW52" s="181">
        <v>9.375</v>
      </c>
      <c r="AX52" s="181">
        <v>61.875</v>
      </c>
      <c r="AY52" s="180">
        <v>28</v>
      </c>
      <c r="AZ52" s="180">
        <v>229</v>
      </c>
      <c r="BA52" s="180">
        <v>181.5</v>
      </c>
      <c r="BB52" s="180">
        <v>2</v>
      </c>
      <c r="BC52" s="180">
        <v>0</v>
      </c>
      <c r="BD52" s="180">
        <v>2248</v>
      </c>
      <c r="BE52" s="180">
        <v>44.625</v>
      </c>
      <c r="BF52" s="180" t="e">
        <v>#VALUE!</v>
      </c>
      <c r="BG52" s="180">
        <v>1191</v>
      </c>
      <c r="BH52" s="180" t="e">
        <v>#VALUE!</v>
      </c>
      <c r="BI52" s="182">
        <v>6601.6461039687501</v>
      </c>
      <c r="BJ52" s="183" t="e">
        <v>#VALUE!</v>
      </c>
      <c r="BK52" s="183">
        <v>515.25</v>
      </c>
      <c r="BL52" s="183">
        <v>2373.3961039687501</v>
      </c>
      <c r="BM52" s="183">
        <v>53.625</v>
      </c>
      <c r="BN52" s="183">
        <v>129</v>
      </c>
      <c r="BO52" s="183">
        <v>189.125</v>
      </c>
      <c r="BP52" s="183">
        <v>633</v>
      </c>
      <c r="BQ52" s="184">
        <v>2870.5</v>
      </c>
      <c r="BR52" s="184">
        <v>94.375</v>
      </c>
      <c r="BS52" s="184" t="e">
        <v>#VALUE!</v>
      </c>
      <c r="BT52" s="184" t="e">
        <v>#VALUE!</v>
      </c>
      <c r="BU52" s="184">
        <v>0</v>
      </c>
      <c r="BV52" s="184">
        <v>2143.875</v>
      </c>
      <c r="BW52" s="185">
        <v>117.625</v>
      </c>
      <c r="BX52" s="185" t="e">
        <v>#VALUE!</v>
      </c>
      <c r="BY52" s="185">
        <v>65.875</v>
      </c>
      <c r="BZ52" s="185">
        <v>292</v>
      </c>
      <c r="CA52" s="185">
        <v>11.125</v>
      </c>
      <c r="CB52" s="185">
        <v>553.125</v>
      </c>
      <c r="CC52" s="186">
        <v>367.375</v>
      </c>
      <c r="CD52" s="187">
        <v>234564.35406564199</v>
      </c>
    </row>
    <row r="53" spans="1:82" x14ac:dyDescent="0.25">
      <c r="A53" s="179" t="s">
        <v>454</v>
      </c>
      <c r="B53" s="179" t="s">
        <v>455</v>
      </c>
      <c r="C53" s="179" t="s">
        <v>382</v>
      </c>
      <c r="D53" s="179" t="s">
        <v>123</v>
      </c>
      <c r="E53" s="180">
        <v>13540.451983355801</v>
      </c>
      <c r="F53" s="181">
        <v>13540.451983355801</v>
      </c>
      <c r="G53" s="181">
        <v>0</v>
      </c>
      <c r="H53" s="181" t="e">
        <v>#VALUE!</v>
      </c>
      <c r="I53" s="181">
        <v>706.5</v>
      </c>
      <c r="J53" s="181">
        <v>717.75</v>
      </c>
      <c r="K53" s="181">
        <v>689.125</v>
      </c>
      <c r="L53" s="181">
        <v>1636.6206896551701</v>
      </c>
      <c r="M53" s="181">
        <v>2945.0607533273701</v>
      </c>
      <c r="N53" s="181">
        <v>2179.9921941699099</v>
      </c>
      <c r="O53" s="181">
        <v>4665.4033462033503</v>
      </c>
      <c r="P53" s="180">
        <v>1173</v>
      </c>
      <c r="Q53" s="181">
        <v>29.875</v>
      </c>
      <c r="R53" s="181">
        <v>51.375</v>
      </c>
      <c r="S53" s="180">
        <v>789.25</v>
      </c>
      <c r="T53" s="180">
        <v>782.375</v>
      </c>
      <c r="U53" s="180">
        <v>366.18523784773799</v>
      </c>
      <c r="V53" s="180">
        <v>2962.5</v>
      </c>
      <c r="W53" s="181">
        <v>375.125</v>
      </c>
      <c r="X53" s="181">
        <v>1226.375</v>
      </c>
      <c r="Y53" s="181">
        <v>98.375</v>
      </c>
      <c r="Z53" s="181">
        <v>634.625</v>
      </c>
      <c r="AA53" s="181">
        <v>10.875</v>
      </c>
      <c r="AB53" s="181">
        <v>108.625</v>
      </c>
      <c r="AC53" s="181">
        <v>53.125</v>
      </c>
      <c r="AD53" s="181">
        <v>301.75</v>
      </c>
      <c r="AE53" s="181">
        <v>153.625</v>
      </c>
      <c r="AF53" s="180">
        <v>4157.89174550806</v>
      </c>
      <c r="AG53" s="181">
        <v>2016.875</v>
      </c>
      <c r="AH53" s="181">
        <v>0</v>
      </c>
      <c r="AI53" s="181">
        <v>1173.25</v>
      </c>
      <c r="AJ53" s="181">
        <v>163.25</v>
      </c>
      <c r="AK53" s="181">
        <v>156.5</v>
      </c>
      <c r="AL53" s="181">
        <v>29.875</v>
      </c>
      <c r="AM53" s="181">
        <v>618.14174550805797</v>
      </c>
      <c r="AN53" s="180">
        <v>56.125</v>
      </c>
      <c r="AO53" s="180">
        <v>212</v>
      </c>
      <c r="AP53" s="181">
        <v>106.125</v>
      </c>
      <c r="AQ53" s="181">
        <v>2.375</v>
      </c>
      <c r="AR53" s="181">
        <v>80.75</v>
      </c>
      <c r="AS53" s="181">
        <v>22.75</v>
      </c>
      <c r="AT53" s="180">
        <v>257.875</v>
      </c>
      <c r="AU53" s="180">
        <v>60.125</v>
      </c>
      <c r="AV53" s="180">
        <v>89.5</v>
      </c>
      <c r="AW53" s="181">
        <v>50.5</v>
      </c>
      <c r="AX53" s="181">
        <v>39</v>
      </c>
      <c r="AY53" s="180">
        <v>219.625</v>
      </c>
      <c r="AZ53" s="180">
        <v>28.125</v>
      </c>
      <c r="BA53" s="180">
        <v>114.75</v>
      </c>
      <c r="BB53" s="180">
        <v>1.125</v>
      </c>
      <c r="BC53" s="180">
        <v>1.625</v>
      </c>
      <c r="BD53" s="180">
        <v>1363.375</v>
      </c>
      <c r="BE53" s="180">
        <v>2.125</v>
      </c>
      <c r="BF53" s="180">
        <v>74.625</v>
      </c>
      <c r="BG53" s="180">
        <v>322.125</v>
      </c>
      <c r="BH53" s="180" t="e">
        <v>#VALUE!</v>
      </c>
      <c r="BI53" s="182">
        <v>4510.6964809999999</v>
      </c>
      <c r="BJ53" s="183">
        <v>1595.5</v>
      </c>
      <c r="BK53" s="183">
        <v>1034.375</v>
      </c>
      <c r="BL53" s="183">
        <v>1613.5714809999999</v>
      </c>
      <c r="BM53" s="183">
        <v>16.625</v>
      </c>
      <c r="BN53" s="183">
        <v>14.875</v>
      </c>
      <c r="BO53" s="183">
        <v>25.625</v>
      </c>
      <c r="BP53" s="183">
        <v>210.125</v>
      </c>
      <c r="BQ53" s="184">
        <v>608.375</v>
      </c>
      <c r="BR53" s="184">
        <v>41.25</v>
      </c>
      <c r="BS53" s="184" t="e">
        <v>#VALUE!</v>
      </c>
      <c r="BT53" s="184" t="e">
        <v>#VALUE!</v>
      </c>
      <c r="BU53" s="184" t="e">
        <v>#VALUE!</v>
      </c>
      <c r="BV53" s="184">
        <v>165.375</v>
      </c>
      <c r="BW53" s="185">
        <v>0</v>
      </c>
      <c r="BX53" s="185" t="e">
        <v>#VALUE!</v>
      </c>
      <c r="BY53" s="185" t="e">
        <v>#VALUE!</v>
      </c>
      <c r="BZ53" s="185" t="e">
        <v>#VALUE!</v>
      </c>
      <c r="CA53" s="185" t="e">
        <v>#VALUE!</v>
      </c>
      <c r="CB53" s="185">
        <v>121.125</v>
      </c>
      <c r="CC53" s="186">
        <v>1439.875</v>
      </c>
      <c r="CD53" s="187">
        <v>122031.341441803</v>
      </c>
    </row>
    <row r="54" spans="1:82" x14ac:dyDescent="0.25">
      <c r="A54" s="179" t="s">
        <v>456</v>
      </c>
      <c r="B54" s="179" t="s">
        <v>457</v>
      </c>
      <c r="C54" s="179" t="s">
        <v>368</v>
      </c>
      <c r="D54" s="179" t="s">
        <v>120</v>
      </c>
      <c r="E54" s="180">
        <v>15749.8653984746</v>
      </c>
      <c r="F54" s="181">
        <v>15731.8653984746</v>
      </c>
      <c r="G54" s="181">
        <v>18</v>
      </c>
      <c r="H54" s="181">
        <v>0</v>
      </c>
      <c r="I54" s="181">
        <v>739.625</v>
      </c>
      <c r="J54" s="181">
        <v>882.47135416666697</v>
      </c>
      <c r="K54" s="181">
        <v>980.75</v>
      </c>
      <c r="L54" s="181">
        <v>1743.64204545455</v>
      </c>
      <c r="M54" s="181">
        <v>4971.9796317540404</v>
      </c>
      <c r="N54" s="181">
        <v>3324.6384385279698</v>
      </c>
      <c r="O54" s="181">
        <v>3106.7589285714298</v>
      </c>
      <c r="P54" s="180">
        <v>2137.875</v>
      </c>
      <c r="Q54" s="181">
        <v>9.5</v>
      </c>
      <c r="R54" s="181">
        <v>31.375</v>
      </c>
      <c r="S54" s="180">
        <v>1192.25</v>
      </c>
      <c r="T54" s="180">
        <v>524.75</v>
      </c>
      <c r="U54" s="180">
        <v>428.25892857142901</v>
      </c>
      <c r="V54" s="180">
        <v>2591.125</v>
      </c>
      <c r="W54" s="181">
        <v>365.125</v>
      </c>
      <c r="X54" s="181">
        <v>587.5</v>
      </c>
      <c r="Y54" s="181">
        <v>321.75</v>
      </c>
      <c r="Z54" s="181">
        <v>357.25</v>
      </c>
      <c r="AA54" s="181">
        <v>31.25</v>
      </c>
      <c r="AB54" s="181">
        <v>167.625</v>
      </c>
      <c r="AC54" s="181">
        <v>84.625</v>
      </c>
      <c r="AD54" s="181">
        <v>490.25</v>
      </c>
      <c r="AE54" s="181">
        <v>185.75</v>
      </c>
      <c r="AF54" s="180">
        <v>5771.3564699032204</v>
      </c>
      <c r="AG54" s="181">
        <v>1692</v>
      </c>
      <c r="AH54" s="181">
        <v>27.625</v>
      </c>
      <c r="AI54" s="181">
        <v>1389</v>
      </c>
      <c r="AJ54" s="181">
        <v>489.125</v>
      </c>
      <c r="AK54" s="181">
        <v>163.25</v>
      </c>
      <c r="AL54" s="181">
        <v>35.125</v>
      </c>
      <c r="AM54" s="181">
        <v>1975.2314699032199</v>
      </c>
      <c r="AN54" s="180">
        <v>57.125</v>
      </c>
      <c r="AO54" s="180">
        <v>515.75</v>
      </c>
      <c r="AP54" s="181">
        <v>396.5</v>
      </c>
      <c r="AQ54" s="181">
        <v>1.5</v>
      </c>
      <c r="AR54" s="181">
        <v>87.5</v>
      </c>
      <c r="AS54" s="181">
        <v>30.25</v>
      </c>
      <c r="AT54" s="180">
        <v>80.375</v>
      </c>
      <c r="AU54" s="180">
        <v>23.75</v>
      </c>
      <c r="AV54" s="180">
        <v>82.5</v>
      </c>
      <c r="AW54" s="181">
        <v>4</v>
      </c>
      <c r="AX54" s="181">
        <v>78.5</v>
      </c>
      <c r="AY54" s="180">
        <v>143.75</v>
      </c>
      <c r="AZ54" s="180">
        <v>589.75</v>
      </c>
      <c r="BA54" s="180">
        <v>103.125</v>
      </c>
      <c r="BB54" s="180">
        <v>0</v>
      </c>
      <c r="BC54" s="180">
        <v>0</v>
      </c>
      <c r="BD54" s="180">
        <v>1049.75</v>
      </c>
      <c r="BE54" s="180">
        <v>9.5</v>
      </c>
      <c r="BF54" s="180">
        <v>35.625</v>
      </c>
      <c r="BG54" s="180">
        <v>338.25</v>
      </c>
      <c r="BH54" s="180" t="e">
        <v>#VALUE!</v>
      </c>
      <c r="BI54" s="182">
        <v>6674.5563999999995</v>
      </c>
      <c r="BJ54" s="183">
        <v>3886.875</v>
      </c>
      <c r="BK54" s="183">
        <v>76</v>
      </c>
      <c r="BL54" s="183">
        <v>2088.3063999999999</v>
      </c>
      <c r="BM54" s="183">
        <v>0</v>
      </c>
      <c r="BN54" s="183">
        <v>28.375</v>
      </c>
      <c r="BO54" s="183">
        <v>86.875</v>
      </c>
      <c r="BP54" s="183">
        <v>508.125</v>
      </c>
      <c r="BQ54" s="184">
        <v>1415.875</v>
      </c>
      <c r="BR54" s="184">
        <v>184.375</v>
      </c>
      <c r="BS54" s="184" t="e">
        <v>#VALUE!</v>
      </c>
      <c r="BT54" s="184">
        <v>486.75</v>
      </c>
      <c r="BU54" s="184">
        <v>10.875</v>
      </c>
      <c r="BV54" s="184">
        <v>298.375</v>
      </c>
      <c r="BW54" s="185">
        <v>0</v>
      </c>
      <c r="BX54" s="185" t="e">
        <v>#VALUE!</v>
      </c>
      <c r="BY54" s="185" t="e">
        <v>#VALUE!</v>
      </c>
      <c r="BZ54" s="185" t="e">
        <v>#VALUE!</v>
      </c>
      <c r="CA54" s="185" t="e">
        <v>#VALUE!</v>
      </c>
      <c r="CB54" s="185">
        <v>173.75</v>
      </c>
      <c r="CC54" s="186">
        <v>178.125</v>
      </c>
      <c r="CD54" s="187">
        <v>191626.643621497</v>
      </c>
    </row>
    <row r="55" spans="1:82" x14ac:dyDescent="0.25">
      <c r="A55" s="179" t="s">
        <v>161</v>
      </c>
      <c r="B55" s="179" t="s">
        <v>458</v>
      </c>
      <c r="C55" s="179" t="s">
        <v>368</v>
      </c>
      <c r="D55" s="179" t="s">
        <v>120</v>
      </c>
      <c r="E55" s="180">
        <v>4421.5300349121799</v>
      </c>
      <c r="F55" s="181">
        <v>4301.7800349121799</v>
      </c>
      <c r="G55" s="181" t="e">
        <v>#VALUE!</v>
      </c>
      <c r="H55" s="181">
        <v>119.75</v>
      </c>
      <c r="I55" s="181">
        <v>243</v>
      </c>
      <c r="J55" s="181">
        <v>243.75</v>
      </c>
      <c r="K55" s="181">
        <v>272.375</v>
      </c>
      <c r="L55" s="181">
        <v>775.61249999999995</v>
      </c>
      <c r="M55" s="181">
        <v>917.21775311266401</v>
      </c>
      <c r="N55" s="181">
        <v>834.07478179951204</v>
      </c>
      <c r="O55" s="181">
        <v>1135.5</v>
      </c>
      <c r="P55" s="180">
        <v>275.125</v>
      </c>
      <c r="Q55" s="181">
        <v>0.5</v>
      </c>
      <c r="R55" s="181">
        <v>7.75</v>
      </c>
      <c r="S55" s="180">
        <v>91.625</v>
      </c>
      <c r="T55" s="180">
        <v>142.625</v>
      </c>
      <c r="U55" s="180">
        <v>72.743386243386297</v>
      </c>
      <c r="V55" s="180">
        <v>713.25</v>
      </c>
      <c r="W55" s="181">
        <v>252.5</v>
      </c>
      <c r="X55" s="181">
        <v>104.5</v>
      </c>
      <c r="Y55" s="181">
        <v>0</v>
      </c>
      <c r="Z55" s="181">
        <v>151.125</v>
      </c>
      <c r="AA55" s="181" t="e">
        <v>#VALUE!</v>
      </c>
      <c r="AB55" s="181">
        <v>24.75</v>
      </c>
      <c r="AC55" s="181" t="e">
        <v>#VALUE!</v>
      </c>
      <c r="AD55" s="181">
        <v>57.125</v>
      </c>
      <c r="AE55" s="181">
        <v>123.25</v>
      </c>
      <c r="AF55" s="180">
        <v>1872.2866486687899</v>
      </c>
      <c r="AG55" s="181">
        <v>787.875</v>
      </c>
      <c r="AH55" s="181">
        <v>0</v>
      </c>
      <c r="AI55" s="181">
        <v>329.125</v>
      </c>
      <c r="AJ55" s="181">
        <v>47.625</v>
      </c>
      <c r="AK55" s="181">
        <v>493.5</v>
      </c>
      <c r="AL55" s="181" t="e">
        <v>#VALUE!</v>
      </c>
      <c r="AM55" s="181">
        <v>214.16164866879001</v>
      </c>
      <c r="AN55" s="180">
        <v>52</v>
      </c>
      <c r="AO55" s="180">
        <v>71</v>
      </c>
      <c r="AP55" s="181">
        <v>50.375</v>
      </c>
      <c r="AQ55" s="181">
        <v>0</v>
      </c>
      <c r="AR55" s="181">
        <v>13.875</v>
      </c>
      <c r="AS55" s="181">
        <v>6.75</v>
      </c>
      <c r="AT55" s="180">
        <v>29</v>
      </c>
      <c r="AU55" s="180">
        <v>0</v>
      </c>
      <c r="AV55" s="180">
        <v>24</v>
      </c>
      <c r="AW55" s="181">
        <v>9.375</v>
      </c>
      <c r="AX55" s="181">
        <v>14.625</v>
      </c>
      <c r="AY55" s="180">
        <v>7</v>
      </c>
      <c r="AZ55" s="180">
        <v>35.75</v>
      </c>
      <c r="BA55" s="180">
        <v>29.5</v>
      </c>
      <c r="BB55" s="180">
        <v>0</v>
      </c>
      <c r="BC55" s="180" t="e">
        <v>#VALUE!</v>
      </c>
      <c r="BD55" s="180">
        <v>586.25</v>
      </c>
      <c r="BE55" s="180" t="e">
        <v>#VALUE!</v>
      </c>
      <c r="BF55" s="180">
        <v>0</v>
      </c>
      <c r="BG55" s="180">
        <v>193.875</v>
      </c>
      <c r="BH55" s="180" t="e">
        <v>#VALUE!</v>
      </c>
      <c r="BI55" s="182">
        <v>697.73461249999991</v>
      </c>
      <c r="BJ55" s="183" t="e">
        <v>#VALUE!</v>
      </c>
      <c r="BK55" s="183">
        <v>25.5</v>
      </c>
      <c r="BL55" s="183">
        <v>555.98461249999991</v>
      </c>
      <c r="BM55" s="183" t="e">
        <v>#VALUE!</v>
      </c>
      <c r="BN55" s="183">
        <v>0</v>
      </c>
      <c r="BO55" s="183" t="e">
        <v>#VALUE!</v>
      </c>
      <c r="BP55" s="183">
        <v>38.125</v>
      </c>
      <c r="BQ55" s="184">
        <v>483.125</v>
      </c>
      <c r="BR55" s="184">
        <v>19.75</v>
      </c>
      <c r="BS55" s="184" t="e">
        <v>#VALUE!</v>
      </c>
      <c r="BT55" s="184">
        <v>107.125</v>
      </c>
      <c r="BU55" s="184" t="e">
        <v>#VALUE!</v>
      </c>
      <c r="BV55" s="184">
        <v>82.5</v>
      </c>
      <c r="BW55" s="185" t="e">
        <v>#VALUE!</v>
      </c>
      <c r="BX55" s="185" t="e">
        <v>#VALUE!</v>
      </c>
      <c r="BY55" s="185" t="e">
        <v>#VALUE!</v>
      </c>
      <c r="BZ55" s="185" t="e">
        <v>#VALUE!</v>
      </c>
      <c r="CA55" s="185" t="e">
        <v>#VALUE!</v>
      </c>
      <c r="CB55" s="185">
        <v>49.875</v>
      </c>
      <c r="CC55" s="186">
        <v>138.744565217391</v>
      </c>
      <c r="CD55" s="187">
        <v>41602.726599700698</v>
      </c>
    </row>
    <row r="56" spans="1:82" x14ac:dyDescent="0.25">
      <c r="A56" s="179" t="s">
        <v>152</v>
      </c>
      <c r="B56" s="179" t="s">
        <v>459</v>
      </c>
      <c r="C56" s="179" t="s">
        <v>126</v>
      </c>
      <c r="D56" s="179" t="s">
        <v>126</v>
      </c>
      <c r="E56" s="180">
        <v>8461.5525166393309</v>
      </c>
      <c r="F56" s="181">
        <v>8313.9089068493704</v>
      </c>
      <c r="G56" s="181">
        <v>48.466322208257701</v>
      </c>
      <c r="H56" s="181">
        <v>99.177287581699304</v>
      </c>
      <c r="I56" s="181">
        <v>516.71249999999998</v>
      </c>
      <c r="J56" s="181">
        <v>592.5</v>
      </c>
      <c r="K56" s="181">
        <v>567.25</v>
      </c>
      <c r="L56" s="181">
        <v>1411.40679839873</v>
      </c>
      <c r="M56" s="181">
        <v>3026.2075451493902</v>
      </c>
      <c r="N56" s="181">
        <v>1785.97567309121</v>
      </c>
      <c r="O56" s="181">
        <v>561.5</v>
      </c>
      <c r="P56" s="180">
        <v>1297.25</v>
      </c>
      <c r="Q56" s="181">
        <v>13</v>
      </c>
      <c r="R56" s="181">
        <v>19.25</v>
      </c>
      <c r="S56" s="180">
        <v>233</v>
      </c>
      <c r="T56" s="180">
        <v>364</v>
      </c>
      <c r="U56" s="180">
        <v>48.375</v>
      </c>
      <c r="V56" s="180">
        <v>1510</v>
      </c>
      <c r="W56" s="181">
        <v>482.75</v>
      </c>
      <c r="X56" s="181">
        <v>155.125</v>
      </c>
      <c r="Y56" s="181">
        <v>296.625</v>
      </c>
      <c r="Z56" s="181">
        <v>108.625</v>
      </c>
      <c r="AA56" s="181">
        <v>16.375</v>
      </c>
      <c r="AB56" s="181">
        <v>33.625</v>
      </c>
      <c r="AC56" s="181">
        <v>159.625</v>
      </c>
      <c r="AD56" s="181">
        <v>148.875</v>
      </c>
      <c r="AE56" s="181">
        <v>108.375</v>
      </c>
      <c r="AF56" s="180">
        <v>2941.17751663933</v>
      </c>
      <c r="AG56" s="181">
        <v>1101.75</v>
      </c>
      <c r="AH56" s="181">
        <v>81.75</v>
      </c>
      <c r="AI56" s="181">
        <v>879</v>
      </c>
      <c r="AJ56" s="181">
        <v>20.875</v>
      </c>
      <c r="AK56" s="181">
        <v>274.625</v>
      </c>
      <c r="AL56" s="181">
        <v>28</v>
      </c>
      <c r="AM56" s="181">
        <v>555.177516639332</v>
      </c>
      <c r="AN56" s="180">
        <v>22.25</v>
      </c>
      <c r="AO56" s="180">
        <v>155.25</v>
      </c>
      <c r="AP56" s="181">
        <v>150.25</v>
      </c>
      <c r="AQ56" s="181">
        <v>3</v>
      </c>
      <c r="AR56" s="181">
        <v>1.75</v>
      </c>
      <c r="AS56" s="181">
        <v>0.25</v>
      </c>
      <c r="AT56" s="180">
        <v>127.125</v>
      </c>
      <c r="AU56" s="180">
        <v>2.375</v>
      </c>
      <c r="AV56" s="180">
        <v>74</v>
      </c>
      <c r="AW56" s="181">
        <v>41.5</v>
      </c>
      <c r="AX56" s="181">
        <v>32.5</v>
      </c>
      <c r="AY56" s="180">
        <v>42.875</v>
      </c>
      <c r="AZ56" s="180">
        <v>64.125</v>
      </c>
      <c r="BA56" s="180">
        <v>76</v>
      </c>
      <c r="BB56" s="180">
        <v>0.125</v>
      </c>
      <c r="BC56" s="180">
        <v>0</v>
      </c>
      <c r="BD56" s="180">
        <v>682.75</v>
      </c>
      <c r="BE56" s="180">
        <v>3</v>
      </c>
      <c r="BF56" s="180">
        <v>73.5</v>
      </c>
      <c r="BG56" s="180">
        <v>301.125</v>
      </c>
      <c r="BH56" s="180" t="e">
        <v>#VALUE!</v>
      </c>
      <c r="BI56" s="182">
        <v>2681.2585212499998</v>
      </c>
      <c r="BJ56" s="183">
        <v>810</v>
      </c>
      <c r="BK56" s="183">
        <v>163.375</v>
      </c>
      <c r="BL56" s="183">
        <v>1495.1335212500001</v>
      </c>
      <c r="BM56" s="183">
        <v>42.125</v>
      </c>
      <c r="BN56" s="183">
        <v>31.125</v>
      </c>
      <c r="BO56" s="183" t="e">
        <v>#VALUE!</v>
      </c>
      <c r="BP56" s="183">
        <v>139.5</v>
      </c>
      <c r="BQ56" s="184">
        <v>692</v>
      </c>
      <c r="BR56" s="184">
        <v>285</v>
      </c>
      <c r="BS56" s="184" t="e">
        <v>#VALUE!</v>
      </c>
      <c r="BT56" s="184" t="e">
        <v>#VALUE!</v>
      </c>
      <c r="BU56" s="184" t="e">
        <v>#VALUE!</v>
      </c>
      <c r="BV56" s="184">
        <v>166.75</v>
      </c>
      <c r="BW56" s="185" t="e">
        <v>#VALUE!</v>
      </c>
      <c r="BX56" s="185" t="e">
        <v>#VALUE!</v>
      </c>
      <c r="BY56" s="185" t="e">
        <v>#VALUE!</v>
      </c>
      <c r="BZ56" s="185" t="e">
        <v>#VALUE!</v>
      </c>
      <c r="CA56" s="185" t="e">
        <v>#VALUE!</v>
      </c>
      <c r="CB56" s="185">
        <v>92.25</v>
      </c>
      <c r="CC56" s="186">
        <v>18.125</v>
      </c>
      <c r="CD56" s="187">
        <v>84282.202388472899</v>
      </c>
    </row>
    <row r="57" spans="1:82" x14ac:dyDescent="0.25">
      <c r="A57" s="179" t="s">
        <v>460</v>
      </c>
      <c r="B57" s="179" t="s">
        <v>461</v>
      </c>
      <c r="C57" s="179" t="s">
        <v>462</v>
      </c>
      <c r="D57" s="179" t="s">
        <v>120</v>
      </c>
      <c r="E57" s="180">
        <v>22973.022260069301</v>
      </c>
      <c r="F57" s="181">
        <v>22823.230593402601</v>
      </c>
      <c r="G57" s="181">
        <v>149.791666666667</v>
      </c>
      <c r="H57" s="181">
        <v>0</v>
      </c>
      <c r="I57" s="181">
        <v>991.73714106208502</v>
      </c>
      <c r="J57" s="181">
        <v>1156.5</v>
      </c>
      <c r="K57" s="181">
        <v>1231</v>
      </c>
      <c r="L57" s="181">
        <v>2181.7404820724801</v>
      </c>
      <c r="M57" s="181">
        <v>5464.5692714555498</v>
      </c>
      <c r="N57" s="181">
        <v>4044.7976490924002</v>
      </c>
      <c r="O57" s="181">
        <v>7902.67771638674</v>
      </c>
      <c r="P57" s="180">
        <v>1773.125</v>
      </c>
      <c r="Q57" s="181">
        <v>17.375</v>
      </c>
      <c r="R57" s="181">
        <v>100.75</v>
      </c>
      <c r="S57" s="180">
        <v>3049.625</v>
      </c>
      <c r="T57" s="180">
        <v>866.5</v>
      </c>
      <c r="U57" s="180">
        <v>758.90021824069004</v>
      </c>
      <c r="V57" s="180">
        <v>5142.125</v>
      </c>
      <c r="W57" s="181">
        <v>1208.25</v>
      </c>
      <c r="X57" s="181">
        <v>1054.5</v>
      </c>
      <c r="Y57" s="181">
        <v>494.375</v>
      </c>
      <c r="Z57" s="181">
        <v>468</v>
      </c>
      <c r="AA57" s="181">
        <v>0</v>
      </c>
      <c r="AB57" s="181">
        <v>125.5</v>
      </c>
      <c r="AC57" s="181">
        <v>790</v>
      </c>
      <c r="AD57" s="181">
        <v>523.625</v>
      </c>
      <c r="AE57" s="181">
        <v>477.875</v>
      </c>
      <c r="AF57" s="180">
        <v>5985.1220418285702</v>
      </c>
      <c r="AG57" s="181">
        <v>2224.875</v>
      </c>
      <c r="AH57" s="181">
        <v>81.875</v>
      </c>
      <c r="AI57" s="181">
        <v>1102.875</v>
      </c>
      <c r="AJ57" s="181">
        <v>279.875</v>
      </c>
      <c r="AK57" s="181">
        <v>167.875</v>
      </c>
      <c r="AL57" s="181">
        <v>118.625</v>
      </c>
      <c r="AM57" s="181">
        <v>2009.12204182857</v>
      </c>
      <c r="AN57" s="180">
        <v>294.375</v>
      </c>
      <c r="AO57" s="180">
        <v>831.125</v>
      </c>
      <c r="AP57" s="181">
        <v>298.75</v>
      </c>
      <c r="AQ57" s="181">
        <v>3.5</v>
      </c>
      <c r="AR57" s="181">
        <v>486</v>
      </c>
      <c r="AS57" s="181">
        <v>42.875</v>
      </c>
      <c r="AT57" s="180">
        <v>143.375</v>
      </c>
      <c r="AU57" s="180">
        <v>82</v>
      </c>
      <c r="AV57" s="180">
        <v>82.875</v>
      </c>
      <c r="AW57" s="181">
        <v>49</v>
      </c>
      <c r="AX57" s="181">
        <v>33.875</v>
      </c>
      <c r="AY57" s="180">
        <v>77.625</v>
      </c>
      <c r="AZ57" s="180">
        <v>89.625</v>
      </c>
      <c r="BA57" s="180">
        <v>88.5</v>
      </c>
      <c r="BB57" s="180">
        <v>1.625</v>
      </c>
      <c r="BC57" s="180">
        <v>0</v>
      </c>
      <c r="BD57" s="180">
        <v>2201.25</v>
      </c>
      <c r="BE57" s="180">
        <v>460.125</v>
      </c>
      <c r="BF57" s="180">
        <v>20.375</v>
      </c>
      <c r="BG57" s="180">
        <v>729.375</v>
      </c>
      <c r="BH57" s="180" t="e">
        <v>#VALUE!</v>
      </c>
      <c r="BI57" s="182">
        <v>2217.81162634375</v>
      </c>
      <c r="BJ57" s="183" t="e">
        <v>#VALUE!</v>
      </c>
      <c r="BK57" s="183">
        <v>48.375</v>
      </c>
      <c r="BL57" s="183">
        <v>1568.43662634375</v>
      </c>
      <c r="BM57" s="183">
        <v>0.75</v>
      </c>
      <c r="BN57" s="183">
        <v>13.125</v>
      </c>
      <c r="BO57" s="183">
        <v>0</v>
      </c>
      <c r="BP57" s="183">
        <v>105.875</v>
      </c>
      <c r="BQ57" s="184">
        <v>1472.375</v>
      </c>
      <c r="BR57" s="184">
        <v>348.75</v>
      </c>
      <c r="BS57" s="184" t="e">
        <v>#VALUE!</v>
      </c>
      <c r="BT57" s="184" t="e">
        <v>#VALUE!</v>
      </c>
      <c r="BU57" s="184" t="e">
        <v>#VALUE!</v>
      </c>
      <c r="BV57" s="184">
        <v>1070.5</v>
      </c>
      <c r="BW57" s="185">
        <v>0</v>
      </c>
      <c r="BX57" s="185">
        <v>30.625</v>
      </c>
      <c r="BY57" s="185" t="e">
        <v>#VALUE!</v>
      </c>
      <c r="BZ57" s="185">
        <v>51.75</v>
      </c>
      <c r="CA57" s="185" t="e">
        <v>#VALUE!</v>
      </c>
      <c r="CB57" s="185">
        <v>840</v>
      </c>
      <c r="CC57" s="186">
        <v>493.375</v>
      </c>
      <c r="CD57" s="187">
        <v>166311.59396571101</v>
      </c>
    </row>
    <row r="58" spans="1:82" x14ac:dyDescent="0.25">
      <c r="A58" s="179" t="s">
        <v>463</v>
      </c>
      <c r="B58" s="179" t="s">
        <v>464</v>
      </c>
      <c r="C58" s="179" t="s">
        <v>462</v>
      </c>
      <c r="D58" s="179" t="s">
        <v>120</v>
      </c>
      <c r="E58" s="180">
        <v>4751.1776919990398</v>
      </c>
      <c r="F58" s="181">
        <v>4611.7654579564796</v>
      </c>
      <c r="G58" s="181">
        <v>0</v>
      </c>
      <c r="H58" s="181">
        <v>139.412234042553</v>
      </c>
      <c r="I58" s="181">
        <v>246.5625</v>
      </c>
      <c r="J58" s="181">
        <v>244.875</v>
      </c>
      <c r="K58" s="181">
        <v>240.18014492753599</v>
      </c>
      <c r="L58" s="181">
        <v>1116.5707406141569</v>
      </c>
      <c r="M58" s="181">
        <v>1521.8551697499299</v>
      </c>
      <c r="N58" s="181">
        <v>566.28440266485995</v>
      </c>
      <c r="O58" s="181">
        <v>814.849734042553</v>
      </c>
      <c r="P58" s="180">
        <v>440.125</v>
      </c>
      <c r="Q58" s="181">
        <v>9</v>
      </c>
      <c r="R58" s="181">
        <v>20.875</v>
      </c>
      <c r="S58" s="180">
        <v>104.875</v>
      </c>
      <c r="T58" s="180">
        <v>127.5</v>
      </c>
      <c r="U58" s="180">
        <v>369.099734042553</v>
      </c>
      <c r="V58" s="180">
        <v>742.875</v>
      </c>
      <c r="W58" s="181">
        <v>53.75</v>
      </c>
      <c r="X58" s="181">
        <v>220.125</v>
      </c>
      <c r="Y58" s="181">
        <v>81.25</v>
      </c>
      <c r="Z58" s="181">
        <v>142.375</v>
      </c>
      <c r="AA58" s="181" t="e">
        <v>#VALUE!</v>
      </c>
      <c r="AB58" s="181">
        <v>20.5</v>
      </c>
      <c r="AC58" s="181">
        <v>13.5</v>
      </c>
      <c r="AD58" s="181">
        <v>185</v>
      </c>
      <c r="AE58" s="181">
        <v>26.375</v>
      </c>
      <c r="AF58" s="180">
        <v>1913.0779579564801</v>
      </c>
      <c r="AG58" s="181">
        <v>819.375</v>
      </c>
      <c r="AH58" s="181" t="e">
        <v>#VALUE!</v>
      </c>
      <c r="AI58" s="181">
        <v>437.625</v>
      </c>
      <c r="AJ58" s="181">
        <v>112.625</v>
      </c>
      <c r="AK58" s="181">
        <v>74.75</v>
      </c>
      <c r="AL58" s="181">
        <v>42.5</v>
      </c>
      <c r="AM58" s="181">
        <v>426.202957956484</v>
      </c>
      <c r="AN58" s="180">
        <v>25.375</v>
      </c>
      <c r="AO58" s="180">
        <v>123.625</v>
      </c>
      <c r="AP58" s="181">
        <v>55.5</v>
      </c>
      <c r="AQ58" s="181">
        <v>0</v>
      </c>
      <c r="AR58" s="181">
        <v>65.75</v>
      </c>
      <c r="AS58" s="181">
        <v>2.375</v>
      </c>
      <c r="AT58" s="180">
        <v>33.125</v>
      </c>
      <c r="AU58" s="180">
        <v>0</v>
      </c>
      <c r="AV58" s="180">
        <v>40.875</v>
      </c>
      <c r="AW58" s="181">
        <v>2</v>
      </c>
      <c r="AX58" s="181">
        <v>38.875</v>
      </c>
      <c r="AY58" s="180">
        <v>7</v>
      </c>
      <c r="AZ58" s="180">
        <v>20.625</v>
      </c>
      <c r="BA58" s="180">
        <v>31.25</v>
      </c>
      <c r="BB58" s="180">
        <v>0</v>
      </c>
      <c r="BC58" s="180">
        <v>0</v>
      </c>
      <c r="BD58" s="180">
        <v>398</v>
      </c>
      <c r="BE58" s="180" t="e">
        <v>#VALUE!</v>
      </c>
      <c r="BF58" s="180">
        <v>72.75</v>
      </c>
      <c r="BG58" s="180">
        <v>193.25</v>
      </c>
      <c r="BH58" s="180" t="e">
        <v>#VALUE!</v>
      </c>
      <c r="BI58" s="182">
        <v>800.85961249999991</v>
      </c>
      <c r="BJ58" s="183" t="e">
        <v>#VALUE!</v>
      </c>
      <c r="BK58" s="183">
        <v>74.25</v>
      </c>
      <c r="BL58" s="183">
        <v>592.48461249999991</v>
      </c>
      <c r="BM58" s="183" t="e">
        <v>#VALUE!</v>
      </c>
      <c r="BN58" s="183" t="e">
        <v>#VALUE!</v>
      </c>
      <c r="BO58" s="183">
        <v>0</v>
      </c>
      <c r="BP58" s="183">
        <v>14.375</v>
      </c>
      <c r="BQ58" s="184">
        <v>133.375</v>
      </c>
      <c r="BR58" s="184">
        <v>41.125</v>
      </c>
      <c r="BS58" s="184" t="e">
        <v>#VALUE!</v>
      </c>
      <c r="BT58" s="184" t="e">
        <v>#VALUE!</v>
      </c>
      <c r="BU58" s="184" t="e">
        <v>#VALUE!</v>
      </c>
      <c r="BV58" s="184">
        <v>67.5</v>
      </c>
      <c r="BW58" s="185" t="e">
        <v>#VALUE!</v>
      </c>
      <c r="BX58" s="185" t="e">
        <v>#VALUE!</v>
      </c>
      <c r="BY58" s="185" t="e">
        <v>#VALUE!</v>
      </c>
      <c r="BZ58" s="185" t="e">
        <v>#VALUE!</v>
      </c>
      <c r="CA58" s="185" t="e">
        <v>#VALUE!</v>
      </c>
      <c r="CB58" s="185">
        <v>43.875</v>
      </c>
      <c r="CC58" s="186">
        <v>37.5</v>
      </c>
      <c r="CD58" s="187">
        <v>34985.9642671943</v>
      </c>
    </row>
    <row r="59" spans="1:82" x14ac:dyDescent="0.25">
      <c r="A59" s="179" t="s">
        <v>465</v>
      </c>
      <c r="B59" s="179" t="s">
        <v>466</v>
      </c>
      <c r="C59" s="179" t="s">
        <v>117</v>
      </c>
      <c r="D59" s="179" t="s">
        <v>117</v>
      </c>
      <c r="E59" s="180">
        <v>19733.507777591498</v>
      </c>
      <c r="F59" s="181">
        <v>19061.882777591498</v>
      </c>
      <c r="G59" s="181">
        <v>10.5</v>
      </c>
      <c r="H59" s="181" t="e">
        <v>#VALUE!</v>
      </c>
      <c r="I59" s="181">
        <v>1158</v>
      </c>
      <c r="J59" s="181">
        <v>1426.5</v>
      </c>
      <c r="K59" s="181">
        <v>1603.60461956522</v>
      </c>
      <c r="L59" s="181">
        <v>3093.875</v>
      </c>
      <c r="M59" s="181">
        <v>5461.8561477276198</v>
      </c>
      <c r="N59" s="181">
        <v>3668.3234997029099</v>
      </c>
      <c r="O59" s="181">
        <v>3321.3485105957402</v>
      </c>
      <c r="P59" s="180">
        <v>3789.5</v>
      </c>
      <c r="Q59" s="181">
        <v>45.75</v>
      </c>
      <c r="R59" s="181">
        <v>205.375</v>
      </c>
      <c r="S59" s="180">
        <v>1459.75</v>
      </c>
      <c r="T59" s="180">
        <v>779.75</v>
      </c>
      <c r="U59" s="180">
        <v>824.88895282491899</v>
      </c>
      <c r="V59" s="180">
        <v>3455.75</v>
      </c>
      <c r="W59" s="181">
        <v>713</v>
      </c>
      <c r="X59" s="181">
        <v>658.25</v>
      </c>
      <c r="Y59" s="181">
        <v>225.625</v>
      </c>
      <c r="Z59" s="181">
        <v>452.75</v>
      </c>
      <c r="AA59" s="181">
        <v>40.125</v>
      </c>
      <c r="AB59" s="181">
        <v>454.125</v>
      </c>
      <c r="AC59" s="181">
        <v>17.375</v>
      </c>
      <c r="AD59" s="181">
        <v>161.5</v>
      </c>
      <c r="AE59" s="181">
        <v>733</v>
      </c>
      <c r="AF59" s="180">
        <v>5170.1188247665705</v>
      </c>
      <c r="AG59" s="181">
        <v>1791.625</v>
      </c>
      <c r="AH59" s="181">
        <v>22.5</v>
      </c>
      <c r="AI59" s="181">
        <v>1399</v>
      </c>
      <c r="AJ59" s="181">
        <v>209.875</v>
      </c>
      <c r="AK59" s="181">
        <v>393.375</v>
      </c>
      <c r="AL59" s="181">
        <v>0</v>
      </c>
      <c r="AM59" s="181">
        <v>1353.7438247665709</v>
      </c>
      <c r="AN59" s="180">
        <v>95.875</v>
      </c>
      <c r="AO59" s="180">
        <v>377.25</v>
      </c>
      <c r="AP59" s="181">
        <v>263.125</v>
      </c>
      <c r="AQ59" s="181">
        <v>18.25</v>
      </c>
      <c r="AR59" s="181">
        <v>41.875</v>
      </c>
      <c r="AS59" s="181">
        <v>54</v>
      </c>
      <c r="AT59" s="180">
        <v>409.5</v>
      </c>
      <c r="AU59" s="180">
        <v>167.625</v>
      </c>
      <c r="AV59" s="180">
        <v>105.125</v>
      </c>
      <c r="AW59" s="181">
        <v>11.625</v>
      </c>
      <c r="AX59" s="181">
        <v>93.5</v>
      </c>
      <c r="AY59" s="180">
        <v>41.375</v>
      </c>
      <c r="AZ59" s="180">
        <v>422.5</v>
      </c>
      <c r="BA59" s="180">
        <v>195.125</v>
      </c>
      <c r="BB59" s="180">
        <v>1</v>
      </c>
      <c r="BC59" s="180">
        <v>3</v>
      </c>
      <c r="BD59" s="180">
        <v>1417</v>
      </c>
      <c r="BE59" s="180">
        <v>5.375</v>
      </c>
      <c r="BF59" s="180">
        <v>103.375</v>
      </c>
      <c r="BG59" s="180">
        <v>352.25</v>
      </c>
      <c r="BH59" s="180" t="e">
        <v>#VALUE!</v>
      </c>
      <c r="BI59" s="182">
        <v>4560.5286903750002</v>
      </c>
      <c r="BJ59" s="183">
        <v>1300</v>
      </c>
      <c r="BK59" s="183">
        <v>328.5</v>
      </c>
      <c r="BL59" s="183">
        <v>2462.1536903750002</v>
      </c>
      <c r="BM59" s="183">
        <v>123.25</v>
      </c>
      <c r="BN59" s="183">
        <v>162.375</v>
      </c>
      <c r="BO59" s="183" t="e">
        <v>#VALUE!</v>
      </c>
      <c r="BP59" s="183">
        <v>184.25</v>
      </c>
      <c r="BQ59" s="184">
        <v>2998.0279255319101</v>
      </c>
      <c r="BR59" s="184">
        <v>94.375</v>
      </c>
      <c r="BS59" s="184" t="e">
        <v>#VALUE!</v>
      </c>
      <c r="BT59" s="184" t="e">
        <v>#VALUE!</v>
      </c>
      <c r="BU59" s="184" t="e">
        <v>#VALUE!</v>
      </c>
      <c r="BV59" s="184">
        <v>2311.6529255319101</v>
      </c>
      <c r="BW59" s="185">
        <v>1121</v>
      </c>
      <c r="BX59" s="185">
        <v>33.875</v>
      </c>
      <c r="BY59" s="185">
        <v>98</v>
      </c>
      <c r="BZ59" s="185">
        <v>298.125</v>
      </c>
      <c r="CA59" s="185">
        <v>8.75</v>
      </c>
      <c r="CB59" s="185">
        <v>404.625</v>
      </c>
      <c r="CC59" s="186">
        <v>193.25</v>
      </c>
      <c r="CD59" s="187">
        <v>181325.608210456</v>
      </c>
    </row>
    <row r="60" spans="1:82" x14ac:dyDescent="0.25">
      <c r="A60" s="179" t="s">
        <v>467</v>
      </c>
      <c r="B60" s="179" t="s">
        <v>468</v>
      </c>
      <c r="C60" s="179" t="s">
        <v>462</v>
      </c>
      <c r="D60" s="179" t="s">
        <v>120</v>
      </c>
      <c r="E60" s="180">
        <v>30085.593540149301</v>
      </c>
      <c r="F60" s="181">
        <v>29392.735561856101</v>
      </c>
      <c r="G60" s="181">
        <v>35.992521367521398</v>
      </c>
      <c r="H60" s="181">
        <v>656.86545692574202</v>
      </c>
      <c r="I60" s="181">
        <v>976.45803571428598</v>
      </c>
      <c r="J60" s="181">
        <v>1089.875</v>
      </c>
      <c r="K60" s="181">
        <v>1513.92545995671</v>
      </c>
      <c r="L60" s="181">
        <v>2455.9432704732999</v>
      </c>
      <c r="M60" s="181">
        <v>6801.9200580705501</v>
      </c>
      <c r="N60" s="181">
        <v>6596.9675283432598</v>
      </c>
      <c r="O60" s="181">
        <v>10650.504187591199</v>
      </c>
      <c r="P60" s="180">
        <v>1649.5</v>
      </c>
      <c r="Q60" s="181">
        <v>210.875</v>
      </c>
      <c r="R60" s="181">
        <v>254</v>
      </c>
      <c r="S60" s="180">
        <v>4381.375</v>
      </c>
      <c r="T60" s="180">
        <v>493.375</v>
      </c>
      <c r="U60" s="180">
        <v>1129.0951901537201</v>
      </c>
      <c r="V60" s="180">
        <v>7694.625</v>
      </c>
      <c r="W60" s="181">
        <v>3535</v>
      </c>
      <c r="X60" s="181">
        <v>880.25</v>
      </c>
      <c r="Y60" s="181">
        <v>571.375</v>
      </c>
      <c r="Z60" s="181">
        <v>803.5</v>
      </c>
      <c r="AA60" s="181">
        <v>0</v>
      </c>
      <c r="AB60" s="181">
        <v>506.125</v>
      </c>
      <c r="AC60" s="181">
        <v>209.75</v>
      </c>
      <c r="AD60" s="181">
        <v>680.25</v>
      </c>
      <c r="AE60" s="181">
        <v>508.375</v>
      </c>
      <c r="AF60" s="180">
        <v>10247.1233499956</v>
      </c>
      <c r="AG60" s="181">
        <v>2877.375</v>
      </c>
      <c r="AH60" s="181">
        <v>80.25</v>
      </c>
      <c r="AI60" s="181">
        <v>2849.5</v>
      </c>
      <c r="AJ60" s="181">
        <v>1160.25</v>
      </c>
      <c r="AK60" s="181">
        <v>377.375</v>
      </c>
      <c r="AL60" s="181">
        <v>308.125</v>
      </c>
      <c r="AM60" s="181">
        <v>2594.2483499956202</v>
      </c>
      <c r="AN60" s="180">
        <v>317.875</v>
      </c>
      <c r="AO60" s="180">
        <v>439.5</v>
      </c>
      <c r="AP60" s="181">
        <v>216.875</v>
      </c>
      <c r="AQ60" s="181">
        <v>1.875</v>
      </c>
      <c r="AR60" s="181">
        <v>179</v>
      </c>
      <c r="AS60" s="181">
        <v>41.75</v>
      </c>
      <c r="AT60" s="180">
        <v>386.75</v>
      </c>
      <c r="AU60" s="180">
        <v>109.875</v>
      </c>
      <c r="AV60" s="180">
        <v>128.875</v>
      </c>
      <c r="AW60" s="181">
        <v>38.375</v>
      </c>
      <c r="AX60" s="181">
        <v>90.5</v>
      </c>
      <c r="AY60" s="180">
        <v>47.625</v>
      </c>
      <c r="AZ60" s="180">
        <v>56</v>
      </c>
      <c r="BA60" s="180">
        <v>70.25</v>
      </c>
      <c r="BB60" s="180">
        <v>4.125</v>
      </c>
      <c r="BC60" s="180">
        <v>1</v>
      </c>
      <c r="BD60" s="180">
        <v>1661.25</v>
      </c>
      <c r="BE60" s="180">
        <v>25.25</v>
      </c>
      <c r="BF60" s="180" t="e">
        <v>#VALUE!</v>
      </c>
      <c r="BG60" s="180">
        <v>1100.375</v>
      </c>
      <c r="BH60" s="180" t="e">
        <v>#VALUE!</v>
      </c>
      <c r="BI60" s="182">
        <v>4306.5644463437502</v>
      </c>
      <c r="BJ60" s="183">
        <v>372.5</v>
      </c>
      <c r="BK60" s="183">
        <v>239.125</v>
      </c>
      <c r="BL60" s="183">
        <v>3520.4394463437502</v>
      </c>
      <c r="BM60" s="183">
        <v>3.625</v>
      </c>
      <c r="BN60" s="183">
        <v>13</v>
      </c>
      <c r="BO60" s="183">
        <v>0</v>
      </c>
      <c r="BP60" s="183">
        <v>157.875</v>
      </c>
      <c r="BQ60" s="184">
        <v>564.125</v>
      </c>
      <c r="BR60" s="184">
        <v>125.5</v>
      </c>
      <c r="BS60" s="184" t="e">
        <v>#VALUE!</v>
      </c>
      <c r="BT60" s="184" t="e">
        <v>#VALUE!</v>
      </c>
      <c r="BU60" s="184">
        <v>1.125</v>
      </c>
      <c r="BV60" s="184">
        <v>345.75</v>
      </c>
      <c r="BW60" s="185" t="e">
        <v>#VALUE!</v>
      </c>
      <c r="BX60" s="185" t="e">
        <v>#VALUE!</v>
      </c>
      <c r="BY60" s="185" t="e">
        <v>#VALUE!</v>
      </c>
      <c r="BZ60" s="185" t="e">
        <v>#VALUE!</v>
      </c>
      <c r="CA60" s="185" t="e">
        <v>#VALUE!</v>
      </c>
      <c r="CB60" s="185">
        <v>282.125</v>
      </c>
      <c r="CC60" s="186">
        <v>832.5</v>
      </c>
      <c r="CD60" s="187">
        <v>244538.54279359599</v>
      </c>
    </row>
    <row r="61" spans="1:82" x14ac:dyDescent="0.25">
      <c r="A61" s="179" t="s">
        <v>469</v>
      </c>
      <c r="B61" s="179" t="s">
        <v>470</v>
      </c>
      <c r="C61" s="179" t="s">
        <v>399</v>
      </c>
      <c r="D61" s="179" t="s">
        <v>116</v>
      </c>
      <c r="E61" s="180">
        <v>6492.8443779028703</v>
      </c>
      <c r="F61" s="181">
        <v>6354.9693779028703</v>
      </c>
      <c r="G61" s="181">
        <v>0</v>
      </c>
      <c r="H61" s="181">
        <v>137.875</v>
      </c>
      <c r="I61" s="181">
        <v>318.375</v>
      </c>
      <c r="J61" s="181">
        <v>288.75</v>
      </c>
      <c r="K61" s="181">
        <v>390.125</v>
      </c>
      <c r="L61" s="181">
        <v>869.48830825416599</v>
      </c>
      <c r="M61" s="181">
        <v>2110.7620074337801</v>
      </c>
      <c r="N61" s="181">
        <v>1715.4690622149201</v>
      </c>
      <c r="O61" s="181">
        <v>799.875</v>
      </c>
      <c r="P61" s="180">
        <v>385.75</v>
      </c>
      <c r="Q61" s="181">
        <v>73.125</v>
      </c>
      <c r="R61" s="181">
        <v>8.75</v>
      </c>
      <c r="S61" s="180">
        <v>206.875</v>
      </c>
      <c r="T61" s="180">
        <v>184.875</v>
      </c>
      <c r="U61" s="180">
        <v>203.5</v>
      </c>
      <c r="V61" s="180">
        <v>1868.375</v>
      </c>
      <c r="W61" s="181">
        <v>417.375</v>
      </c>
      <c r="X61" s="181">
        <v>289.875</v>
      </c>
      <c r="Y61" s="181">
        <v>182.625</v>
      </c>
      <c r="Z61" s="181">
        <v>289.75</v>
      </c>
      <c r="AA61" s="181" t="e">
        <v>#VALUE!</v>
      </c>
      <c r="AB61" s="181">
        <v>268.75</v>
      </c>
      <c r="AC61" s="181">
        <v>133.625</v>
      </c>
      <c r="AD61" s="181">
        <v>193.125</v>
      </c>
      <c r="AE61" s="181">
        <v>93.25</v>
      </c>
      <c r="AF61" s="180">
        <v>2488.0943779028698</v>
      </c>
      <c r="AG61" s="181">
        <v>762.5</v>
      </c>
      <c r="AH61" s="181">
        <v>98.125</v>
      </c>
      <c r="AI61" s="181">
        <v>594.625</v>
      </c>
      <c r="AJ61" s="181">
        <v>95.75</v>
      </c>
      <c r="AK61" s="181">
        <v>99.625</v>
      </c>
      <c r="AL61" s="181">
        <v>94.625</v>
      </c>
      <c r="AM61" s="181">
        <v>742.84437790287404</v>
      </c>
      <c r="AN61" s="180">
        <v>10.75</v>
      </c>
      <c r="AO61" s="180">
        <v>125.125</v>
      </c>
      <c r="AP61" s="181">
        <v>70.75</v>
      </c>
      <c r="AQ61" s="181">
        <v>2</v>
      </c>
      <c r="AR61" s="181">
        <v>29.5</v>
      </c>
      <c r="AS61" s="181">
        <v>22.875</v>
      </c>
      <c r="AT61" s="180">
        <v>4.75</v>
      </c>
      <c r="AU61" s="180">
        <v>14</v>
      </c>
      <c r="AV61" s="180">
        <v>38.125</v>
      </c>
      <c r="AW61" s="181">
        <v>3</v>
      </c>
      <c r="AX61" s="181">
        <v>35.125</v>
      </c>
      <c r="AY61" s="180">
        <v>7.75</v>
      </c>
      <c r="AZ61" s="180">
        <v>1.875</v>
      </c>
      <c r="BA61" s="180">
        <v>51.625</v>
      </c>
      <c r="BB61" s="180">
        <v>1</v>
      </c>
      <c r="BC61" s="180">
        <v>0</v>
      </c>
      <c r="BD61" s="180">
        <v>655.25</v>
      </c>
      <c r="BE61" s="180">
        <v>0</v>
      </c>
      <c r="BF61" s="180" t="e">
        <v>#VALUE!</v>
      </c>
      <c r="BG61" s="180">
        <v>77.5</v>
      </c>
      <c r="BH61" s="180" t="e">
        <v>#VALUE!</v>
      </c>
      <c r="BI61" s="182">
        <v>1110.5755578124999</v>
      </c>
      <c r="BJ61" s="183" t="e">
        <v>#VALUE!</v>
      </c>
      <c r="BK61" s="183">
        <v>69.125</v>
      </c>
      <c r="BL61" s="183">
        <v>698.95055781249994</v>
      </c>
      <c r="BM61" s="183" t="e">
        <v>#VALUE!</v>
      </c>
      <c r="BN61" s="183">
        <v>1.125</v>
      </c>
      <c r="BO61" s="183" t="e">
        <v>#VALUE!</v>
      </c>
      <c r="BP61" s="183">
        <v>112</v>
      </c>
      <c r="BQ61" s="184">
        <v>454.375</v>
      </c>
      <c r="BR61" s="184">
        <v>25.75</v>
      </c>
      <c r="BS61" s="184" t="e">
        <v>#VALUE!</v>
      </c>
      <c r="BT61" s="184" t="e">
        <v>#VALUE!</v>
      </c>
      <c r="BU61" s="184" t="e">
        <v>#VALUE!</v>
      </c>
      <c r="BV61" s="184">
        <v>276.375</v>
      </c>
      <c r="BW61" s="185">
        <v>0</v>
      </c>
      <c r="BX61" s="185">
        <v>157.625</v>
      </c>
      <c r="BY61" s="185" t="e">
        <v>#VALUE!</v>
      </c>
      <c r="BZ61" s="185">
        <v>0</v>
      </c>
      <c r="CA61" s="185" t="e">
        <v>#VALUE!</v>
      </c>
      <c r="CB61" s="185">
        <v>64.25</v>
      </c>
      <c r="CC61" s="186">
        <v>27.25</v>
      </c>
      <c r="CD61" s="187">
        <v>46156.809706181302</v>
      </c>
    </row>
    <row r="62" spans="1:82" x14ac:dyDescent="0.25">
      <c r="A62" s="179" t="s">
        <v>471</v>
      </c>
      <c r="B62" s="179" t="s">
        <v>472</v>
      </c>
      <c r="C62" s="179" t="s">
        <v>473</v>
      </c>
      <c r="D62" s="179" t="s">
        <v>121</v>
      </c>
      <c r="E62" s="180">
        <v>81029.959532860201</v>
      </c>
      <c r="F62" s="181">
        <v>79881.737163343802</v>
      </c>
      <c r="G62" s="181">
        <v>927.53486951644095</v>
      </c>
      <c r="H62" s="181">
        <v>220.6875</v>
      </c>
      <c r="I62" s="181">
        <v>2953.5306603773602</v>
      </c>
      <c r="J62" s="181">
        <v>3475.44730392157</v>
      </c>
      <c r="K62" s="181">
        <v>4337.6995787169399</v>
      </c>
      <c r="L62" s="181">
        <v>8710.2862352143293</v>
      </c>
      <c r="M62" s="181">
        <v>17985.776488732601</v>
      </c>
      <c r="N62" s="181">
        <v>17504.743988422601</v>
      </c>
      <c r="O62" s="181">
        <v>26062.475277474899</v>
      </c>
      <c r="P62" s="180">
        <v>12106.666215589201</v>
      </c>
      <c r="Q62" s="181">
        <v>73.25</v>
      </c>
      <c r="R62" s="181">
        <v>291.875</v>
      </c>
      <c r="S62" s="180">
        <v>3507.875</v>
      </c>
      <c r="T62" s="180">
        <v>2589.25</v>
      </c>
      <c r="U62" s="180">
        <v>2067.4964127814001</v>
      </c>
      <c r="V62" s="180">
        <v>16728.875</v>
      </c>
      <c r="W62" s="181">
        <v>2189.125</v>
      </c>
      <c r="X62" s="181">
        <v>3692.125</v>
      </c>
      <c r="Y62" s="181">
        <v>1467.625</v>
      </c>
      <c r="Z62" s="181">
        <v>3045</v>
      </c>
      <c r="AA62" s="181">
        <v>178.25</v>
      </c>
      <c r="AB62" s="181">
        <v>1014.875</v>
      </c>
      <c r="AC62" s="181">
        <v>237.75</v>
      </c>
      <c r="AD62" s="181">
        <v>3367.375</v>
      </c>
      <c r="AE62" s="181">
        <v>1536.75</v>
      </c>
      <c r="AF62" s="180">
        <v>28872.921904489602</v>
      </c>
      <c r="AG62" s="181">
        <v>7078.75</v>
      </c>
      <c r="AH62" s="181">
        <v>418</v>
      </c>
      <c r="AI62" s="181">
        <v>7153.125</v>
      </c>
      <c r="AJ62" s="181">
        <v>1211</v>
      </c>
      <c r="AK62" s="181">
        <v>1259.75</v>
      </c>
      <c r="AL62" s="181">
        <v>1240.75</v>
      </c>
      <c r="AM62" s="181">
        <v>10511.5469044896</v>
      </c>
      <c r="AN62" s="180">
        <v>498.875</v>
      </c>
      <c r="AO62" s="180">
        <v>2297.75</v>
      </c>
      <c r="AP62" s="181">
        <v>1529.25</v>
      </c>
      <c r="AQ62" s="181">
        <v>41.875</v>
      </c>
      <c r="AR62" s="181">
        <v>614</v>
      </c>
      <c r="AS62" s="181">
        <v>112.625</v>
      </c>
      <c r="AT62" s="180">
        <v>395.625</v>
      </c>
      <c r="AU62" s="180">
        <v>9</v>
      </c>
      <c r="AV62" s="180">
        <v>263.125</v>
      </c>
      <c r="AW62" s="181">
        <v>51.5</v>
      </c>
      <c r="AX62" s="181">
        <v>211.625</v>
      </c>
      <c r="AY62" s="180">
        <v>173.75</v>
      </c>
      <c r="AZ62" s="180">
        <v>461.625</v>
      </c>
      <c r="BA62" s="180">
        <v>187.5</v>
      </c>
      <c r="BB62" s="180">
        <v>6.125</v>
      </c>
      <c r="BC62" s="180">
        <v>3.875</v>
      </c>
      <c r="BD62" s="180">
        <v>6432.625</v>
      </c>
      <c r="BE62" s="180">
        <v>116.125</v>
      </c>
      <c r="BF62" s="180">
        <v>220.875</v>
      </c>
      <c r="BG62" s="180">
        <v>3432.375</v>
      </c>
      <c r="BH62" s="180" t="e">
        <v>#VALUE!</v>
      </c>
      <c r="BI62" s="182">
        <v>4923.5573808749996</v>
      </c>
      <c r="BJ62" s="183">
        <v>868.625</v>
      </c>
      <c r="BK62" s="183">
        <v>914.25</v>
      </c>
      <c r="BL62" s="183">
        <v>2539.807380875</v>
      </c>
      <c r="BM62" s="183">
        <v>2</v>
      </c>
      <c r="BN62" s="183">
        <v>14.75</v>
      </c>
      <c r="BO62" s="183">
        <v>0</v>
      </c>
      <c r="BP62" s="183">
        <v>584.125</v>
      </c>
      <c r="BQ62" s="184">
        <v>3444.5</v>
      </c>
      <c r="BR62" s="184">
        <v>602.625</v>
      </c>
      <c r="BS62" s="184" t="e">
        <v>#VALUE!</v>
      </c>
      <c r="BT62" s="184" t="e">
        <v>#VALUE!</v>
      </c>
      <c r="BU62" s="184">
        <v>2.125</v>
      </c>
      <c r="BV62" s="184">
        <v>2306.5</v>
      </c>
      <c r="BW62" s="185">
        <v>159.25</v>
      </c>
      <c r="BX62" s="185">
        <v>63.375</v>
      </c>
      <c r="BY62" s="185" t="e">
        <v>#VALUE!</v>
      </c>
      <c r="BZ62" s="185" t="e">
        <v>#VALUE!</v>
      </c>
      <c r="CA62" s="185" t="e">
        <v>#VALUE!</v>
      </c>
      <c r="CB62" s="185">
        <v>1749.125</v>
      </c>
      <c r="CC62" s="186">
        <v>1940.25</v>
      </c>
      <c r="CD62" s="187">
        <v>702660.90564902895</v>
      </c>
    </row>
    <row r="63" spans="1:82" x14ac:dyDescent="0.25">
      <c r="A63" s="179" t="s">
        <v>474</v>
      </c>
      <c r="B63" s="179" t="s">
        <v>475</v>
      </c>
      <c r="C63" s="179" t="s">
        <v>357</v>
      </c>
      <c r="D63" s="179" t="s">
        <v>121</v>
      </c>
      <c r="E63" s="180">
        <v>20612.439785275099</v>
      </c>
      <c r="F63" s="181">
        <v>19366.712021107101</v>
      </c>
      <c r="G63" s="181">
        <v>7.625</v>
      </c>
      <c r="H63" s="181">
        <v>1238.1027641680221</v>
      </c>
      <c r="I63" s="181">
        <v>997.5</v>
      </c>
      <c r="J63" s="181">
        <v>935.125</v>
      </c>
      <c r="K63" s="181">
        <v>902.875</v>
      </c>
      <c r="L63" s="181">
        <v>1765.41412947762</v>
      </c>
      <c r="M63" s="181">
        <v>4672.5839156992806</v>
      </c>
      <c r="N63" s="181">
        <v>4435.4160619341801</v>
      </c>
      <c r="O63" s="181">
        <v>6903.5256781640201</v>
      </c>
      <c r="P63" s="180">
        <v>2450.25</v>
      </c>
      <c r="Q63" s="181">
        <v>17.125</v>
      </c>
      <c r="R63" s="181">
        <v>188.375</v>
      </c>
      <c r="S63" s="180">
        <v>1176.875</v>
      </c>
      <c r="T63" s="180">
        <v>1230.5</v>
      </c>
      <c r="U63" s="180">
        <v>2155.0265888949398</v>
      </c>
      <c r="V63" s="180">
        <v>4242.125</v>
      </c>
      <c r="W63" s="181">
        <v>655.875</v>
      </c>
      <c r="X63" s="181">
        <v>1129</v>
      </c>
      <c r="Y63" s="181">
        <v>305.125</v>
      </c>
      <c r="Z63" s="181">
        <v>1015.875</v>
      </c>
      <c r="AA63" s="181">
        <v>58.625</v>
      </c>
      <c r="AB63" s="181">
        <v>119</v>
      </c>
      <c r="AC63" s="181">
        <v>103.5</v>
      </c>
      <c r="AD63" s="181">
        <v>713.875</v>
      </c>
      <c r="AE63" s="181">
        <v>141.25</v>
      </c>
      <c r="AF63" s="180">
        <v>5896.6631963801701</v>
      </c>
      <c r="AG63" s="181">
        <v>1613</v>
      </c>
      <c r="AH63" s="181">
        <v>139.5</v>
      </c>
      <c r="AI63" s="181">
        <v>1672.875</v>
      </c>
      <c r="AJ63" s="181">
        <v>522.25</v>
      </c>
      <c r="AK63" s="181">
        <v>486.75</v>
      </c>
      <c r="AL63" s="181">
        <v>197.625</v>
      </c>
      <c r="AM63" s="181">
        <v>1264.6631963801701</v>
      </c>
      <c r="AN63" s="180">
        <v>300.75</v>
      </c>
      <c r="AO63" s="180">
        <v>375.75</v>
      </c>
      <c r="AP63" s="181">
        <v>266</v>
      </c>
      <c r="AQ63" s="181">
        <v>7.25</v>
      </c>
      <c r="AR63" s="181">
        <v>67.875</v>
      </c>
      <c r="AS63" s="181">
        <v>34.625</v>
      </c>
      <c r="AT63" s="180">
        <v>190.25</v>
      </c>
      <c r="AU63" s="180">
        <v>10.75</v>
      </c>
      <c r="AV63" s="180">
        <v>60.5</v>
      </c>
      <c r="AW63" s="181">
        <v>47.625</v>
      </c>
      <c r="AX63" s="181">
        <v>12.875</v>
      </c>
      <c r="AY63" s="180">
        <v>2.25</v>
      </c>
      <c r="AZ63" s="180">
        <v>10.125</v>
      </c>
      <c r="BA63" s="180">
        <v>47.375</v>
      </c>
      <c r="BB63" s="180">
        <v>1</v>
      </c>
      <c r="BC63" s="180">
        <v>2</v>
      </c>
      <c r="BD63" s="180">
        <v>1501.5</v>
      </c>
      <c r="BE63" s="180">
        <v>0.375</v>
      </c>
      <c r="BF63" s="180">
        <v>90.875</v>
      </c>
      <c r="BG63" s="180">
        <v>514.375</v>
      </c>
      <c r="BH63" s="180" t="e">
        <v>#VALUE!</v>
      </c>
      <c r="BI63" s="182">
        <v>2551.35245509375</v>
      </c>
      <c r="BJ63" s="183" t="e">
        <v>#VALUE!</v>
      </c>
      <c r="BK63" s="183">
        <v>172.75</v>
      </c>
      <c r="BL63" s="183">
        <v>1590.8524550937498</v>
      </c>
      <c r="BM63" s="183">
        <v>0</v>
      </c>
      <c r="BN63" s="183" t="e">
        <v>#VALUE!</v>
      </c>
      <c r="BO63" s="183">
        <v>122.125</v>
      </c>
      <c r="BP63" s="183">
        <v>279.875</v>
      </c>
      <c r="BQ63" s="184">
        <v>1272.125</v>
      </c>
      <c r="BR63" s="184">
        <v>522.625</v>
      </c>
      <c r="BS63" s="184" t="e">
        <v>#VALUE!</v>
      </c>
      <c r="BT63" s="184" t="e">
        <v>#VALUE!</v>
      </c>
      <c r="BU63" s="184" t="e">
        <v>#VALUE!</v>
      </c>
      <c r="BV63" s="184">
        <v>443.625</v>
      </c>
      <c r="BW63" s="185">
        <v>0</v>
      </c>
      <c r="BX63" s="185" t="e">
        <v>#VALUE!</v>
      </c>
      <c r="BY63" s="185" t="e">
        <v>#VALUE!</v>
      </c>
      <c r="BZ63" s="185" t="e">
        <v>#VALUE!</v>
      </c>
      <c r="CA63" s="185">
        <v>55.375</v>
      </c>
      <c r="CB63" s="185">
        <v>371.5</v>
      </c>
      <c r="CC63" s="186">
        <v>1155.4083515741399</v>
      </c>
      <c r="CD63" s="187">
        <v>189971.62694838599</v>
      </c>
    </row>
    <row r="64" spans="1:82" x14ac:dyDescent="0.25">
      <c r="A64" s="179" t="s">
        <v>476</v>
      </c>
      <c r="B64" s="179" t="s">
        <v>477</v>
      </c>
      <c r="C64" s="179" t="s">
        <v>382</v>
      </c>
      <c r="D64" s="179" t="s">
        <v>123</v>
      </c>
      <c r="E64" s="180">
        <v>10230.19569191837</v>
      </c>
      <c r="F64" s="181">
        <v>10227.320691918359</v>
      </c>
      <c r="G64" s="181">
        <v>2.875</v>
      </c>
      <c r="H64" s="181" t="e">
        <v>#VALUE!</v>
      </c>
      <c r="I64" s="181">
        <v>473.5</v>
      </c>
      <c r="J64" s="181">
        <v>364.75</v>
      </c>
      <c r="K64" s="181">
        <v>447.314657100609</v>
      </c>
      <c r="L64" s="181">
        <v>1050.2678571428569</v>
      </c>
      <c r="M64" s="181">
        <v>2688.2754038471599</v>
      </c>
      <c r="N64" s="181">
        <v>2349.8756342595302</v>
      </c>
      <c r="O64" s="181">
        <v>2856.2121395682102</v>
      </c>
      <c r="P64" s="180">
        <v>1240</v>
      </c>
      <c r="Q64" s="181">
        <v>4.375</v>
      </c>
      <c r="R64" s="181">
        <v>29.5</v>
      </c>
      <c r="S64" s="180">
        <v>486.75</v>
      </c>
      <c r="T64" s="180">
        <v>236.75</v>
      </c>
      <c r="U64" s="180">
        <v>83.5</v>
      </c>
      <c r="V64" s="180">
        <v>2158.625</v>
      </c>
      <c r="W64" s="181">
        <v>896.875</v>
      </c>
      <c r="X64" s="181">
        <v>156.125</v>
      </c>
      <c r="Y64" s="181">
        <v>2.5</v>
      </c>
      <c r="Z64" s="181">
        <v>243.875</v>
      </c>
      <c r="AA64" s="181" t="e">
        <v>#VALUE!</v>
      </c>
      <c r="AB64" s="181">
        <v>264</v>
      </c>
      <c r="AC64" s="181">
        <v>32.125</v>
      </c>
      <c r="AD64" s="181">
        <v>247.5</v>
      </c>
      <c r="AE64" s="181">
        <v>315.625</v>
      </c>
      <c r="AF64" s="180">
        <v>4462.5706919183704</v>
      </c>
      <c r="AG64" s="181">
        <v>1366.125</v>
      </c>
      <c r="AH64" s="181">
        <v>14.625</v>
      </c>
      <c r="AI64" s="181">
        <v>865.625</v>
      </c>
      <c r="AJ64" s="181">
        <v>59.5</v>
      </c>
      <c r="AK64" s="181">
        <v>0</v>
      </c>
      <c r="AL64" s="181">
        <v>225</v>
      </c>
      <c r="AM64" s="181">
        <v>1931.6956919183599</v>
      </c>
      <c r="AN64" s="180">
        <v>44.125</v>
      </c>
      <c r="AO64" s="180">
        <v>147.75</v>
      </c>
      <c r="AP64" s="181">
        <v>111.625</v>
      </c>
      <c r="AQ64" s="181">
        <v>1</v>
      </c>
      <c r="AR64" s="181">
        <v>21</v>
      </c>
      <c r="AS64" s="181">
        <v>14.125</v>
      </c>
      <c r="AT64" s="180">
        <v>37.25</v>
      </c>
      <c r="AU64" s="180">
        <v>61.875</v>
      </c>
      <c r="AV64" s="180">
        <v>17.5</v>
      </c>
      <c r="AW64" s="181">
        <v>11</v>
      </c>
      <c r="AX64" s="181">
        <v>6.5</v>
      </c>
      <c r="AY64" s="180">
        <v>6.125</v>
      </c>
      <c r="AZ64" s="180">
        <v>19</v>
      </c>
      <c r="BA64" s="180">
        <v>68.875</v>
      </c>
      <c r="BB64" s="180">
        <v>0</v>
      </c>
      <c r="BC64" s="180">
        <v>1.25</v>
      </c>
      <c r="BD64" s="180">
        <v>621.5</v>
      </c>
      <c r="BE64" s="180" t="e">
        <v>#VALUE!</v>
      </c>
      <c r="BF64" s="180">
        <v>37.125</v>
      </c>
      <c r="BG64" s="180">
        <v>160.875</v>
      </c>
      <c r="BH64" s="180" t="e">
        <v>#VALUE!</v>
      </c>
      <c r="BI64" s="182">
        <v>1978.2843917499999</v>
      </c>
      <c r="BJ64" s="183" t="e">
        <v>#VALUE!</v>
      </c>
      <c r="BK64" s="183">
        <v>238.375</v>
      </c>
      <c r="BL64" s="183">
        <v>1210.7843917499999</v>
      </c>
      <c r="BM64" s="183">
        <v>10</v>
      </c>
      <c r="BN64" s="183">
        <v>15.875</v>
      </c>
      <c r="BO64" s="183">
        <v>0</v>
      </c>
      <c r="BP64" s="183">
        <v>41.625</v>
      </c>
      <c r="BQ64" s="184">
        <v>652.125</v>
      </c>
      <c r="BR64" s="184">
        <v>34.375</v>
      </c>
      <c r="BS64" s="184" t="e">
        <v>#VALUE!</v>
      </c>
      <c r="BT64" s="184" t="e">
        <v>#VALUE!</v>
      </c>
      <c r="BU64" s="184" t="e">
        <v>#VALUE!</v>
      </c>
      <c r="BV64" s="184">
        <v>402.875</v>
      </c>
      <c r="BW64" s="185" t="e">
        <v>#VALUE!</v>
      </c>
      <c r="BX64" s="185">
        <v>44.375</v>
      </c>
      <c r="BY64" s="185" t="e">
        <v>#VALUE!</v>
      </c>
      <c r="BZ64" s="185">
        <v>8.875</v>
      </c>
      <c r="CA64" s="185" t="e">
        <v>#VALUE!</v>
      </c>
      <c r="CB64" s="185">
        <v>130</v>
      </c>
      <c r="CC64" s="186">
        <v>1398.33613974645</v>
      </c>
      <c r="CD64" s="187">
        <v>69541.002503484502</v>
      </c>
    </row>
    <row r="65" spans="1:82" x14ac:dyDescent="0.25">
      <c r="A65" s="179" t="s">
        <v>478</v>
      </c>
      <c r="B65" s="179" t="s">
        <v>479</v>
      </c>
      <c r="C65" s="179" t="s">
        <v>473</v>
      </c>
      <c r="D65" s="179" t="s">
        <v>121</v>
      </c>
      <c r="E65" s="180">
        <v>39268.994473495899</v>
      </c>
      <c r="F65" s="181">
        <v>37668.009327230997</v>
      </c>
      <c r="G65" s="181">
        <v>846.64829532666897</v>
      </c>
      <c r="H65" s="181">
        <v>754.33685093817303</v>
      </c>
      <c r="I65" s="181">
        <v>1309.25</v>
      </c>
      <c r="J65" s="181">
        <v>1267.46496212121</v>
      </c>
      <c r="K65" s="181">
        <v>1726.3054187192099</v>
      </c>
      <c r="L65" s="181">
        <v>3660.6410164939298</v>
      </c>
      <c r="M65" s="181">
        <v>8745.4257537645899</v>
      </c>
      <c r="N65" s="181">
        <v>11166.821268871699</v>
      </c>
      <c r="O65" s="181">
        <v>11393.0860535252</v>
      </c>
      <c r="P65" s="180">
        <v>3130.75</v>
      </c>
      <c r="Q65" s="181">
        <v>4.875</v>
      </c>
      <c r="R65" s="181">
        <v>43.25</v>
      </c>
      <c r="S65" s="180">
        <v>3678.5</v>
      </c>
      <c r="T65" s="180">
        <v>1107</v>
      </c>
      <c r="U65" s="180">
        <v>1011.31350621581</v>
      </c>
      <c r="V65" s="180">
        <v>9194.875</v>
      </c>
      <c r="W65" s="181">
        <v>2357.875</v>
      </c>
      <c r="X65" s="181">
        <v>2101.25</v>
      </c>
      <c r="Y65" s="181">
        <v>601.5</v>
      </c>
      <c r="Z65" s="181">
        <v>1505.75</v>
      </c>
      <c r="AA65" s="181">
        <v>32.125</v>
      </c>
      <c r="AB65" s="181">
        <v>297.875</v>
      </c>
      <c r="AC65" s="181">
        <v>200.75</v>
      </c>
      <c r="AD65" s="181">
        <v>1062</v>
      </c>
      <c r="AE65" s="181">
        <v>1035.75</v>
      </c>
      <c r="AF65" s="180">
        <v>15010.2131101372</v>
      </c>
      <c r="AG65" s="181">
        <v>5918.125</v>
      </c>
      <c r="AH65" s="181">
        <v>208.5</v>
      </c>
      <c r="AI65" s="181">
        <v>3931.125</v>
      </c>
      <c r="AJ65" s="181">
        <v>288.625</v>
      </c>
      <c r="AK65" s="181">
        <v>429.25</v>
      </c>
      <c r="AL65" s="181">
        <v>72</v>
      </c>
      <c r="AM65" s="181">
        <v>4162.5881101372306</v>
      </c>
      <c r="AN65" s="180">
        <v>222</v>
      </c>
      <c r="AO65" s="180">
        <v>519.25</v>
      </c>
      <c r="AP65" s="181">
        <v>385</v>
      </c>
      <c r="AQ65" s="181">
        <v>10.5</v>
      </c>
      <c r="AR65" s="181">
        <v>99.25</v>
      </c>
      <c r="AS65" s="181">
        <v>24.5</v>
      </c>
      <c r="AT65" s="180">
        <v>292.5</v>
      </c>
      <c r="AU65" s="180">
        <v>93.875</v>
      </c>
      <c r="AV65" s="180">
        <v>66.375</v>
      </c>
      <c r="AW65" s="181">
        <v>10.625</v>
      </c>
      <c r="AX65" s="181">
        <v>55.75</v>
      </c>
      <c r="AY65" s="180">
        <v>85.875</v>
      </c>
      <c r="AZ65" s="180">
        <v>187.75</v>
      </c>
      <c r="BA65" s="180">
        <v>98.125</v>
      </c>
      <c r="BB65" s="180">
        <v>3.125</v>
      </c>
      <c r="BC65" s="180">
        <v>6.875</v>
      </c>
      <c r="BD65" s="180">
        <v>2077.75</v>
      </c>
      <c r="BE65" s="180">
        <v>0</v>
      </c>
      <c r="BF65" s="180">
        <v>64.875</v>
      </c>
      <c r="BG65" s="180">
        <v>1727.5928571428601</v>
      </c>
      <c r="BH65" s="180" t="e">
        <v>#VALUE!</v>
      </c>
      <c r="BI65" s="182">
        <v>4230.4634123476098</v>
      </c>
      <c r="BJ65" s="183">
        <v>697.25</v>
      </c>
      <c r="BK65" s="183">
        <v>1722.6066046288599</v>
      </c>
      <c r="BL65" s="183">
        <v>1414.1068077187499</v>
      </c>
      <c r="BM65" s="183">
        <v>0</v>
      </c>
      <c r="BN65" s="183">
        <v>29.875</v>
      </c>
      <c r="BO65" s="183">
        <v>37.125</v>
      </c>
      <c r="BP65" s="183">
        <v>329.5</v>
      </c>
      <c r="BQ65" s="184">
        <v>1716.375</v>
      </c>
      <c r="BR65" s="184">
        <v>415.125</v>
      </c>
      <c r="BS65" s="184" t="e">
        <v>#VALUE!</v>
      </c>
      <c r="BT65" s="184" t="e">
        <v>#VALUE!</v>
      </c>
      <c r="BU65" s="184">
        <v>1</v>
      </c>
      <c r="BV65" s="184">
        <v>802.125</v>
      </c>
      <c r="BW65" s="185">
        <v>73.25</v>
      </c>
      <c r="BX65" s="185" t="e">
        <v>#VALUE!</v>
      </c>
      <c r="BY65" s="185" t="e">
        <v>#VALUE!</v>
      </c>
      <c r="BZ65" s="185">
        <v>67</v>
      </c>
      <c r="CA65" s="185" t="e">
        <v>#VALUE!</v>
      </c>
      <c r="CB65" s="185">
        <v>490.625</v>
      </c>
      <c r="CC65" s="186">
        <v>2414.875</v>
      </c>
      <c r="CD65" s="187">
        <v>324655.33408431697</v>
      </c>
    </row>
    <row r="66" spans="1:82" x14ac:dyDescent="0.25">
      <c r="A66" s="179" t="s">
        <v>480</v>
      </c>
      <c r="B66" s="179" t="s">
        <v>481</v>
      </c>
      <c r="C66" s="179" t="s">
        <v>359</v>
      </c>
      <c r="D66" s="179" t="s">
        <v>55</v>
      </c>
      <c r="E66" s="180">
        <v>18207.302724882102</v>
      </c>
      <c r="F66" s="181">
        <v>17832.453152767099</v>
      </c>
      <c r="G66" s="181">
        <v>157.621305083805</v>
      </c>
      <c r="H66" s="181">
        <v>217.22826703117099</v>
      </c>
      <c r="I66" s="181">
        <v>1069.75</v>
      </c>
      <c r="J66" s="181">
        <v>931.125</v>
      </c>
      <c r="K66" s="181">
        <v>1343.1296583850899</v>
      </c>
      <c r="L66" s="181">
        <v>2048.5398013056101</v>
      </c>
      <c r="M66" s="181">
        <v>4236.1927415545697</v>
      </c>
      <c r="N66" s="181">
        <v>3562.7735930045501</v>
      </c>
      <c r="O66" s="181">
        <v>5015.7919306322201</v>
      </c>
      <c r="P66" s="180">
        <v>1663.125</v>
      </c>
      <c r="Q66" s="181">
        <v>27</v>
      </c>
      <c r="R66" s="181">
        <v>100.25</v>
      </c>
      <c r="S66" s="180">
        <v>2435.625</v>
      </c>
      <c r="T66" s="180">
        <v>824.75</v>
      </c>
      <c r="U66" s="180">
        <v>751.18754182931798</v>
      </c>
      <c r="V66" s="180">
        <v>3012.375</v>
      </c>
      <c r="W66" s="181">
        <v>436.375</v>
      </c>
      <c r="X66" s="181">
        <v>641.125</v>
      </c>
      <c r="Y66" s="181">
        <v>592.875</v>
      </c>
      <c r="Z66" s="181">
        <v>551.25</v>
      </c>
      <c r="AA66" s="181">
        <v>0</v>
      </c>
      <c r="AB66" s="181">
        <v>181</v>
      </c>
      <c r="AC66" s="181">
        <v>42.5</v>
      </c>
      <c r="AD66" s="181">
        <v>370.125</v>
      </c>
      <c r="AE66" s="181">
        <v>197.125</v>
      </c>
      <c r="AF66" s="180">
        <v>5563.1990409253804</v>
      </c>
      <c r="AG66" s="181">
        <v>1736.25</v>
      </c>
      <c r="AH66" s="181">
        <v>120.25</v>
      </c>
      <c r="AI66" s="181">
        <v>1500.25</v>
      </c>
      <c r="AJ66" s="181">
        <v>260.375</v>
      </c>
      <c r="AK66" s="181">
        <v>193.125</v>
      </c>
      <c r="AL66" s="181">
        <v>265.875</v>
      </c>
      <c r="AM66" s="181">
        <v>1487.0740409253799</v>
      </c>
      <c r="AN66" s="180">
        <v>154.75</v>
      </c>
      <c r="AO66" s="180">
        <v>620.54114212734896</v>
      </c>
      <c r="AP66" s="181">
        <v>474.75</v>
      </c>
      <c r="AQ66" s="181">
        <v>10.625</v>
      </c>
      <c r="AR66" s="181">
        <v>97.916142127349005</v>
      </c>
      <c r="AS66" s="181">
        <v>37.25</v>
      </c>
      <c r="AT66" s="180">
        <v>496.625</v>
      </c>
      <c r="AU66" s="180">
        <v>61.75</v>
      </c>
      <c r="AV66" s="180">
        <v>53.375</v>
      </c>
      <c r="AW66" s="181">
        <v>7</v>
      </c>
      <c r="AX66" s="181">
        <v>46.375</v>
      </c>
      <c r="AY66" s="180">
        <v>72.375</v>
      </c>
      <c r="AZ66" s="180">
        <v>61.25</v>
      </c>
      <c r="BA66" s="180">
        <v>35.375</v>
      </c>
      <c r="BB66" s="180">
        <v>2</v>
      </c>
      <c r="BC66" s="180">
        <v>4.875</v>
      </c>
      <c r="BD66" s="180">
        <v>1425.5</v>
      </c>
      <c r="BE66" s="180">
        <v>42.75</v>
      </c>
      <c r="BF66" s="180">
        <v>118.125</v>
      </c>
      <c r="BG66" s="180">
        <v>568.375</v>
      </c>
      <c r="BH66" s="180" t="e">
        <v>#VALUE!</v>
      </c>
      <c r="BI66" s="182">
        <v>3997.11226384375</v>
      </c>
      <c r="BJ66" s="183" t="e">
        <v>#VALUE!</v>
      </c>
      <c r="BK66" s="183">
        <v>126.375</v>
      </c>
      <c r="BL66" s="183">
        <v>2350.11226384375</v>
      </c>
      <c r="BM66" s="183">
        <v>3</v>
      </c>
      <c r="BN66" s="183">
        <v>56.375</v>
      </c>
      <c r="BO66" s="183">
        <v>2</v>
      </c>
      <c r="BP66" s="183">
        <v>211.375</v>
      </c>
      <c r="BQ66" s="184">
        <v>1395.625</v>
      </c>
      <c r="BR66" s="184">
        <v>247</v>
      </c>
      <c r="BS66" s="184">
        <v>204.875</v>
      </c>
      <c r="BT66" s="184" t="e">
        <v>#VALUE!</v>
      </c>
      <c r="BU66" s="184">
        <v>1</v>
      </c>
      <c r="BV66" s="184">
        <v>689.25</v>
      </c>
      <c r="BW66" s="185" t="e">
        <v>#VALUE!</v>
      </c>
      <c r="BX66" s="185">
        <v>81.75</v>
      </c>
      <c r="BY66" s="185" t="e">
        <v>#VALUE!</v>
      </c>
      <c r="BZ66" s="185">
        <v>68.625</v>
      </c>
      <c r="CA66" s="185">
        <v>55.625</v>
      </c>
      <c r="CB66" s="185">
        <v>375.875</v>
      </c>
      <c r="CC66" s="186">
        <v>93.5</v>
      </c>
      <c r="CD66" s="187">
        <v>175092.34886522201</v>
      </c>
    </row>
    <row r="67" spans="1:82" x14ac:dyDescent="0.25">
      <c r="A67" s="179" t="s">
        <v>482</v>
      </c>
      <c r="B67" s="179" t="s">
        <v>483</v>
      </c>
      <c r="C67" s="179" t="s">
        <v>405</v>
      </c>
      <c r="D67" s="179" t="s">
        <v>124</v>
      </c>
      <c r="E67" s="180">
        <v>22292.6969056079</v>
      </c>
      <c r="F67" s="181">
        <v>22013.987789073301</v>
      </c>
      <c r="G67" s="181">
        <v>119.21967954008799</v>
      </c>
      <c r="H67" s="181">
        <v>159.48943699446599</v>
      </c>
      <c r="I67" s="181">
        <v>1400.8838562091501</v>
      </c>
      <c r="J67" s="181">
        <v>1325.25</v>
      </c>
      <c r="K67" s="181">
        <v>1593.3744404234001</v>
      </c>
      <c r="L67" s="181">
        <v>2598.33794906805</v>
      </c>
      <c r="M67" s="181">
        <v>6030.8673609173602</v>
      </c>
      <c r="N67" s="181">
        <v>4821.5508130586104</v>
      </c>
      <c r="O67" s="181">
        <v>4522.4324859313101</v>
      </c>
      <c r="P67" s="180">
        <v>2645.2588562091501</v>
      </c>
      <c r="Q67" s="181">
        <v>241.50885620915</v>
      </c>
      <c r="R67" s="181">
        <v>215.625</v>
      </c>
      <c r="S67" s="180">
        <v>1196.75</v>
      </c>
      <c r="T67" s="180">
        <v>1044.25</v>
      </c>
      <c r="U67" s="180">
        <v>576.39211426761096</v>
      </c>
      <c r="V67" s="180">
        <v>6300.375</v>
      </c>
      <c r="W67" s="181">
        <v>2544.625</v>
      </c>
      <c r="X67" s="181">
        <v>854.5</v>
      </c>
      <c r="Y67" s="181">
        <v>539</v>
      </c>
      <c r="Z67" s="181">
        <v>651.625</v>
      </c>
      <c r="AA67" s="181">
        <v>26.625</v>
      </c>
      <c r="AB67" s="181">
        <v>421.875</v>
      </c>
      <c r="AC67" s="181">
        <v>194.625</v>
      </c>
      <c r="AD67" s="181">
        <v>686.375</v>
      </c>
      <c r="AE67" s="181">
        <v>381.125</v>
      </c>
      <c r="AF67" s="180">
        <v>6472.4209351311301</v>
      </c>
      <c r="AG67" s="181">
        <v>1245.875</v>
      </c>
      <c r="AH67" s="181">
        <v>44</v>
      </c>
      <c r="AI67" s="181">
        <v>1690.125</v>
      </c>
      <c r="AJ67" s="181">
        <v>764.875</v>
      </c>
      <c r="AK67" s="181">
        <v>493.375</v>
      </c>
      <c r="AL67" s="181">
        <v>82.125</v>
      </c>
      <c r="AM67" s="181">
        <v>2152.0459351311301</v>
      </c>
      <c r="AN67" s="180">
        <v>374.75</v>
      </c>
      <c r="AO67" s="180">
        <v>648</v>
      </c>
      <c r="AP67" s="181">
        <v>343.25</v>
      </c>
      <c r="AQ67" s="181">
        <v>39.25</v>
      </c>
      <c r="AR67" s="181">
        <v>151</v>
      </c>
      <c r="AS67" s="181">
        <v>114.5</v>
      </c>
      <c r="AT67" s="180">
        <v>373</v>
      </c>
      <c r="AU67" s="180">
        <v>48.125</v>
      </c>
      <c r="AV67" s="180">
        <v>131.875</v>
      </c>
      <c r="AW67" s="181">
        <v>28.125</v>
      </c>
      <c r="AX67" s="181">
        <v>103.75</v>
      </c>
      <c r="AY67" s="180">
        <v>32.875</v>
      </c>
      <c r="AZ67" s="180">
        <v>244.875</v>
      </c>
      <c r="BA67" s="180">
        <v>103.875</v>
      </c>
      <c r="BB67" s="180">
        <v>9</v>
      </c>
      <c r="BC67" s="180">
        <v>3</v>
      </c>
      <c r="BD67" s="180">
        <v>1214</v>
      </c>
      <c r="BE67" s="180">
        <v>172.875</v>
      </c>
      <c r="BF67" s="180">
        <v>64.875</v>
      </c>
      <c r="BG67" s="180">
        <v>434.25</v>
      </c>
      <c r="BH67" s="180" t="e">
        <v>#VALUE!</v>
      </c>
      <c r="BI67" s="182">
        <v>3837.3784635624997</v>
      </c>
      <c r="BJ67" s="183" t="e">
        <v>#VALUE!</v>
      </c>
      <c r="BK67" s="183">
        <v>552.5</v>
      </c>
      <c r="BL67" s="183">
        <v>1808.8784635625</v>
      </c>
      <c r="BM67" s="183">
        <v>10</v>
      </c>
      <c r="BN67" s="183">
        <v>51.75</v>
      </c>
      <c r="BO67" s="183" t="e">
        <v>#VALUE!</v>
      </c>
      <c r="BP67" s="183">
        <v>282.625</v>
      </c>
      <c r="BQ67" s="184">
        <v>1059.75</v>
      </c>
      <c r="BR67" s="184">
        <v>127.125</v>
      </c>
      <c r="BS67" s="184" t="e">
        <v>#VALUE!</v>
      </c>
      <c r="BT67" s="184" t="e">
        <v>#VALUE!</v>
      </c>
      <c r="BU67" s="184">
        <v>1</v>
      </c>
      <c r="BV67" s="184">
        <v>462.375</v>
      </c>
      <c r="BW67" s="185" t="e">
        <v>#VALUE!</v>
      </c>
      <c r="BX67" s="185" t="e">
        <v>#VALUE!</v>
      </c>
      <c r="BY67" s="185" t="e">
        <v>#VALUE!</v>
      </c>
      <c r="BZ67" s="185" t="e">
        <v>#VALUE!</v>
      </c>
      <c r="CA67" s="185" t="e">
        <v>#VALUE!</v>
      </c>
      <c r="CB67" s="185">
        <v>240.875</v>
      </c>
      <c r="CC67" s="186">
        <v>211.5</v>
      </c>
      <c r="CD67" s="187">
        <v>183426.66585580999</v>
      </c>
    </row>
    <row r="68" spans="1:82" x14ac:dyDescent="0.25">
      <c r="A68" s="179" t="s">
        <v>484</v>
      </c>
      <c r="B68" s="179" t="s">
        <v>485</v>
      </c>
      <c r="C68" s="179" t="s">
        <v>371</v>
      </c>
      <c r="D68" s="179" t="s">
        <v>125</v>
      </c>
      <c r="E68" s="180">
        <v>8137.6913125173796</v>
      </c>
      <c r="F68" s="181">
        <v>8036.7001586712304</v>
      </c>
      <c r="G68" s="181">
        <v>0</v>
      </c>
      <c r="H68" s="181">
        <v>100.99115384615401</v>
      </c>
      <c r="I68" s="181">
        <v>472.75</v>
      </c>
      <c r="J68" s="181">
        <v>467.25</v>
      </c>
      <c r="K68" s="181">
        <v>515.875</v>
      </c>
      <c r="L68" s="181">
        <v>639.11615384615402</v>
      </c>
      <c r="M68" s="181">
        <v>2309.81043381166</v>
      </c>
      <c r="N68" s="181">
        <v>2268.1397248595699</v>
      </c>
      <c r="O68" s="181">
        <v>1464.75</v>
      </c>
      <c r="P68" s="180">
        <v>354.75</v>
      </c>
      <c r="Q68" s="181">
        <v>15</v>
      </c>
      <c r="R68" s="181">
        <v>35.25</v>
      </c>
      <c r="S68" s="180">
        <v>317.75</v>
      </c>
      <c r="T68" s="180">
        <v>279.375</v>
      </c>
      <c r="U68" s="180">
        <v>239.654330929037</v>
      </c>
      <c r="V68" s="180">
        <v>2341.75</v>
      </c>
      <c r="W68" s="181">
        <v>559.875</v>
      </c>
      <c r="X68" s="181">
        <v>525.5</v>
      </c>
      <c r="Y68" s="181">
        <v>439.5</v>
      </c>
      <c r="Z68" s="181">
        <v>455.625</v>
      </c>
      <c r="AA68" s="181">
        <v>11.25</v>
      </c>
      <c r="AB68" s="181">
        <v>88</v>
      </c>
      <c r="AC68" s="181">
        <v>21.75</v>
      </c>
      <c r="AD68" s="181">
        <v>158.875</v>
      </c>
      <c r="AE68" s="181">
        <v>81.375</v>
      </c>
      <c r="AF68" s="180">
        <v>2827.78698158835</v>
      </c>
      <c r="AG68" s="181">
        <v>1624.5</v>
      </c>
      <c r="AH68" s="181" t="e">
        <v>#VALUE!</v>
      </c>
      <c r="AI68" s="181">
        <v>478.5</v>
      </c>
      <c r="AJ68" s="181">
        <v>103.375</v>
      </c>
      <c r="AK68" s="181">
        <v>27.75</v>
      </c>
      <c r="AL68" s="181">
        <v>99.625</v>
      </c>
      <c r="AM68" s="181">
        <v>494.03698158834698</v>
      </c>
      <c r="AN68" s="180">
        <v>33.625</v>
      </c>
      <c r="AO68" s="180">
        <v>192.5</v>
      </c>
      <c r="AP68" s="181">
        <v>120.875</v>
      </c>
      <c r="AQ68" s="181">
        <v>3</v>
      </c>
      <c r="AR68" s="181">
        <v>50.125</v>
      </c>
      <c r="AS68" s="181">
        <v>18.5</v>
      </c>
      <c r="AT68" s="180">
        <v>191.625</v>
      </c>
      <c r="AU68" s="180">
        <v>11.125</v>
      </c>
      <c r="AV68" s="180">
        <v>70.125</v>
      </c>
      <c r="AW68" s="181">
        <v>9.5</v>
      </c>
      <c r="AX68" s="181">
        <v>60.625</v>
      </c>
      <c r="AY68" s="180">
        <v>14</v>
      </c>
      <c r="AZ68" s="180">
        <v>34.375</v>
      </c>
      <c r="BA68" s="180">
        <v>328.625</v>
      </c>
      <c r="BB68" s="180">
        <v>0</v>
      </c>
      <c r="BC68" s="180">
        <v>2</v>
      </c>
      <c r="BD68" s="180">
        <v>745.25</v>
      </c>
      <c r="BE68" s="180" t="e">
        <v>#VALUE!</v>
      </c>
      <c r="BF68" s="180">
        <v>4.25</v>
      </c>
      <c r="BG68" s="180">
        <v>69.125</v>
      </c>
      <c r="BH68" s="180" t="e">
        <v>#VALUE!</v>
      </c>
      <c r="BI68" s="182">
        <v>859.08720568750005</v>
      </c>
      <c r="BJ68" s="183">
        <v>220.375</v>
      </c>
      <c r="BK68" s="183">
        <v>17.625</v>
      </c>
      <c r="BL68" s="183">
        <v>575.08720568750005</v>
      </c>
      <c r="BM68" s="183">
        <v>3</v>
      </c>
      <c r="BN68" s="183">
        <v>11</v>
      </c>
      <c r="BO68" s="183" t="e">
        <v>#VALUE!</v>
      </c>
      <c r="BP68" s="183">
        <v>32</v>
      </c>
      <c r="BQ68" s="184">
        <v>611.5</v>
      </c>
      <c r="BR68" s="184">
        <v>33.75</v>
      </c>
      <c r="BS68" s="184" t="e">
        <v>#VALUE!</v>
      </c>
      <c r="BT68" s="184" t="e">
        <v>#VALUE!</v>
      </c>
      <c r="BU68" s="184">
        <v>0</v>
      </c>
      <c r="BV68" s="184">
        <v>443.5</v>
      </c>
      <c r="BW68" s="185">
        <v>143.25</v>
      </c>
      <c r="BX68" s="185">
        <v>0</v>
      </c>
      <c r="BY68" s="185" t="e">
        <v>#VALUE!</v>
      </c>
      <c r="BZ68" s="185" t="e">
        <v>#VALUE!</v>
      </c>
      <c r="CA68" s="185">
        <v>68</v>
      </c>
      <c r="CB68" s="185">
        <v>227.25</v>
      </c>
      <c r="CC68" s="186">
        <v>109.75</v>
      </c>
      <c r="CD68" s="187">
        <v>52425.258336454601</v>
      </c>
    </row>
    <row r="69" spans="1:82" x14ac:dyDescent="0.25">
      <c r="A69" s="179" t="s">
        <v>486</v>
      </c>
      <c r="B69" s="179" t="s">
        <v>487</v>
      </c>
      <c r="C69" s="179" t="s">
        <v>375</v>
      </c>
      <c r="D69" s="179" t="s">
        <v>125</v>
      </c>
      <c r="E69" s="180">
        <v>10147.32794951227</v>
      </c>
      <c r="F69" s="181">
        <v>10122.95294951227</v>
      </c>
      <c r="G69" s="181">
        <v>6.125</v>
      </c>
      <c r="H69" s="181">
        <v>18.25</v>
      </c>
      <c r="I69" s="181">
        <v>797.875</v>
      </c>
      <c r="J69" s="181">
        <v>536.375</v>
      </c>
      <c r="K69" s="181">
        <v>561.02717391304395</v>
      </c>
      <c r="L69" s="181">
        <v>1464.97758454106</v>
      </c>
      <c r="M69" s="181">
        <v>2155.0198994244001</v>
      </c>
      <c r="N69" s="181">
        <v>3001.0532916337602</v>
      </c>
      <c r="O69" s="181">
        <v>1631</v>
      </c>
      <c r="P69" s="180">
        <v>702.375</v>
      </c>
      <c r="Q69" s="181">
        <v>12.375</v>
      </c>
      <c r="R69" s="181">
        <v>71.5</v>
      </c>
      <c r="S69" s="180">
        <v>1144</v>
      </c>
      <c r="T69" s="180">
        <v>488.875</v>
      </c>
      <c r="U69" s="180">
        <v>324.44125421605003</v>
      </c>
      <c r="V69" s="180">
        <v>1583.5</v>
      </c>
      <c r="W69" s="181">
        <v>520.625</v>
      </c>
      <c r="X69" s="181">
        <v>43.75</v>
      </c>
      <c r="Y69" s="181">
        <v>173.25</v>
      </c>
      <c r="Z69" s="181">
        <v>193.75</v>
      </c>
      <c r="AA69" s="181" t="e">
        <v>#VALUE!</v>
      </c>
      <c r="AB69" s="181">
        <v>324.625</v>
      </c>
      <c r="AC69" s="181" t="e">
        <v>#VALUE!</v>
      </c>
      <c r="AD69" s="181">
        <v>134.25</v>
      </c>
      <c r="AE69" s="181">
        <v>193.25</v>
      </c>
      <c r="AF69" s="180">
        <v>3315.5116952962198</v>
      </c>
      <c r="AG69" s="181">
        <v>1435.875</v>
      </c>
      <c r="AH69" s="181">
        <v>130.375</v>
      </c>
      <c r="AI69" s="181">
        <v>353.125</v>
      </c>
      <c r="AJ69" s="181">
        <v>88.25</v>
      </c>
      <c r="AK69" s="181">
        <v>170.875</v>
      </c>
      <c r="AL69" s="181">
        <v>46.75</v>
      </c>
      <c r="AM69" s="181">
        <v>1090.2616952962201</v>
      </c>
      <c r="AN69" s="180">
        <v>335.5</v>
      </c>
      <c r="AO69" s="180">
        <v>241.625</v>
      </c>
      <c r="AP69" s="181">
        <v>172.125</v>
      </c>
      <c r="AQ69" s="181">
        <v>11.375</v>
      </c>
      <c r="AR69" s="181">
        <v>45.375</v>
      </c>
      <c r="AS69" s="181">
        <v>12.75</v>
      </c>
      <c r="AT69" s="180">
        <v>209.625</v>
      </c>
      <c r="AU69" s="180">
        <v>40.875</v>
      </c>
      <c r="AV69" s="180">
        <v>53.5</v>
      </c>
      <c r="AW69" s="181">
        <v>32.625</v>
      </c>
      <c r="AX69" s="181">
        <v>20.875</v>
      </c>
      <c r="AY69" s="180">
        <v>12.125</v>
      </c>
      <c r="AZ69" s="180">
        <v>19.5</v>
      </c>
      <c r="BA69" s="180">
        <v>39.875</v>
      </c>
      <c r="BB69" s="180">
        <v>25.5</v>
      </c>
      <c r="BC69" s="180">
        <v>4.5</v>
      </c>
      <c r="BD69" s="180">
        <v>1153.75</v>
      </c>
      <c r="BE69" s="180">
        <v>2.375</v>
      </c>
      <c r="BF69" s="180">
        <v>53.625</v>
      </c>
      <c r="BG69" s="180">
        <v>276.75</v>
      </c>
      <c r="BH69" s="180" t="e">
        <v>#VALUE!</v>
      </c>
      <c r="BI69" s="182">
        <v>3427.82857529185</v>
      </c>
      <c r="BJ69" s="183">
        <v>1262.375</v>
      </c>
      <c r="BK69" s="183">
        <v>62.5</v>
      </c>
      <c r="BL69" s="183">
        <v>1694.1939981874998</v>
      </c>
      <c r="BM69" s="183" t="e">
        <v>#VALUE!</v>
      </c>
      <c r="BN69" s="183">
        <v>1.125</v>
      </c>
      <c r="BO69" s="183" t="e">
        <v>#VALUE!</v>
      </c>
      <c r="BP69" s="183">
        <v>407.634577104345</v>
      </c>
      <c r="BQ69" s="184">
        <v>2048.875</v>
      </c>
      <c r="BR69" s="184">
        <v>53.625</v>
      </c>
      <c r="BS69" s="184" t="e">
        <v>#VALUE!</v>
      </c>
      <c r="BT69" s="184" t="e">
        <v>#VALUE!</v>
      </c>
      <c r="BU69" s="184" t="e">
        <v>#VALUE!</v>
      </c>
      <c r="BV69" s="184">
        <v>449.375</v>
      </c>
      <c r="BW69" s="185">
        <v>218.125</v>
      </c>
      <c r="BX69" s="185" t="e">
        <v>#VALUE!</v>
      </c>
      <c r="BY69" s="185" t="e">
        <v>#VALUE!</v>
      </c>
      <c r="BZ69" s="185" t="e">
        <v>#VALUE!</v>
      </c>
      <c r="CA69" s="185" t="e">
        <v>#VALUE!</v>
      </c>
      <c r="CB69" s="185">
        <v>191.75</v>
      </c>
      <c r="CC69" s="186">
        <v>158.25</v>
      </c>
      <c r="CD69" s="187">
        <v>102883.4450025558</v>
      </c>
    </row>
    <row r="70" spans="1:82" x14ac:dyDescent="0.25">
      <c r="A70" s="179" t="s">
        <v>488</v>
      </c>
      <c r="B70" s="179" t="s">
        <v>489</v>
      </c>
      <c r="C70" s="179" t="s">
        <v>490</v>
      </c>
      <c r="D70" s="179" t="s">
        <v>120</v>
      </c>
      <c r="E70" s="180">
        <v>28397.151579097699</v>
      </c>
      <c r="F70" s="181">
        <v>27710.419535699799</v>
      </c>
      <c r="G70" s="181">
        <v>239.784147869674</v>
      </c>
      <c r="H70" s="181">
        <v>446.94789552823698</v>
      </c>
      <c r="I70" s="181">
        <v>1529.75</v>
      </c>
      <c r="J70" s="181">
        <v>1535.9249494949499</v>
      </c>
      <c r="K70" s="181">
        <v>1675.625</v>
      </c>
      <c r="L70" s="181">
        <v>3294.36378132552</v>
      </c>
      <c r="M70" s="181">
        <v>6350.51655448363</v>
      </c>
      <c r="N70" s="181">
        <v>6618.9192651133299</v>
      </c>
      <c r="O70" s="181">
        <v>7392.0520286802603</v>
      </c>
      <c r="P70" s="180">
        <v>2609.375</v>
      </c>
      <c r="Q70" s="181">
        <v>565.125</v>
      </c>
      <c r="R70" s="181">
        <v>314.375</v>
      </c>
      <c r="S70" s="180">
        <v>1759.875</v>
      </c>
      <c r="T70" s="180">
        <v>803.375</v>
      </c>
      <c r="U70" s="180">
        <v>1047.552078012458</v>
      </c>
      <c r="V70" s="180">
        <v>6632.5</v>
      </c>
      <c r="W70" s="181">
        <v>1740</v>
      </c>
      <c r="X70" s="181">
        <v>871.625</v>
      </c>
      <c r="Y70" s="181">
        <v>553.25</v>
      </c>
      <c r="Z70" s="181">
        <v>772.75</v>
      </c>
      <c r="AA70" s="181">
        <v>57.125</v>
      </c>
      <c r="AB70" s="181">
        <v>1048.375</v>
      </c>
      <c r="AC70" s="181">
        <v>347.25</v>
      </c>
      <c r="AD70" s="181">
        <v>613.75</v>
      </c>
      <c r="AE70" s="181">
        <v>628.375</v>
      </c>
      <c r="AF70" s="180">
        <v>9181.3495010852293</v>
      </c>
      <c r="AG70" s="181">
        <v>2553.25</v>
      </c>
      <c r="AH70" s="181">
        <v>35.25</v>
      </c>
      <c r="AI70" s="181">
        <v>2214.125</v>
      </c>
      <c r="AJ70" s="181">
        <v>1691.125</v>
      </c>
      <c r="AK70" s="181">
        <v>108.75</v>
      </c>
      <c r="AL70" s="181">
        <v>474.75</v>
      </c>
      <c r="AM70" s="181">
        <v>2104.0995010852298</v>
      </c>
      <c r="AN70" s="180">
        <v>148.375</v>
      </c>
      <c r="AO70" s="180">
        <v>694.875</v>
      </c>
      <c r="AP70" s="181">
        <v>471.125</v>
      </c>
      <c r="AQ70" s="181">
        <v>7.25</v>
      </c>
      <c r="AR70" s="181">
        <v>166.25</v>
      </c>
      <c r="AS70" s="181">
        <v>50.25</v>
      </c>
      <c r="AT70" s="180">
        <v>417.125</v>
      </c>
      <c r="AU70" s="180">
        <v>113.625</v>
      </c>
      <c r="AV70" s="180">
        <v>172.125</v>
      </c>
      <c r="AW70" s="181">
        <v>50.625</v>
      </c>
      <c r="AX70" s="181">
        <v>121.5</v>
      </c>
      <c r="AY70" s="180">
        <v>168.625</v>
      </c>
      <c r="AZ70" s="180">
        <v>43</v>
      </c>
      <c r="BA70" s="180">
        <v>134.75</v>
      </c>
      <c r="BB70" s="180">
        <v>5.375</v>
      </c>
      <c r="BC70" s="180">
        <v>1.75</v>
      </c>
      <c r="BD70" s="180">
        <v>3074.375</v>
      </c>
      <c r="BE70" s="180">
        <v>184.25</v>
      </c>
      <c r="BF70" s="180">
        <v>167.875</v>
      </c>
      <c r="BG70" s="180">
        <v>912.5</v>
      </c>
      <c r="BH70" s="180" t="e">
        <v>#VALUE!</v>
      </c>
      <c r="BI70" s="182">
        <v>6953.6363412499995</v>
      </c>
      <c r="BJ70" s="183">
        <v>948.125</v>
      </c>
      <c r="BK70" s="183">
        <v>613.25</v>
      </c>
      <c r="BL70" s="183">
        <v>4850.7613412499995</v>
      </c>
      <c r="BM70" s="183">
        <v>6.875</v>
      </c>
      <c r="BN70" s="183">
        <v>15.75</v>
      </c>
      <c r="BO70" s="183">
        <v>0</v>
      </c>
      <c r="BP70" s="183">
        <v>518.875</v>
      </c>
      <c r="BQ70" s="184">
        <v>1559.25</v>
      </c>
      <c r="BR70" s="184">
        <v>180.375</v>
      </c>
      <c r="BS70" s="184">
        <v>191.875</v>
      </c>
      <c r="BT70" s="184" t="e">
        <v>#VALUE!</v>
      </c>
      <c r="BU70" s="184">
        <v>0</v>
      </c>
      <c r="BV70" s="184">
        <v>601.25</v>
      </c>
      <c r="BW70" s="185">
        <v>0</v>
      </c>
      <c r="BX70" s="185" t="e">
        <v>#VALUE!</v>
      </c>
      <c r="BY70" s="185" t="e">
        <v>#VALUE!</v>
      </c>
      <c r="BZ70" s="185" t="e">
        <v>#VALUE!</v>
      </c>
      <c r="CA70" s="185" t="e">
        <v>#VALUE!</v>
      </c>
      <c r="CB70" s="185">
        <v>384.25</v>
      </c>
      <c r="CC70" s="186">
        <v>4717.25</v>
      </c>
      <c r="CD70" s="187">
        <v>347096.24056239799</v>
      </c>
    </row>
    <row r="71" spans="1:82" x14ac:dyDescent="0.25">
      <c r="A71" s="179" t="s">
        <v>491</v>
      </c>
      <c r="B71" s="179" t="s">
        <v>492</v>
      </c>
      <c r="C71" s="179" t="s">
        <v>490</v>
      </c>
      <c r="D71" s="179" t="s">
        <v>120</v>
      </c>
      <c r="E71" s="180">
        <v>23134.263081638001</v>
      </c>
      <c r="F71" s="181">
        <v>22207.761460523201</v>
      </c>
      <c r="G71" s="181">
        <v>244.42661242266499</v>
      </c>
      <c r="H71" s="181">
        <v>682.07500869219405</v>
      </c>
      <c r="I71" s="181">
        <v>830.02305764411005</v>
      </c>
      <c r="J71" s="181">
        <v>945.625</v>
      </c>
      <c r="K71" s="181">
        <v>1150.7961956521699</v>
      </c>
      <c r="L71" s="181">
        <v>2682.9133302842702</v>
      </c>
      <c r="M71" s="181">
        <v>4808.3779993496601</v>
      </c>
      <c r="N71" s="181">
        <v>4869.4004322022702</v>
      </c>
      <c r="O71" s="181">
        <v>7847.1270665055699</v>
      </c>
      <c r="P71" s="180">
        <v>1858.875</v>
      </c>
      <c r="Q71" s="181">
        <v>535.625</v>
      </c>
      <c r="R71" s="181">
        <v>273.375</v>
      </c>
      <c r="S71" s="180">
        <v>1732</v>
      </c>
      <c r="T71" s="180">
        <v>216.125</v>
      </c>
      <c r="U71" s="180">
        <v>1558.26323165023</v>
      </c>
      <c r="V71" s="180">
        <v>5489.625</v>
      </c>
      <c r="W71" s="181">
        <v>1090.5</v>
      </c>
      <c r="X71" s="181">
        <v>1487.5</v>
      </c>
      <c r="Y71" s="181">
        <v>60.875</v>
      </c>
      <c r="Z71" s="181">
        <v>886</v>
      </c>
      <c r="AA71" s="181" t="e">
        <v>#VALUE!</v>
      </c>
      <c r="AB71" s="181">
        <v>369.25</v>
      </c>
      <c r="AC71" s="181">
        <v>5.125</v>
      </c>
      <c r="AD71" s="181">
        <v>557.875</v>
      </c>
      <c r="AE71" s="181">
        <v>1032.5</v>
      </c>
      <c r="AF71" s="180">
        <v>7948.1248499878202</v>
      </c>
      <c r="AG71" s="181">
        <v>2249.875</v>
      </c>
      <c r="AH71" s="181">
        <v>71.25</v>
      </c>
      <c r="AI71" s="181">
        <v>2110.125</v>
      </c>
      <c r="AJ71" s="181">
        <v>1401</v>
      </c>
      <c r="AK71" s="181">
        <v>121.625</v>
      </c>
      <c r="AL71" s="181">
        <v>114.875</v>
      </c>
      <c r="AM71" s="181">
        <v>1879.37484998782</v>
      </c>
      <c r="AN71" s="180">
        <v>380</v>
      </c>
      <c r="AO71" s="180">
        <v>531.25</v>
      </c>
      <c r="AP71" s="181">
        <v>149.25</v>
      </c>
      <c r="AQ71" s="181">
        <v>1.375</v>
      </c>
      <c r="AR71" s="181">
        <v>342.5</v>
      </c>
      <c r="AS71" s="181">
        <v>38.125</v>
      </c>
      <c r="AT71" s="180">
        <v>262.75</v>
      </c>
      <c r="AU71" s="180">
        <v>33.375</v>
      </c>
      <c r="AV71" s="180">
        <v>90.5</v>
      </c>
      <c r="AW71" s="181">
        <v>45.625</v>
      </c>
      <c r="AX71" s="181">
        <v>44.875</v>
      </c>
      <c r="AY71" s="180">
        <v>162.375</v>
      </c>
      <c r="AZ71" s="180">
        <v>102.625</v>
      </c>
      <c r="BA71" s="180">
        <v>61</v>
      </c>
      <c r="BB71" s="180">
        <v>5</v>
      </c>
      <c r="BC71" s="180">
        <v>0.625</v>
      </c>
      <c r="BD71" s="180">
        <v>1655.25</v>
      </c>
      <c r="BE71" s="180">
        <v>95.5</v>
      </c>
      <c r="BF71" s="180" t="e">
        <v>#VALUE!</v>
      </c>
      <c r="BG71" s="180">
        <v>679.75</v>
      </c>
      <c r="BH71" s="180" t="e">
        <v>#VALUE!</v>
      </c>
      <c r="BI71" s="182">
        <v>4550.4899613437501</v>
      </c>
      <c r="BJ71" s="183">
        <v>725.625</v>
      </c>
      <c r="BK71" s="183">
        <v>309.625</v>
      </c>
      <c r="BL71" s="183">
        <v>2271.2399613437501</v>
      </c>
      <c r="BM71" s="183">
        <v>0</v>
      </c>
      <c r="BN71" s="183">
        <v>24.5</v>
      </c>
      <c r="BO71" s="183">
        <v>680.375</v>
      </c>
      <c r="BP71" s="183">
        <v>539.125</v>
      </c>
      <c r="BQ71" s="184">
        <v>1210.5</v>
      </c>
      <c r="BR71" s="184">
        <v>365.25</v>
      </c>
      <c r="BS71" s="184" t="e">
        <v>#VALUE!</v>
      </c>
      <c r="BT71" s="184" t="e">
        <v>#VALUE!</v>
      </c>
      <c r="BU71" s="184" t="e">
        <v>#VALUE!</v>
      </c>
      <c r="BV71" s="184">
        <v>606.75</v>
      </c>
      <c r="BW71" s="185">
        <v>306.5</v>
      </c>
      <c r="BX71" s="185" t="e">
        <v>#VALUE!</v>
      </c>
      <c r="BY71" s="185" t="e">
        <v>#VALUE!</v>
      </c>
      <c r="BZ71" s="185">
        <v>31.125</v>
      </c>
      <c r="CA71" s="185" t="e">
        <v>#VALUE!</v>
      </c>
      <c r="CB71" s="185">
        <v>178.625</v>
      </c>
      <c r="CC71" s="186">
        <v>2087.5004629629598</v>
      </c>
      <c r="CD71" s="187">
        <v>205586.58587497799</v>
      </c>
    </row>
    <row r="72" spans="1:82" x14ac:dyDescent="0.25">
      <c r="A72" s="179" t="s">
        <v>493</v>
      </c>
      <c r="B72" s="179" t="s">
        <v>494</v>
      </c>
      <c r="C72" s="179" t="s">
        <v>355</v>
      </c>
      <c r="D72" s="179" t="s">
        <v>55</v>
      </c>
      <c r="E72" s="180">
        <v>62590.006311384997</v>
      </c>
      <c r="F72" s="181">
        <v>62227.235568631397</v>
      </c>
      <c r="G72" s="181">
        <v>52.125</v>
      </c>
      <c r="H72" s="181">
        <v>310.64574275362298</v>
      </c>
      <c r="I72" s="181">
        <v>3325.5948660714298</v>
      </c>
      <c r="J72" s="181">
        <v>3223.7049019607798</v>
      </c>
      <c r="K72" s="181">
        <v>3843.75</v>
      </c>
      <c r="L72" s="181">
        <v>7468.5650083475102</v>
      </c>
      <c r="M72" s="181">
        <v>15727.576568778601</v>
      </c>
      <c r="N72" s="181">
        <v>12134.9725449331</v>
      </c>
      <c r="O72" s="181">
        <v>16865.842421293601</v>
      </c>
      <c r="P72" s="180">
        <v>10217.5</v>
      </c>
      <c r="Q72" s="181">
        <v>41.125</v>
      </c>
      <c r="R72" s="181">
        <v>662.75</v>
      </c>
      <c r="S72" s="180">
        <v>5647</v>
      </c>
      <c r="T72" s="180">
        <v>3150.1470647773299</v>
      </c>
      <c r="U72" s="180">
        <v>2448.7373074529601</v>
      </c>
      <c r="V72" s="180">
        <v>11741.375</v>
      </c>
      <c r="W72" s="181">
        <v>3039</v>
      </c>
      <c r="X72" s="181">
        <v>1411.125</v>
      </c>
      <c r="Y72" s="181">
        <v>1071.625</v>
      </c>
      <c r="Z72" s="181">
        <v>2596.75</v>
      </c>
      <c r="AA72" s="181">
        <v>42.75</v>
      </c>
      <c r="AB72" s="181">
        <v>627.375</v>
      </c>
      <c r="AC72" s="181">
        <v>262.625</v>
      </c>
      <c r="AD72" s="181">
        <v>1850.75</v>
      </c>
      <c r="AE72" s="181">
        <v>839.375</v>
      </c>
      <c r="AF72" s="180">
        <v>15147.4969391548</v>
      </c>
      <c r="AG72" s="181">
        <v>3472.125</v>
      </c>
      <c r="AH72" s="181">
        <v>209.875</v>
      </c>
      <c r="AI72" s="181">
        <v>3254.25</v>
      </c>
      <c r="AJ72" s="181">
        <v>2983.75</v>
      </c>
      <c r="AK72" s="181">
        <v>446.375</v>
      </c>
      <c r="AL72" s="181">
        <v>384.25</v>
      </c>
      <c r="AM72" s="181">
        <v>4396.8719391547702</v>
      </c>
      <c r="AN72" s="180">
        <v>834.125</v>
      </c>
      <c r="AO72" s="180">
        <v>2697.5</v>
      </c>
      <c r="AP72" s="181">
        <v>1866.5</v>
      </c>
      <c r="AQ72" s="181">
        <v>43.25</v>
      </c>
      <c r="AR72" s="181">
        <v>562.5</v>
      </c>
      <c r="AS72" s="181">
        <v>225.25</v>
      </c>
      <c r="AT72" s="180">
        <v>394.5</v>
      </c>
      <c r="AU72" s="180">
        <v>301</v>
      </c>
      <c r="AV72" s="180">
        <v>167.75</v>
      </c>
      <c r="AW72" s="181">
        <v>55</v>
      </c>
      <c r="AX72" s="181">
        <v>112.75</v>
      </c>
      <c r="AY72" s="180">
        <v>129</v>
      </c>
      <c r="AZ72" s="180">
        <v>260.75</v>
      </c>
      <c r="BA72" s="180">
        <v>438.375</v>
      </c>
      <c r="BB72" s="180">
        <v>3.125</v>
      </c>
      <c r="BC72" s="180">
        <v>9.5</v>
      </c>
      <c r="BD72" s="180">
        <v>6375.75</v>
      </c>
      <c r="BE72" s="180">
        <v>252.5</v>
      </c>
      <c r="BF72" s="180">
        <v>169.5</v>
      </c>
      <c r="BG72" s="180">
        <v>1638.75</v>
      </c>
      <c r="BH72" s="180" t="e">
        <v>#VALUE!</v>
      </c>
      <c r="BI72" s="182">
        <v>7439.290276875</v>
      </c>
      <c r="BJ72" s="183">
        <v>725.125</v>
      </c>
      <c r="BK72" s="183">
        <v>645.875</v>
      </c>
      <c r="BL72" s="183">
        <v>5054.415276875</v>
      </c>
      <c r="BM72" s="183">
        <v>2.625</v>
      </c>
      <c r="BN72" s="183">
        <v>52.375</v>
      </c>
      <c r="BO72" s="183">
        <v>0</v>
      </c>
      <c r="BP72" s="183">
        <v>958.875</v>
      </c>
      <c r="BQ72" s="184">
        <v>5327.125</v>
      </c>
      <c r="BR72" s="184">
        <v>1586.875</v>
      </c>
      <c r="BS72" s="184" t="e">
        <v>#VALUE!</v>
      </c>
      <c r="BT72" s="184">
        <v>654</v>
      </c>
      <c r="BU72" s="184">
        <v>7.25</v>
      </c>
      <c r="BV72" s="184">
        <v>2847.875</v>
      </c>
      <c r="BW72" s="185">
        <v>1151.25</v>
      </c>
      <c r="BX72" s="185" t="e">
        <v>#VALUE!</v>
      </c>
      <c r="BY72" s="185" t="e">
        <v>#VALUE!</v>
      </c>
      <c r="BZ72" s="185">
        <v>54.625</v>
      </c>
      <c r="CA72" s="185">
        <v>57.875</v>
      </c>
      <c r="CB72" s="185">
        <v>1086.625</v>
      </c>
      <c r="CC72" s="186">
        <v>4864.1794238370303</v>
      </c>
      <c r="CD72" s="187">
        <v>691626.47649648902</v>
      </c>
    </row>
    <row r="73" spans="1:82" x14ac:dyDescent="0.25">
      <c r="A73" s="179" t="s">
        <v>495</v>
      </c>
      <c r="B73" s="179" t="s">
        <v>496</v>
      </c>
      <c r="C73" s="179" t="s">
        <v>408</v>
      </c>
      <c r="D73" s="179" t="s">
        <v>116</v>
      </c>
      <c r="E73" s="180">
        <v>7976.6513104921796</v>
      </c>
      <c r="F73" s="181">
        <v>7899.9013104921796</v>
      </c>
      <c r="G73" s="181">
        <v>76.75</v>
      </c>
      <c r="H73" s="181">
        <v>0</v>
      </c>
      <c r="I73" s="181">
        <v>228.75</v>
      </c>
      <c r="J73" s="181">
        <v>197.625</v>
      </c>
      <c r="K73" s="181">
        <v>364.125</v>
      </c>
      <c r="L73" s="181">
        <v>594.00075604838696</v>
      </c>
      <c r="M73" s="181">
        <v>2053.74819487902</v>
      </c>
      <c r="N73" s="181">
        <v>2187.52735956478</v>
      </c>
      <c r="O73" s="181">
        <v>2350.875</v>
      </c>
      <c r="P73" s="180">
        <v>357.75</v>
      </c>
      <c r="Q73" s="181">
        <v>2.375</v>
      </c>
      <c r="R73" s="181">
        <v>3.125</v>
      </c>
      <c r="S73" s="180">
        <v>1502.75</v>
      </c>
      <c r="T73" s="180">
        <v>82.75</v>
      </c>
      <c r="U73" s="180">
        <v>220.847765957447</v>
      </c>
      <c r="V73" s="180">
        <v>1856.75</v>
      </c>
      <c r="W73" s="181">
        <v>562.25</v>
      </c>
      <c r="X73" s="181">
        <v>259.5</v>
      </c>
      <c r="Y73" s="181">
        <v>290.125</v>
      </c>
      <c r="Z73" s="181">
        <v>229.875</v>
      </c>
      <c r="AA73" s="181">
        <v>0</v>
      </c>
      <c r="AB73" s="181" t="e">
        <v>#VALUE!</v>
      </c>
      <c r="AC73" s="181">
        <v>32.375</v>
      </c>
      <c r="AD73" s="181">
        <v>356</v>
      </c>
      <c r="AE73" s="181">
        <v>107.625</v>
      </c>
      <c r="AF73" s="180">
        <v>2156.55354453473</v>
      </c>
      <c r="AG73" s="181">
        <v>1075.5</v>
      </c>
      <c r="AH73" s="181">
        <v>42.125</v>
      </c>
      <c r="AI73" s="181">
        <v>516.5</v>
      </c>
      <c r="AJ73" s="181">
        <v>40.25</v>
      </c>
      <c r="AK73" s="181">
        <v>173</v>
      </c>
      <c r="AL73" s="181">
        <v>67.125</v>
      </c>
      <c r="AM73" s="181">
        <v>242.05354453473299</v>
      </c>
      <c r="AN73" s="180">
        <v>24.75</v>
      </c>
      <c r="AO73" s="180">
        <v>73.125</v>
      </c>
      <c r="AP73" s="181">
        <v>54.75</v>
      </c>
      <c r="AQ73" s="181">
        <v>8.125</v>
      </c>
      <c r="AR73" s="181">
        <v>8.625</v>
      </c>
      <c r="AS73" s="181">
        <v>1.625</v>
      </c>
      <c r="AT73" s="180">
        <v>66.5</v>
      </c>
      <c r="AU73" s="180">
        <v>51.875</v>
      </c>
      <c r="AV73" s="180">
        <v>17.625</v>
      </c>
      <c r="AW73" s="181">
        <v>1.125</v>
      </c>
      <c r="AX73" s="181">
        <v>16.5</v>
      </c>
      <c r="AY73" s="180">
        <v>11</v>
      </c>
      <c r="AZ73" s="180">
        <v>146.375</v>
      </c>
      <c r="BA73" s="180">
        <v>8</v>
      </c>
      <c r="BB73" s="180">
        <v>0</v>
      </c>
      <c r="BC73" s="180">
        <v>1</v>
      </c>
      <c r="BD73" s="180">
        <v>746.125</v>
      </c>
      <c r="BE73" s="180">
        <v>1</v>
      </c>
      <c r="BF73" s="180" t="e">
        <v>#VALUE!</v>
      </c>
      <c r="BG73" s="180">
        <v>396.125</v>
      </c>
      <c r="BH73" s="180" t="e">
        <v>#VALUE!</v>
      </c>
      <c r="BI73" s="182">
        <v>924.85679249999998</v>
      </c>
      <c r="BJ73" s="183">
        <v>315.375</v>
      </c>
      <c r="BK73" s="183">
        <v>6.125</v>
      </c>
      <c r="BL73" s="183">
        <v>588.98179249999998</v>
      </c>
      <c r="BM73" s="183" t="e">
        <v>#VALUE!</v>
      </c>
      <c r="BN73" s="183">
        <v>0</v>
      </c>
      <c r="BO73" s="183" t="e">
        <v>#VALUE!</v>
      </c>
      <c r="BP73" s="183">
        <v>14.375</v>
      </c>
      <c r="BQ73" s="184">
        <v>260.125</v>
      </c>
      <c r="BR73" s="184">
        <v>22</v>
      </c>
      <c r="BS73" s="184" t="e">
        <v>#VALUE!</v>
      </c>
      <c r="BT73" s="184" t="e">
        <v>#VALUE!</v>
      </c>
      <c r="BU73" s="184" t="e">
        <v>#VALUE!</v>
      </c>
      <c r="BV73" s="184">
        <v>202.625</v>
      </c>
      <c r="BW73" s="185">
        <v>21</v>
      </c>
      <c r="BX73" s="185" t="e">
        <v>#VALUE!</v>
      </c>
      <c r="BY73" s="185" t="e">
        <v>#VALUE!</v>
      </c>
      <c r="BZ73" s="185">
        <v>0</v>
      </c>
      <c r="CA73" s="185" t="e">
        <v>#VALUE!</v>
      </c>
      <c r="CB73" s="185">
        <v>102.625</v>
      </c>
      <c r="CC73" s="186">
        <v>388.125</v>
      </c>
      <c r="CD73" s="187">
        <v>49539.199918746897</v>
      </c>
    </row>
    <row r="74" spans="1:82" x14ac:dyDescent="0.25">
      <c r="A74" s="179" t="s">
        <v>497</v>
      </c>
      <c r="B74" s="179" t="s">
        <v>498</v>
      </c>
      <c r="C74" s="179" t="s">
        <v>399</v>
      </c>
      <c r="D74" s="179" t="s">
        <v>116</v>
      </c>
      <c r="E74" s="180">
        <v>12934.443098464701</v>
      </c>
      <c r="F74" s="181">
        <v>12454.113307178</v>
      </c>
      <c r="G74" s="181">
        <v>183.21851169657401</v>
      </c>
      <c r="H74" s="181">
        <v>297.11127959012401</v>
      </c>
      <c r="I74" s="181">
        <v>951.5</v>
      </c>
      <c r="J74" s="181">
        <v>808.5</v>
      </c>
      <c r="K74" s="181">
        <v>755.13299835931105</v>
      </c>
      <c r="L74" s="181">
        <v>1496.16971829256</v>
      </c>
      <c r="M74" s="181">
        <v>3714.62078257857</v>
      </c>
      <c r="N74" s="181">
        <v>2711.1737164966898</v>
      </c>
      <c r="O74" s="181">
        <v>2497.3458827375798</v>
      </c>
      <c r="P74" s="180">
        <v>888.875</v>
      </c>
      <c r="Q74" s="181">
        <v>6.125</v>
      </c>
      <c r="R74" s="181">
        <v>47.375</v>
      </c>
      <c r="S74" s="180">
        <v>687.625</v>
      </c>
      <c r="T74" s="180">
        <v>524.125</v>
      </c>
      <c r="U74" s="180">
        <v>696.77505146894498</v>
      </c>
      <c r="V74" s="180">
        <v>3163</v>
      </c>
      <c r="W74" s="181">
        <v>430.875</v>
      </c>
      <c r="X74" s="181">
        <v>350.25</v>
      </c>
      <c r="Y74" s="181">
        <v>496.375</v>
      </c>
      <c r="Z74" s="181">
        <v>628.875</v>
      </c>
      <c r="AA74" s="181">
        <v>10.125</v>
      </c>
      <c r="AB74" s="181">
        <v>192</v>
      </c>
      <c r="AC74" s="181">
        <v>146.375</v>
      </c>
      <c r="AD74" s="181">
        <v>738.75</v>
      </c>
      <c r="AE74" s="181">
        <v>169.375</v>
      </c>
      <c r="AF74" s="180">
        <v>4302.0430469957601</v>
      </c>
      <c r="AG74" s="181">
        <v>1914.125</v>
      </c>
      <c r="AH74" s="181">
        <v>104.625</v>
      </c>
      <c r="AI74" s="181">
        <v>868.125</v>
      </c>
      <c r="AJ74" s="181">
        <v>65.375</v>
      </c>
      <c r="AK74" s="181">
        <v>177.625</v>
      </c>
      <c r="AL74" s="181">
        <v>28</v>
      </c>
      <c r="AM74" s="181">
        <v>1144.1680469957701</v>
      </c>
      <c r="AN74" s="180">
        <v>143</v>
      </c>
      <c r="AO74" s="180">
        <v>352.75</v>
      </c>
      <c r="AP74" s="181">
        <v>228.625</v>
      </c>
      <c r="AQ74" s="181">
        <v>1.125</v>
      </c>
      <c r="AR74" s="181">
        <v>96.25</v>
      </c>
      <c r="AS74" s="181">
        <v>26.75</v>
      </c>
      <c r="AT74" s="180">
        <v>82.75</v>
      </c>
      <c r="AU74" s="180">
        <v>170.375</v>
      </c>
      <c r="AV74" s="180">
        <v>57.625</v>
      </c>
      <c r="AW74" s="181">
        <v>7.25</v>
      </c>
      <c r="AX74" s="181">
        <v>50.375</v>
      </c>
      <c r="AY74" s="180">
        <v>48.75</v>
      </c>
      <c r="AZ74" s="180">
        <v>197.25</v>
      </c>
      <c r="BA74" s="180">
        <v>97</v>
      </c>
      <c r="BB74" s="180">
        <v>2.875</v>
      </c>
      <c r="BC74" s="180">
        <v>0</v>
      </c>
      <c r="BD74" s="180">
        <v>963.625</v>
      </c>
      <c r="BE74" s="180">
        <v>27.375</v>
      </c>
      <c r="BF74" s="180">
        <v>105.125</v>
      </c>
      <c r="BG74" s="180">
        <v>184.25</v>
      </c>
      <c r="BH74" s="180" t="e">
        <v>#VALUE!</v>
      </c>
      <c r="BI74" s="182">
        <v>2452.13362853125</v>
      </c>
      <c r="BJ74" s="183">
        <v>845.125</v>
      </c>
      <c r="BK74" s="183">
        <v>175.75</v>
      </c>
      <c r="BL74" s="183">
        <v>1246.75862853125</v>
      </c>
      <c r="BM74" s="183">
        <v>0</v>
      </c>
      <c r="BN74" s="183">
        <v>11.625</v>
      </c>
      <c r="BO74" s="183">
        <v>0</v>
      </c>
      <c r="BP74" s="183">
        <v>172.875</v>
      </c>
      <c r="BQ74" s="184">
        <v>1663.5</v>
      </c>
      <c r="BR74" s="184">
        <v>67.375</v>
      </c>
      <c r="BS74" s="184" t="e">
        <v>#VALUE!</v>
      </c>
      <c r="BT74" s="184">
        <v>173.625</v>
      </c>
      <c r="BU74" s="184" t="e">
        <v>#VALUE!</v>
      </c>
      <c r="BV74" s="184">
        <v>1209.75</v>
      </c>
      <c r="BW74" s="185" t="e">
        <v>#VALUE!</v>
      </c>
      <c r="BX74" s="185">
        <v>320.5</v>
      </c>
      <c r="BY74" s="185">
        <v>181.375</v>
      </c>
      <c r="BZ74" s="185">
        <v>36.125</v>
      </c>
      <c r="CA74" s="185" t="e">
        <v>#VALUE!</v>
      </c>
      <c r="CB74" s="185">
        <v>344.375</v>
      </c>
      <c r="CC74" s="186">
        <v>770.875</v>
      </c>
      <c r="CD74" s="187">
        <v>145131.37054765201</v>
      </c>
    </row>
    <row r="75" spans="1:82" x14ac:dyDescent="0.25">
      <c r="A75" s="179" t="s">
        <v>499</v>
      </c>
      <c r="B75" s="179" t="s">
        <v>500</v>
      </c>
      <c r="C75" s="179" t="s">
        <v>126</v>
      </c>
      <c r="D75" s="179" t="s">
        <v>126</v>
      </c>
      <c r="E75" s="180">
        <v>14672.5258784527</v>
      </c>
      <c r="F75" s="181">
        <v>14201.559354056601</v>
      </c>
      <c r="G75" s="181">
        <v>57.966524396121599</v>
      </c>
      <c r="H75" s="181">
        <v>413</v>
      </c>
      <c r="I75" s="181">
        <v>846.375</v>
      </c>
      <c r="J75" s="181">
        <v>773.5</v>
      </c>
      <c r="K75" s="181">
        <v>831.99916253101696</v>
      </c>
      <c r="L75" s="181">
        <v>1783.50148000486</v>
      </c>
      <c r="M75" s="181">
        <v>4277.14620566755</v>
      </c>
      <c r="N75" s="181">
        <v>2567.6097626577298</v>
      </c>
      <c r="O75" s="181">
        <v>3592.39426759152</v>
      </c>
      <c r="P75" s="180">
        <v>1595.5</v>
      </c>
      <c r="Q75" s="181">
        <v>16</v>
      </c>
      <c r="R75" s="181">
        <v>54.875</v>
      </c>
      <c r="S75" s="180">
        <v>1332.625</v>
      </c>
      <c r="T75" s="180">
        <v>685.25</v>
      </c>
      <c r="U75" s="180">
        <v>299.12496817063499</v>
      </c>
      <c r="V75" s="180">
        <v>2610.375</v>
      </c>
      <c r="W75" s="181">
        <v>560.125</v>
      </c>
      <c r="X75" s="181">
        <v>390.75</v>
      </c>
      <c r="Y75" s="181">
        <v>367.875</v>
      </c>
      <c r="Z75" s="181">
        <v>454.5</v>
      </c>
      <c r="AA75" s="181">
        <v>19.25</v>
      </c>
      <c r="AB75" s="181">
        <v>167.875</v>
      </c>
      <c r="AC75" s="181">
        <v>94</v>
      </c>
      <c r="AD75" s="181">
        <v>377.75</v>
      </c>
      <c r="AE75" s="181">
        <v>178.25</v>
      </c>
      <c r="AF75" s="180">
        <v>5288.6509102820401</v>
      </c>
      <c r="AG75" s="181">
        <v>1286.125</v>
      </c>
      <c r="AH75" s="181">
        <v>87.5</v>
      </c>
      <c r="AI75" s="181">
        <v>1228.25</v>
      </c>
      <c r="AJ75" s="181">
        <v>86.25</v>
      </c>
      <c r="AK75" s="181">
        <v>447.375</v>
      </c>
      <c r="AL75" s="181">
        <v>123.375</v>
      </c>
      <c r="AM75" s="181">
        <v>2029.7759102820401</v>
      </c>
      <c r="AN75" s="180">
        <v>40.875</v>
      </c>
      <c r="AO75" s="180">
        <v>433.25</v>
      </c>
      <c r="AP75" s="181">
        <v>305</v>
      </c>
      <c r="AQ75" s="181">
        <v>2.25</v>
      </c>
      <c r="AR75" s="181">
        <v>98.75</v>
      </c>
      <c r="AS75" s="181">
        <v>27.25</v>
      </c>
      <c r="AT75" s="180">
        <v>99.75</v>
      </c>
      <c r="AU75" s="180">
        <v>109.25</v>
      </c>
      <c r="AV75" s="180">
        <v>30</v>
      </c>
      <c r="AW75" s="181">
        <v>0</v>
      </c>
      <c r="AX75" s="181">
        <v>30</v>
      </c>
      <c r="AY75" s="180">
        <v>8</v>
      </c>
      <c r="AZ75" s="180">
        <v>14.5</v>
      </c>
      <c r="BA75" s="180">
        <v>58.875</v>
      </c>
      <c r="BB75" s="180">
        <v>0</v>
      </c>
      <c r="BC75" s="180">
        <v>1</v>
      </c>
      <c r="BD75" s="180">
        <v>1105.75</v>
      </c>
      <c r="BE75" s="180">
        <v>41.625</v>
      </c>
      <c r="BF75" s="180">
        <v>38.75</v>
      </c>
      <c r="BG75" s="180">
        <v>530</v>
      </c>
      <c r="BH75" s="180" t="e">
        <v>#VALUE!</v>
      </c>
      <c r="BI75" s="182">
        <v>3044.4495309062499</v>
      </c>
      <c r="BJ75" s="183" t="e">
        <v>#VALUE!</v>
      </c>
      <c r="BK75" s="183">
        <v>291.375</v>
      </c>
      <c r="BL75" s="183">
        <v>1706.0745309062499</v>
      </c>
      <c r="BM75" s="183">
        <v>0</v>
      </c>
      <c r="BN75" s="183">
        <v>51.375</v>
      </c>
      <c r="BO75" s="183">
        <v>369.375</v>
      </c>
      <c r="BP75" s="183">
        <v>88.625</v>
      </c>
      <c r="BQ75" s="184">
        <v>1259.25</v>
      </c>
      <c r="BR75" s="184">
        <v>274.25</v>
      </c>
      <c r="BS75" s="184" t="e">
        <v>#VALUE!</v>
      </c>
      <c r="BT75" s="184">
        <v>368.875</v>
      </c>
      <c r="BU75" s="184" t="e">
        <v>#VALUE!</v>
      </c>
      <c r="BV75" s="184">
        <v>409</v>
      </c>
      <c r="BW75" s="185" t="e">
        <v>#VALUE!</v>
      </c>
      <c r="BX75" s="185" t="e">
        <v>#VALUE!</v>
      </c>
      <c r="BY75" s="185" t="e">
        <v>#VALUE!</v>
      </c>
      <c r="BZ75" s="185" t="e">
        <v>#VALUE!</v>
      </c>
      <c r="CA75" s="185" t="e">
        <v>#VALUE!</v>
      </c>
      <c r="CB75" s="185">
        <v>280.25</v>
      </c>
      <c r="CC75" s="186">
        <v>1076.125</v>
      </c>
      <c r="CD75" s="187">
        <v>150393.53816123301</v>
      </c>
    </row>
    <row r="76" spans="1:82" x14ac:dyDescent="0.25">
      <c r="A76" s="179" t="s">
        <v>501</v>
      </c>
      <c r="B76" s="179" t="s">
        <v>502</v>
      </c>
      <c r="C76" s="179" t="s">
        <v>355</v>
      </c>
      <c r="D76" s="179" t="s">
        <v>55</v>
      </c>
      <c r="E76" s="180">
        <v>11294.671892165599</v>
      </c>
      <c r="F76" s="181">
        <v>11294.671892165599</v>
      </c>
      <c r="G76" s="181">
        <v>0</v>
      </c>
      <c r="H76" s="181" t="e">
        <v>#VALUE!</v>
      </c>
      <c r="I76" s="181">
        <v>763</v>
      </c>
      <c r="J76" s="181">
        <v>837.125</v>
      </c>
      <c r="K76" s="181">
        <v>1203.125</v>
      </c>
      <c r="L76" s="181">
        <v>1760.8356037528699</v>
      </c>
      <c r="M76" s="181">
        <v>2967.2782068177598</v>
      </c>
      <c r="N76" s="181">
        <v>2256.5122525163601</v>
      </c>
      <c r="O76" s="181">
        <v>1506.7958290786</v>
      </c>
      <c r="P76" s="180">
        <v>1028.875</v>
      </c>
      <c r="Q76" s="181">
        <v>51.125</v>
      </c>
      <c r="R76" s="181">
        <v>57.125</v>
      </c>
      <c r="S76" s="180">
        <v>333</v>
      </c>
      <c r="T76" s="180">
        <v>778.375</v>
      </c>
      <c r="U76" s="180">
        <v>626.55375177262397</v>
      </c>
      <c r="V76" s="180">
        <v>1936.5</v>
      </c>
      <c r="W76" s="181">
        <v>285.5</v>
      </c>
      <c r="X76" s="181">
        <v>385.125</v>
      </c>
      <c r="Y76" s="181">
        <v>331.875</v>
      </c>
      <c r="Z76" s="181">
        <v>569.125</v>
      </c>
      <c r="AA76" s="181" t="e">
        <v>#VALUE!</v>
      </c>
      <c r="AB76" s="181">
        <v>13.25</v>
      </c>
      <c r="AC76" s="181">
        <v>20.5</v>
      </c>
      <c r="AD76" s="181">
        <v>324</v>
      </c>
      <c r="AE76" s="181">
        <v>7.125</v>
      </c>
      <c r="AF76" s="180">
        <v>3042.49314039296</v>
      </c>
      <c r="AG76" s="181">
        <v>583.14296558704496</v>
      </c>
      <c r="AH76" s="181">
        <v>58.75</v>
      </c>
      <c r="AI76" s="181">
        <v>1011.25</v>
      </c>
      <c r="AJ76" s="181">
        <v>198.75</v>
      </c>
      <c r="AK76" s="181">
        <v>187.875</v>
      </c>
      <c r="AL76" s="181">
        <v>0</v>
      </c>
      <c r="AM76" s="181">
        <v>1002.725174805915</v>
      </c>
      <c r="AN76" s="180">
        <v>114.75</v>
      </c>
      <c r="AO76" s="180">
        <v>375</v>
      </c>
      <c r="AP76" s="181">
        <v>310.25</v>
      </c>
      <c r="AQ76" s="181">
        <v>3.625</v>
      </c>
      <c r="AR76" s="181">
        <v>25.75</v>
      </c>
      <c r="AS76" s="181">
        <v>35.375</v>
      </c>
      <c r="AT76" s="180">
        <v>654.625</v>
      </c>
      <c r="AU76" s="180">
        <v>29.125</v>
      </c>
      <c r="AV76" s="180">
        <v>316.375</v>
      </c>
      <c r="AW76" s="181">
        <v>79.125</v>
      </c>
      <c r="AX76" s="181">
        <v>237.25</v>
      </c>
      <c r="AY76" s="180">
        <v>56.375</v>
      </c>
      <c r="AZ76" s="180">
        <v>62.25</v>
      </c>
      <c r="BA76" s="180">
        <v>111.125</v>
      </c>
      <c r="BB76" s="180">
        <v>4.875</v>
      </c>
      <c r="BC76" s="180">
        <v>3.875</v>
      </c>
      <c r="BD76" s="180">
        <v>1149</v>
      </c>
      <c r="BE76" s="180">
        <v>6.75</v>
      </c>
      <c r="BF76" s="180">
        <v>65.875</v>
      </c>
      <c r="BG76" s="180">
        <v>529.25</v>
      </c>
      <c r="BH76" s="180" t="e">
        <v>#VALUE!</v>
      </c>
      <c r="BI76" s="182">
        <v>2689.4650579602303</v>
      </c>
      <c r="BJ76" s="183">
        <v>610.125</v>
      </c>
      <c r="BK76" s="183">
        <v>201.547727272727</v>
      </c>
      <c r="BL76" s="183">
        <v>1335.4173306875</v>
      </c>
      <c r="BM76" s="183">
        <v>41.625</v>
      </c>
      <c r="BN76" s="183">
        <v>5.625</v>
      </c>
      <c r="BO76" s="183">
        <v>19.875</v>
      </c>
      <c r="BP76" s="183">
        <v>475.25</v>
      </c>
      <c r="BQ76" s="184">
        <v>647.375</v>
      </c>
      <c r="BR76" s="184">
        <v>57.5</v>
      </c>
      <c r="BS76" s="184" t="e">
        <v>#VALUE!</v>
      </c>
      <c r="BT76" s="184" t="e">
        <v>#VALUE!</v>
      </c>
      <c r="BU76" s="184">
        <v>0</v>
      </c>
      <c r="BV76" s="184">
        <v>355.625</v>
      </c>
      <c r="BW76" s="185" t="e">
        <v>#VALUE!</v>
      </c>
      <c r="BX76" s="185" t="e">
        <v>#VALUE!</v>
      </c>
      <c r="BY76" s="185" t="e">
        <v>#VALUE!</v>
      </c>
      <c r="BZ76" s="185" t="e">
        <v>#VALUE!</v>
      </c>
      <c r="CA76" s="185" t="e">
        <v>#VALUE!</v>
      </c>
      <c r="CB76" s="185">
        <v>283.875</v>
      </c>
      <c r="CC76" s="186">
        <v>489.64426100628901</v>
      </c>
      <c r="CD76" s="187">
        <v>129129.651847031</v>
      </c>
    </row>
    <row r="77" spans="1:82" x14ac:dyDescent="0.25">
      <c r="A77" s="179" t="s">
        <v>503</v>
      </c>
      <c r="B77" s="179" t="s">
        <v>504</v>
      </c>
      <c r="C77" s="179" t="s">
        <v>355</v>
      </c>
      <c r="D77" s="179" t="s">
        <v>55</v>
      </c>
      <c r="E77" s="180">
        <v>17776.965646649998</v>
      </c>
      <c r="F77" s="181">
        <v>17722.590646649998</v>
      </c>
      <c r="G77" s="181">
        <v>0</v>
      </c>
      <c r="H77" s="181">
        <v>54.375</v>
      </c>
      <c r="I77" s="181">
        <v>1127.375</v>
      </c>
      <c r="J77" s="181">
        <v>1111.625</v>
      </c>
      <c r="K77" s="181">
        <v>1224.625</v>
      </c>
      <c r="L77" s="181">
        <v>3026.3722056240699</v>
      </c>
      <c r="M77" s="181">
        <v>5003.8619634715396</v>
      </c>
      <c r="N77" s="181">
        <v>3526.48147755437</v>
      </c>
      <c r="O77" s="181">
        <v>2756.625</v>
      </c>
      <c r="P77" s="180">
        <v>2345.125</v>
      </c>
      <c r="Q77" s="181">
        <v>72.375</v>
      </c>
      <c r="R77" s="181">
        <v>298.125</v>
      </c>
      <c r="S77" s="180">
        <v>592.125</v>
      </c>
      <c r="T77" s="180">
        <v>1185.25</v>
      </c>
      <c r="U77" s="180">
        <v>320.93863193471901</v>
      </c>
      <c r="V77" s="180">
        <v>3091.375</v>
      </c>
      <c r="W77" s="181">
        <v>253.875</v>
      </c>
      <c r="X77" s="181">
        <v>807.5</v>
      </c>
      <c r="Y77" s="181">
        <v>168.375</v>
      </c>
      <c r="Z77" s="181">
        <v>829.5</v>
      </c>
      <c r="AA77" s="181">
        <v>57.875</v>
      </c>
      <c r="AB77" s="181">
        <v>319.375</v>
      </c>
      <c r="AC77" s="181">
        <v>139.625</v>
      </c>
      <c r="AD77" s="181">
        <v>219.375</v>
      </c>
      <c r="AE77" s="181">
        <v>295.875</v>
      </c>
      <c r="AF77" s="180">
        <v>5050.6520147152596</v>
      </c>
      <c r="AG77" s="181">
        <v>1935.75</v>
      </c>
      <c r="AH77" s="181">
        <v>74.625</v>
      </c>
      <c r="AI77" s="181">
        <v>1476.25</v>
      </c>
      <c r="AJ77" s="181">
        <v>579.25</v>
      </c>
      <c r="AK77" s="181">
        <v>239</v>
      </c>
      <c r="AL77" s="181">
        <v>110.875</v>
      </c>
      <c r="AM77" s="181">
        <v>634.90201471526098</v>
      </c>
      <c r="AN77" s="180">
        <v>259.375</v>
      </c>
      <c r="AO77" s="180">
        <v>559</v>
      </c>
      <c r="AP77" s="181">
        <v>262.125</v>
      </c>
      <c r="AQ77" s="181">
        <v>18.875</v>
      </c>
      <c r="AR77" s="181">
        <v>245.5</v>
      </c>
      <c r="AS77" s="181">
        <v>32.5</v>
      </c>
      <c r="AT77" s="180">
        <v>896</v>
      </c>
      <c r="AU77" s="180">
        <v>123.625</v>
      </c>
      <c r="AV77" s="180">
        <v>296.625</v>
      </c>
      <c r="AW77" s="181">
        <v>24.375</v>
      </c>
      <c r="AX77" s="181">
        <v>272.25</v>
      </c>
      <c r="AY77" s="180">
        <v>38.75</v>
      </c>
      <c r="AZ77" s="180">
        <v>23.5</v>
      </c>
      <c r="BA77" s="180">
        <v>153.375</v>
      </c>
      <c r="BB77" s="180">
        <v>2</v>
      </c>
      <c r="BC77" s="180">
        <v>1</v>
      </c>
      <c r="BD77" s="180">
        <v>1873.625</v>
      </c>
      <c r="BE77" s="180">
        <v>30.375</v>
      </c>
      <c r="BF77" s="180">
        <v>52.125</v>
      </c>
      <c r="BG77" s="180">
        <v>653.375</v>
      </c>
      <c r="BH77" s="180" t="e">
        <v>#VALUE!</v>
      </c>
      <c r="BI77" s="182">
        <v>3329.3636584999999</v>
      </c>
      <c r="BJ77" s="183">
        <v>257.75</v>
      </c>
      <c r="BK77" s="183">
        <v>164.875</v>
      </c>
      <c r="BL77" s="183">
        <v>2344.7386584999999</v>
      </c>
      <c r="BM77" s="183">
        <v>7.625</v>
      </c>
      <c r="BN77" s="183">
        <v>68.25</v>
      </c>
      <c r="BO77" s="183">
        <v>136.875</v>
      </c>
      <c r="BP77" s="183">
        <v>349.25</v>
      </c>
      <c r="BQ77" s="184">
        <v>1154.5</v>
      </c>
      <c r="BR77" s="184">
        <v>97</v>
      </c>
      <c r="BS77" s="184" t="e">
        <v>#VALUE!</v>
      </c>
      <c r="BT77" s="184" t="e">
        <v>#VALUE!</v>
      </c>
      <c r="BU77" s="184">
        <v>0</v>
      </c>
      <c r="BV77" s="184">
        <v>845.375</v>
      </c>
      <c r="BW77" s="185">
        <v>139.875</v>
      </c>
      <c r="BX77" s="185">
        <v>0</v>
      </c>
      <c r="BY77" s="185" t="e">
        <v>#VALUE!</v>
      </c>
      <c r="BZ77" s="185" t="e">
        <v>#VALUE!</v>
      </c>
      <c r="CA77" s="185" t="e">
        <v>#VALUE!</v>
      </c>
      <c r="CB77" s="185">
        <v>361.625</v>
      </c>
      <c r="CC77" s="186">
        <v>1068.875</v>
      </c>
      <c r="CD77" s="187">
        <v>205290.89510131301</v>
      </c>
    </row>
    <row r="78" spans="1:82" x14ac:dyDescent="0.25">
      <c r="A78" s="179" t="s">
        <v>159</v>
      </c>
      <c r="B78" s="179" t="s">
        <v>505</v>
      </c>
      <c r="C78" s="179" t="s">
        <v>122</v>
      </c>
      <c r="D78" s="179" t="s">
        <v>122</v>
      </c>
      <c r="E78" s="180">
        <v>111698.237764265</v>
      </c>
      <c r="F78" s="181">
        <v>111509.112764265</v>
      </c>
      <c r="G78" s="181">
        <v>61.625</v>
      </c>
      <c r="H78" s="181">
        <v>127.5</v>
      </c>
      <c r="I78" s="181">
        <v>7832.3206526757504</v>
      </c>
      <c r="J78" s="181">
        <v>8887.875</v>
      </c>
      <c r="K78" s="181">
        <v>8490.2395223613603</v>
      </c>
      <c r="L78" s="181">
        <v>12871.9070013121</v>
      </c>
      <c r="M78" s="181">
        <v>21786.090569865599</v>
      </c>
      <c r="N78" s="181">
        <v>16563.241608165299</v>
      </c>
      <c r="O78" s="181">
        <v>35266.563409885202</v>
      </c>
      <c r="P78" s="180">
        <v>16420.4858333333</v>
      </c>
      <c r="Q78" s="181">
        <v>218.25</v>
      </c>
      <c r="R78" s="181">
        <v>925.36083333333295</v>
      </c>
      <c r="S78" s="180">
        <v>9140.75</v>
      </c>
      <c r="T78" s="180">
        <v>4509</v>
      </c>
      <c r="U78" s="180">
        <v>960.563128937903</v>
      </c>
      <c r="V78" s="180">
        <v>7663.75</v>
      </c>
      <c r="W78" s="181">
        <v>953</v>
      </c>
      <c r="X78" s="181">
        <v>489.625</v>
      </c>
      <c r="Y78" s="181">
        <v>584.25</v>
      </c>
      <c r="Z78" s="181">
        <v>788.125</v>
      </c>
      <c r="AA78" s="181">
        <v>208</v>
      </c>
      <c r="AB78" s="181">
        <v>323.625</v>
      </c>
      <c r="AC78" s="181">
        <v>115.375</v>
      </c>
      <c r="AD78" s="181">
        <v>1631</v>
      </c>
      <c r="AE78" s="181">
        <v>2570.75</v>
      </c>
      <c r="AF78" s="180">
        <v>22307.9333161865</v>
      </c>
      <c r="AG78" s="181">
        <v>2679.5</v>
      </c>
      <c r="AH78" s="181">
        <v>420.875</v>
      </c>
      <c r="AI78" s="181">
        <v>3328</v>
      </c>
      <c r="AJ78" s="181">
        <v>3230.875</v>
      </c>
      <c r="AK78" s="181">
        <v>1009.125</v>
      </c>
      <c r="AL78" s="181">
        <v>1426.625</v>
      </c>
      <c r="AM78" s="181">
        <v>10212.9333161865</v>
      </c>
      <c r="AN78" s="180">
        <v>1201.875</v>
      </c>
      <c r="AO78" s="180">
        <v>6805.0471524741297</v>
      </c>
      <c r="AP78" s="181">
        <v>4457.25</v>
      </c>
      <c r="AQ78" s="181">
        <v>186.625</v>
      </c>
      <c r="AR78" s="181">
        <v>1328.625</v>
      </c>
      <c r="AS78" s="181">
        <v>832.54715247412798</v>
      </c>
      <c r="AT78" s="180">
        <v>1109.25</v>
      </c>
      <c r="AU78" s="180">
        <v>1047.875</v>
      </c>
      <c r="AV78" s="180">
        <v>367.625</v>
      </c>
      <c r="AW78" s="181">
        <v>184.875</v>
      </c>
      <c r="AX78" s="181">
        <v>182.75</v>
      </c>
      <c r="AY78" s="180">
        <v>3011.875</v>
      </c>
      <c r="AZ78" s="180">
        <v>1853</v>
      </c>
      <c r="BA78" s="180">
        <v>1322.625</v>
      </c>
      <c r="BB78" s="180">
        <v>108.375</v>
      </c>
      <c r="BC78" s="180">
        <v>211.625</v>
      </c>
      <c r="BD78" s="180">
        <v>24598.083333333299</v>
      </c>
      <c r="BE78" s="180">
        <v>1448.875</v>
      </c>
      <c r="BF78" s="180">
        <v>9.75</v>
      </c>
      <c r="BG78" s="180">
        <v>7584.375</v>
      </c>
      <c r="BH78" s="180" t="e">
        <v>#VALUE!</v>
      </c>
      <c r="BI78" s="182">
        <v>11168.646083333329</v>
      </c>
      <c r="BJ78" s="183">
        <v>406.25</v>
      </c>
      <c r="BK78" s="183">
        <v>1780.625</v>
      </c>
      <c r="BL78" s="183">
        <v>6979.0352499999999</v>
      </c>
      <c r="BM78" s="183">
        <v>9.375</v>
      </c>
      <c r="BN78" s="183">
        <v>3.25</v>
      </c>
      <c r="BO78" s="183">
        <v>101.75</v>
      </c>
      <c r="BP78" s="183">
        <v>1888.36083333333</v>
      </c>
      <c r="BQ78" s="184">
        <v>13343.1264549059</v>
      </c>
      <c r="BR78" s="184">
        <v>3480.625</v>
      </c>
      <c r="BS78" s="184">
        <v>0</v>
      </c>
      <c r="BT78" s="184">
        <v>0</v>
      </c>
      <c r="BU78" s="184">
        <v>52.625</v>
      </c>
      <c r="BV78" s="184">
        <v>9809.8764549058706</v>
      </c>
      <c r="BW78" s="185">
        <v>97.125</v>
      </c>
      <c r="BX78" s="185">
        <v>0</v>
      </c>
      <c r="BY78" s="185" t="e">
        <v>#VALUE!</v>
      </c>
      <c r="BZ78" s="185">
        <v>64.625</v>
      </c>
      <c r="CA78" s="185" t="e">
        <v>#VALUE!</v>
      </c>
      <c r="CB78" s="185">
        <v>6588.25</v>
      </c>
      <c r="CC78" s="186">
        <v>19204.825920319399</v>
      </c>
      <c r="CD78" s="187">
        <v>1377213.75577839</v>
      </c>
    </row>
    <row r="79" spans="1:82" x14ac:dyDescent="0.25">
      <c r="A79" s="179" t="s">
        <v>160</v>
      </c>
      <c r="B79" s="179" t="s">
        <v>506</v>
      </c>
      <c r="C79" s="179" t="s">
        <v>412</v>
      </c>
      <c r="D79" s="179" t="s">
        <v>123</v>
      </c>
      <c r="E79" s="180">
        <v>31998.617581501599</v>
      </c>
      <c r="F79" s="181">
        <v>31352.3345395254</v>
      </c>
      <c r="G79" s="181">
        <v>331.55</v>
      </c>
      <c r="H79" s="181">
        <v>314.73304197616903</v>
      </c>
      <c r="I79" s="181">
        <v>1669.6875</v>
      </c>
      <c r="J79" s="181">
        <v>1752</v>
      </c>
      <c r="K79" s="181">
        <v>1863.7109375</v>
      </c>
      <c r="L79" s="181">
        <v>4082.7324156166401</v>
      </c>
      <c r="M79" s="181">
        <v>7163.4947177528102</v>
      </c>
      <c r="N79" s="181">
        <v>6708.7648299461498</v>
      </c>
      <c r="O79" s="181">
        <v>8758.2271806859899</v>
      </c>
      <c r="P79" s="180">
        <v>4255.375</v>
      </c>
      <c r="Q79" s="181">
        <v>63.625</v>
      </c>
      <c r="R79" s="181">
        <v>212.5</v>
      </c>
      <c r="S79" s="180">
        <v>1422.875</v>
      </c>
      <c r="T79" s="180">
        <v>1999.375</v>
      </c>
      <c r="U79" s="180">
        <v>1164.8438391493519</v>
      </c>
      <c r="V79" s="180">
        <v>6403.875</v>
      </c>
      <c r="W79" s="181">
        <v>1320.125</v>
      </c>
      <c r="X79" s="181">
        <v>1343.25</v>
      </c>
      <c r="Y79" s="181">
        <v>1091.875</v>
      </c>
      <c r="Z79" s="181">
        <v>762.5</v>
      </c>
      <c r="AA79" s="181">
        <v>79</v>
      </c>
      <c r="AB79" s="181">
        <v>166.5</v>
      </c>
      <c r="AC79" s="181">
        <v>75.625</v>
      </c>
      <c r="AD79" s="181">
        <v>192.5</v>
      </c>
      <c r="AE79" s="181">
        <v>1372.5</v>
      </c>
      <c r="AF79" s="180">
        <v>10356.062804852199</v>
      </c>
      <c r="AG79" s="181">
        <v>3199.625</v>
      </c>
      <c r="AH79" s="181">
        <v>122.875</v>
      </c>
      <c r="AI79" s="181">
        <v>2272.875</v>
      </c>
      <c r="AJ79" s="181">
        <v>691.875</v>
      </c>
      <c r="AK79" s="181">
        <v>312.125</v>
      </c>
      <c r="AL79" s="181">
        <v>305.25</v>
      </c>
      <c r="AM79" s="181">
        <v>3451.4378048522399</v>
      </c>
      <c r="AN79" s="180">
        <v>400.5</v>
      </c>
      <c r="AO79" s="180">
        <v>966.5</v>
      </c>
      <c r="AP79" s="181">
        <v>551.875</v>
      </c>
      <c r="AQ79" s="181">
        <v>10.5</v>
      </c>
      <c r="AR79" s="181">
        <v>332.75</v>
      </c>
      <c r="AS79" s="181">
        <v>71.375</v>
      </c>
      <c r="AT79" s="180">
        <v>177.5</v>
      </c>
      <c r="AU79" s="180">
        <v>52.125</v>
      </c>
      <c r="AV79" s="180">
        <v>99.5</v>
      </c>
      <c r="AW79" s="181">
        <v>29.875</v>
      </c>
      <c r="AX79" s="181">
        <v>69.625</v>
      </c>
      <c r="AY79" s="180">
        <v>166.125</v>
      </c>
      <c r="AZ79" s="180">
        <v>242</v>
      </c>
      <c r="BA79" s="180">
        <v>122</v>
      </c>
      <c r="BB79" s="180">
        <v>0.625</v>
      </c>
      <c r="BC79" s="180">
        <v>1</v>
      </c>
      <c r="BD79" s="180">
        <v>2951.7109375</v>
      </c>
      <c r="BE79" s="180">
        <v>63.75</v>
      </c>
      <c r="BF79" s="180">
        <v>21</v>
      </c>
      <c r="BG79" s="180">
        <v>597.875</v>
      </c>
      <c r="BH79" s="180" t="e">
        <v>#VALUE!</v>
      </c>
      <c r="BI79" s="182">
        <v>4844.1203100624998</v>
      </c>
      <c r="BJ79" s="183">
        <v>1086</v>
      </c>
      <c r="BK79" s="183">
        <v>551.75</v>
      </c>
      <c r="BL79" s="183">
        <v>2509.3703100624998</v>
      </c>
      <c r="BM79" s="183">
        <v>490</v>
      </c>
      <c r="BN79" s="183">
        <v>72.125</v>
      </c>
      <c r="BO79" s="183" t="e">
        <v>#VALUE!</v>
      </c>
      <c r="BP79" s="183">
        <v>134.875</v>
      </c>
      <c r="BQ79" s="184">
        <v>4125.875</v>
      </c>
      <c r="BR79" s="184">
        <v>2523</v>
      </c>
      <c r="BS79" s="184" t="e">
        <v>#VALUE!</v>
      </c>
      <c r="BT79" s="184" t="e">
        <v>#VALUE!</v>
      </c>
      <c r="BU79" s="184">
        <v>18.25</v>
      </c>
      <c r="BV79" s="184">
        <v>1172.25</v>
      </c>
      <c r="BW79" s="185">
        <v>28.25</v>
      </c>
      <c r="BX79" s="185" t="e">
        <v>#VALUE!</v>
      </c>
      <c r="BY79" s="185" t="e">
        <v>#VALUE!</v>
      </c>
      <c r="BZ79" s="185">
        <v>203.875</v>
      </c>
      <c r="CA79" s="185" t="e">
        <v>#VALUE!</v>
      </c>
      <c r="CB79" s="185">
        <v>591.625</v>
      </c>
      <c r="CC79" s="186">
        <v>1695.125</v>
      </c>
      <c r="CD79" s="187">
        <v>345414.59179481899</v>
      </c>
    </row>
    <row r="80" spans="1:82" x14ac:dyDescent="0.25">
      <c r="A80" s="179" t="s">
        <v>507</v>
      </c>
      <c r="B80" s="179" t="s">
        <v>508</v>
      </c>
      <c r="C80" s="179" t="s">
        <v>122</v>
      </c>
      <c r="D80" s="179" t="s">
        <v>122</v>
      </c>
      <c r="E80" s="180">
        <v>23447.973889028501</v>
      </c>
      <c r="F80" s="181">
        <v>23447.973889028501</v>
      </c>
      <c r="G80" s="181">
        <v>0</v>
      </c>
      <c r="H80" s="181">
        <v>0</v>
      </c>
      <c r="I80" s="181">
        <v>1511.375</v>
      </c>
      <c r="J80" s="181">
        <v>1527.625</v>
      </c>
      <c r="K80" s="181">
        <v>1351.125</v>
      </c>
      <c r="L80" s="181">
        <v>2844.0114229249002</v>
      </c>
      <c r="M80" s="181">
        <v>6140.4919782174002</v>
      </c>
      <c r="N80" s="181">
        <v>5418.9907633554903</v>
      </c>
      <c r="O80" s="181">
        <v>4654.35472453074</v>
      </c>
      <c r="P80" s="180">
        <v>2698.25</v>
      </c>
      <c r="Q80" s="181">
        <v>34</v>
      </c>
      <c r="R80" s="181">
        <v>219.5</v>
      </c>
      <c r="S80" s="180">
        <v>1206.25</v>
      </c>
      <c r="T80" s="180">
        <v>2012.375</v>
      </c>
      <c r="U80" s="180">
        <v>531.125</v>
      </c>
      <c r="V80" s="180">
        <v>6333.8093478260898</v>
      </c>
      <c r="W80" s="181">
        <v>1275.5</v>
      </c>
      <c r="X80" s="181">
        <v>475</v>
      </c>
      <c r="Y80" s="181">
        <v>1410.375</v>
      </c>
      <c r="Z80" s="181">
        <v>1423.375</v>
      </c>
      <c r="AA80" s="181">
        <v>34.5</v>
      </c>
      <c r="AB80" s="181">
        <v>218.375</v>
      </c>
      <c r="AC80" s="181">
        <v>39.625</v>
      </c>
      <c r="AD80" s="181">
        <v>877.75</v>
      </c>
      <c r="AE80" s="181">
        <v>579.30934782608699</v>
      </c>
      <c r="AF80" s="180">
        <v>6806.41454120245</v>
      </c>
      <c r="AG80" s="181">
        <v>1400.875</v>
      </c>
      <c r="AH80" s="181">
        <v>183.75</v>
      </c>
      <c r="AI80" s="181">
        <v>1692.75</v>
      </c>
      <c r="AJ80" s="181">
        <v>216.5</v>
      </c>
      <c r="AK80" s="181">
        <v>533.625</v>
      </c>
      <c r="AL80" s="181">
        <v>183.25</v>
      </c>
      <c r="AM80" s="181">
        <v>2595.66454120245</v>
      </c>
      <c r="AN80" s="180">
        <v>220.75</v>
      </c>
      <c r="AO80" s="180">
        <v>835.125</v>
      </c>
      <c r="AP80" s="181">
        <v>595.125</v>
      </c>
      <c r="AQ80" s="181">
        <v>5</v>
      </c>
      <c r="AR80" s="181">
        <v>219.125</v>
      </c>
      <c r="AS80" s="181">
        <v>15.875</v>
      </c>
      <c r="AT80" s="180">
        <v>107.125</v>
      </c>
      <c r="AU80" s="180">
        <v>20.25</v>
      </c>
      <c r="AV80" s="180">
        <v>128.125</v>
      </c>
      <c r="AW80" s="181">
        <v>12</v>
      </c>
      <c r="AX80" s="181">
        <v>116.125</v>
      </c>
      <c r="AY80" s="180">
        <v>27.5</v>
      </c>
      <c r="AZ80" s="180">
        <v>38</v>
      </c>
      <c r="BA80" s="180">
        <v>150.375</v>
      </c>
      <c r="BB80" s="180">
        <v>0</v>
      </c>
      <c r="BC80" s="180">
        <v>3</v>
      </c>
      <c r="BD80" s="180">
        <v>1847.375</v>
      </c>
      <c r="BE80" s="180">
        <v>72.375</v>
      </c>
      <c r="BF80" s="180">
        <v>72.875</v>
      </c>
      <c r="BG80" s="180">
        <v>189.625</v>
      </c>
      <c r="BH80" s="180" t="e">
        <v>#VALUE!</v>
      </c>
      <c r="BI80" s="182">
        <v>4024.5029730625001</v>
      </c>
      <c r="BJ80" s="183" t="e">
        <v>#VALUE!</v>
      </c>
      <c r="BK80" s="183">
        <v>255.25</v>
      </c>
      <c r="BL80" s="183">
        <v>2814.6279730625001</v>
      </c>
      <c r="BM80" s="183">
        <v>8.125</v>
      </c>
      <c r="BN80" s="183">
        <v>2.875</v>
      </c>
      <c r="BO80" s="183">
        <v>318.125</v>
      </c>
      <c r="BP80" s="183">
        <v>352.875</v>
      </c>
      <c r="BQ80" s="184">
        <v>1131.625</v>
      </c>
      <c r="BR80" s="184">
        <v>396.125</v>
      </c>
      <c r="BS80" s="184" t="e">
        <v>#VALUE!</v>
      </c>
      <c r="BT80" s="184" t="e">
        <v>#VALUE!</v>
      </c>
      <c r="BU80" s="184">
        <v>0</v>
      </c>
      <c r="BV80" s="184">
        <v>735.5</v>
      </c>
      <c r="BW80" s="185">
        <v>0</v>
      </c>
      <c r="BX80" s="185" t="e">
        <v>#VALUE!</v>
      </c>
      <c r="BY80" s="185">
        <v>139.125</v>
      </c>
      <c r="BZ80" s="185">
        <v>0</v>
      </c>
      <c r="CA80" s="185">
        <v>45.375</v>
      </c>
      <c r="CB80" s="185">
        <v>240.75</v>
      </c>
      <c r="CC80" s="186">
        <v>2189.5</v>
      </c>
      <c r="CD80" s="187">
        <v>351754.791328174</v>
      </c>
    </row>
    <row r="81" spans="1:82" x14ac:dyDescent="0.25">
      <c r="A81" s="179" t="s">
        <v>509</v>
      </c>
      <c r="B81" s="179" t="s">
        <v>510</v>
      </c>
      <c r="C81" s="179" t="s">
        <v>122</v>
      </c>
      <c r="D81" s="179" t="s">
        <v>122</v>
      </c>
      <c r="E81" s="180">
        <v>27397.223299694899</v>
      </c>
      <c r="F81" s="181">
        <v>27323.973299694899</v>
      </c>
      <c r="G81" s="181">
        <v>2</v>
      </c>
      <c r="H81" s="181">
        <v>71.25</v>
      </c>
      <c r="I81" s="181">
        <v>1609.625</v>
      </c>
      <c r="J81" s="181">
        <v>1642.375</v>
      </c>
      <c r="K81" s="181">
        <v>2137.875</v>
      </c>
      <c r="L81" s="181">
        <v>3704.0367063492099</v>
      </c>
      <c r="M81" s="181">
        <v>7019.4371215861502</v>
      </c>
      <c r="N81" s="181">
        <v>4971.6244717595</v>
      </c>
      <c r="O81" s="181">
        <v>6312.25</v>
      </c>
      <c r="P81" s="180">
        <v>3984</v>
      </c>
      <c r="Q81" s="181">
        <v>110.625</v>
      </c>
      <c r="R81" s="181">
        <v>436.5</v>
      </c>
      <c r="S81" s="180">
        <v>1271.5</v>
      </c>
      <c r="T81" s="180">
        <v>2735.7552083333298</v>
      </c>
      <c r="U81" s="180">
        <v>267.84270833333301</v>
      </c>
      <c r="V81" s="180">
        <v>6524.875</v>
      </c>
      <c r="W81" s="181">
        <v>918.25</v>
      </c>
      <c r="X81" s="181">
        <v>1215.125</v>
      </c>
      <c r="Y81" s="181">
        <v>941.75</v>
      </c>
      <c r="Z81" s="181">
        <v>1208</v>
      </c>
      <c r="AA81" s="181">
        <v>46</v>
      </c>
      <c r="AB81" s="181">
        <v>73</v>
      </c>
      <c r="AC81" s="181">
        <v>274.25</v>
      </c>
      <c r="AD81" s="181">
        <v>805.375</v>
      </c>
      <c r="AE81" s="181">
        <v>1043.125</v>
      </c>
      <c r="AF81" s="180">
        <v>6011.1253830281903</v>
      </c>
      <c r="AG81" s="181">
        <v>1038.375</v>
      </c>
      <c r="AH81" s="181">
        <v>248.625</v>
      </c>
      <c r="AI81" s="181">
        <v>2256.25</v>
      </c>
      <c r="AJ81" s="181">
        <v>424.375</v>
      </c>
      <c r="AK81" s="181">
        <v>650.25</v>
      </c>
      <c r="AL81" s="181">
        <v>232.375</v>
      </c>
      <c r="AM81" s="181">
        <v>1160.8753830281901</v>
      </c>
      <c r="AN81" s="180">
        <v>782.75</v>
      </c>
      <c r="AO81" s="180">
        <v>794.125</v>
      </c>
      <c r="AP81" s="181">
        <v>596</v>
      </c>
      <c r="AQ81" s="181">
        <v>14.75</v>
      </c>
      <c r="AR81" s="181">
        <v>141</v>
      </c>
      <c r="AS81" s="181">
        <v>42.375</v>
      </c>
      <c r="AT81" s="180">
        <v>161.625</v>
      </c>
      <c r="AU81" s="180">
        <v>40.75</v>
      </c>
      <c r="AV81" s="180">
        <v>53.25</v>
      </c>
      <c r="AW81" s="181">
        <v>40.5</v>
      </c>
      <c r="AX81" s="181">
        <v>12.75</v>
      </c>
      <c r="AY81" s="180">
        <v>26.25</v>
      </c>
      <c r="AZ81" s="180">
        <v>27</v>
      </c>
      <c r="BA81" s="180">
        <v>186.25</v>
      </c>
      <c r="BB81" s="180">
        <v>1</v>
      </c>
      <c r="BC81" s="180">
        <v>7.375</v>
      </c>
      <c r="BD81" s="180">
        <v>2916.875</v>
      </c>
      <c r="BE81" s="180">
        <v>33.875</v>
      </c>
      <c r="BF81" s="180">
        <v>13.25</v>
      </c>
      <c r="BG81" s="180">
        <v>1495.5</v>
      </c>
      <c r="BH81" s="180" t="e">
        <v>#VALUE!</v>
      </c>
      <c r="BI81" s="182">
        <v>3283.2487320021</v>
      </c>
      <c r="BJ81" s="183" t="e">
        <v>#VALUE!</v>
      </c>
      <c r="BK81" s="183">
        <v>277.72053200209803</v>
      </c>
      <c r="BL81" s="183">
        <v>2485.0281999999997</v>
      </c>
      <c r="BM81" s="183">
        <v>0</v>
      </c>
      <c r="BN81" s="183">
        <v>4.375</v>
      </c>
      <c r="BO81" s="183" t="e">
        <v>#VALUE!</v>
      </c>
      <c r="BP81" s="183">
        <v>450.375</v>
      </c>
      <c r="BQ81" s="184">
        <v>1907.375</v>
      </c>
      <c r="BR81" s="184">
        <v>384.25</v>
      </c>
      <c r="BS81" s="184" t="e">
        <v>#VALUE!</v>
      </c>
      <c r="BT81" s="184" t="e">
        <v>#VALUE!</v>
      </c>
      <c r="BU81" s="184" t="e">
        <v>#VALUE!</v>
      </c>
      <c r="BV81" s="184">
        <v>1523.125</v>
      </c>
      <c r="BW81" s="185">
        <v>739.375</v>
      </c>
      <c r="BX81" s="185" t="e">
        <v>#VALUE!</v>
      </c>
      <c r="BY81" s="185">
        <v>4</v>
      </c>
      <c r="BZ81" s="185">
        <v>108.75</v>
      </c>
      <c r="CA81" s="185">
        <v>0</v>
      </c>
      <c r="CB81" s="185">
        <v>394.625</v>
      </c>
      <c r="CC81" s="186">
        <v>1728.7258695652199</v>
      </c>
      <c r="CD81" s="187">
        <v>401527.27436258498</v>
      </c>
    </row>
    <row r="82" spans="1:82" x14ac:dyDescent="0.25">
      <c r="A82" s="179" t="s">
        <v>511</v>
      </c>
      <c r="B82" s="179" t="s">
        <v>512</v>
      </c>
      <c r="C82" s="179" t="s">
        <v>387</v>
      </c>
      <c r="D82" s="179" t="s">
        <v>124</v>
      </c>
      <c r="E82" s="180">
        <v>10315.476750284161</v>
      </c>
      <c r="F82" s="181">
        <v>10081.0790939779</v>
      </c>
      <c r="G82" s="181">
        <v>43.598016036714299</v>
      </c>
      <c r="H82" s="181">
        <v>190.79964026954499</v>
      </c>
      <c r="I82" s="181">
        <v>673.375</v>
      </c>
      <c r="J82" s="181">
        <v>684.125</v>
      </c>
      <c r="K82" s="181">
        <v>675.02695652173895</v>
      </c>
      <c r="L82" s="181">
        <v>1412.984375</v>
      </c>
      <c r="M82" s="181">
        <v>1907.8483375521801</v>
      </c>
      <c r="N82" s="181">
        <v>1906.82320379661</v>
      </c>
      <c r="O82" s="181">
        <v>3055.2938774136401</v>
      </c>
      <c r="P82" s="180">
        <v>1117.125</v>
      </c>
      <c r="Q82" s="181">
        <v>5.625</v>
      </c>
      <c r="R82" s="181">
        <v>71.625</v>
      </c>
      <c r="S82" s="180">
        <v>499</v>
      </c>
      <c r="T82" s="180">
        <v>436.875</v>
      </c>
      <c r="U82" s="180">
        <v>688.54240163695295</v>
      </c>
      <c r="V82" s="180">
        <v>1712.125</v>
      </c>
      <c r="W82" s="181">
        <v>436.125</v>
      </c>
      <c r="X82" s="181">
        <v>329.5</v>
      </c>
      <c r="Y82" s="181">
        <v>189.25</v>
      </c>
      <c r="Z82" s="181">
        <v>269</v>
      </c>
      <c r="AA82" s="181" t="e">
        <v>#VALUE!</v>
      </c>
      <c r="AB82" s="181">
        <v>26.5</v>
      </c>
      <c r="AC82" s="181">
        <v>115.625</v>
      </c>
      <c r="AD82" s="181">
        <v>168.875</v>
      </c>
      <c r="AE82" s="181">
        <v>177.25</v>
      </c>
      <c r="AF82" s="180">
        <v>3114.9343486471998</v>
      </c>
      <c r="AG82" s="181">
        <v>650.375</v>
      </c>
      <c r="AH82" s="181">
        <v>143.25</v>
      </c>
      <c r="AI82" s="181">
        <v>1374.125</v>
      </c>
      <c r="AJ82" s="181">
        <v>177.5</v>
      </c>
      <c r="AK82" s="181">
        <v>13.5</v>
      </c>
      <c r="AL82" s="181">
        <v>225.25</v>
      </c>
      <c r="AM82" s="181">
        <v>530.93434864720507</v>
      </c>
      <c r="AN82" s="180">
        <v>64</v>
      </c>
      <c r="AO82" s="180">
        <v>378.625</v>
      </c>
      <c r="AP82" s="181">
        <v>291.875</v>
      </c>
      <c r="AQ82" s="181">
        <v>1.5</v>
      </c>
      <c r="AR82" s="181">
        <v>58.5</v>
      </c>
      <c r="AS82" s="181">
        <v>26.75</v>
      </c>
      <c r="AT82" s="180">
        <v>44.375</v>
      </c>
      <c r="AU82" s="180">
        <v>76.125</v>
      </c>
      <c r="AV82" s="180">
        <v>19.5</v>
      </c>
      <c r="AW82" s="181">
        <v>4.5</v>
      </c>
      <c r="AX82" s="181">
        <v>15</v>
      </c>
      <c r="AY82" s="180">
        <v>26.75</v>
      </c>
      <c r="AZ82" s="180">
        <v>808.625</v>
      </c>
      <c r="BA82" s="180">
        <v>10.75</v>
      </c>
      <c r="BB82" s="180">
        <v>1.5</v>
      </c>
      <c r="BC82" s="180">
        <v>2.25</v>
      </c>
      <c r="BD82" s="180">
        <v>850.625</v>
      </c>
      <c r="BE82" s="180" t="e">
        <v>#VALUE!</v>
      </c>
      <c r="BF82" s="180">
        <v>66.75</v>
      </c>
      <c r="BG82" s="180">
        <v>176.75</v>
      </c>
      <c r="BH82" s="180" t="e">
        <v>#VALUE!</v>
      </c>
      <c r="BI82" s="182">
        <v>4232.6930146670002</v>
      </c>
      <c r="BJ82" s="183" t="e">
        <v>#VALUE!</v>
      </c>
      <c r="BK82" s="183">
        <v>743.56222147950098</v>
      </c>
      <c r="BL82" s="183">
        <v>1321.6307931874999</v>
      </c>
      <c r="BM82" s="183">
        <v>89.25</v>
      </c>
      <c r="BN82" s="183">
        <v>89</v>
      </c>
      <c r="BO82" s="183">
        <v>53.875</v>
      </c>
      <c r="BP82" s="183">
        <v>423.875</v>
      </c>
      <c r="BQ82" s="184">
        <v>7328.75</v>
      </c>
      <c r="BR82" s="184">
        <v>6168.75</v>
      </c>
      <c r="BS82" s="184" t="e">
        <v>#VALUE!</v>
      </c>
      <c r="BT82" s="184" t="e">
        <v>#VALUE!</v>
      </c>
      <c r="BU82" s="184" t="e">
        <v>#VALUE!</v>
      </c>
      <c r="BV82" s="184">
        <v>389.875</v>
      </c>
      <c r="BW82" s="185" t="e">
        <v>#VALUE!</v>
      </c>
      <c r="BX82" s="185" t="e">
        <v>#VALUE!</v>
      </c>
      <c r="BY82" s="185" t="e">
        <v>#VALUE!</v>
      </c>
      <c r="BZ82" s="185" t="e">
        <v>#VALUE!</v>
      </c>
      <c r="CA82" s="185" t="e">
        <v>#VALUE!</v>
      </c>
      <c r="CB82" s="185">
        <v>275.25</v>
      </c>
      <c r="CC82" s="186">
        <v>151.375</v>
      </c>
      <c r="CD82" s="187">
        <v>104861.7611878514</v>
      </c>
    </row>
    <row r="83" spans="1:82" x14ac:dyDescent="0.25">
      <c r="A83" s="179" t="s">
        <v>513</v>
      </c>
      <c r="B83" s="179" t="s">
        <v>514</v>
      </c>
      <c r="C83" s="179" t="s">
        <v>357</v>
      </c>
      <c r="D83" s="179" t="s">
        <v>121</v>
      </c>
      <c r="E83" s="180">
        <v>15161.3600409153</v>
      </c>
      <c r="F83" s="181">
        <v>14979.828596816</v>
      </c>
      <c r="G83" s="181">
        <v>105</v>
      </c>
      <c r="H83" s="181">
        <v>76.531444099378902</v>
      </c>
      <c r="I83" s="181">
        <v>777</v>
      </c>
      <c r="J83" s="181">
        <v>732.75</v>
      </c>
      <c r="K83" s="181">
        <v>1000.601307189542</v>
      </c>
      <c r="L83" s="181">
        <v>1976.5249741200801</v>
      </c>
      <c r="M83" s="181">
        <v>3893.4853817840899</v>
      </c>
      <c r="N83" s="181">
        <v>4151.7483778216301</v>
      </c>
      <c r="O83" s="181">
        <v>2629.25</v>
      </c>
      <c r="P83" s="180">
        <v>2208.25</v>
      </c>
      <c r="Q83" s="181">
        <v>46.5</v>
      </c>
      <c r="R83" s="181">
        <v>40.75</v>
      </c>
      <c r="S83" s="180">
        <v>655</v>
      </c>
      <c r="T83" s="180">
        <v>588.875</v>
      </c>
      <c r="U83" s="180">
        <v>507.15644409937897</v>
      </c>
      <c r="V83" s="180">
        <v>3478.625</v>
      </c>
      <c r="W83" s="181">
        <v>402.875</v>
      </c>
      <c r="X83" s="181">
        <v>1272.875</v>
      </c>
      <c r="Y83" s="181">
        <v>190.75</v>
      </c>
      <c r="Z83" s="181">
        <v>873.125</v>
      </c>
      <c r="AA83" s="181">
        <v>66.25</v>
      </c>
      <c r="AB83" s="181">
        <v>57.5</v>
      </c>
      <c r="AC83" s="181">
        <v>14.375</v>
      </c>
      <c r="AD83" s="181">
        <v>219.5</v>
      </c>
      <c r="AE83" s="181">
        <v>381.375</v>
      </c>
      <c r="AF83" s="180">
        <v>4040.5785968159698</v>
      </c>
      <c r="AG83" s="181">
        <v>1097.75</v>
      </c>
      <c r="AH83" s="181">
        <v>96.5</v>
      </c>
      <c r="AI83" s="181">
        <v>1402.625</v>
      </c>
      <c r="AJ83" s="181">
        <v>301.5</v>
      </c>
      <c r="AK83" s="181">
        <v>154.125</v>
      </c>
      <c r="AL83" s="181">
        <v>118.25</v>
      </c>
      <c r="AM83" s="181">
        <v>869.82859681596699</v>
      </c>
      <c r="AN83" s="180">
        <v>164.875</v>
      </c>
      <c r="AO83" s="180">
        <v>585</v>
      </c>
      <c r="AP83" s="181">
        <v>347.875</v>
      </c>
      <c r="AQ83" s="181">
        <v>3.375</v>
      </c>
      <c r="AR83" s="181">
        <v>202</v>
      </c>
      <c r="AS83" s="181">
        <v>31.75</v>
      </c>
      <c r="AT83" s="180">
        <v>92</v>
      </c>
      <c r="AU83" s="180">
        <v>48.875</v>
      </c>
      <c r="AV83" s="180">
        <v>53.375</v>
      </c>
      <c r="AW83" s="181">
        <v>3.25</v>
      </c>
      <c r="AX83" s="181">
        <v>50.125</v>
      </c>
      <c r="AY83" s="180">
        <v>82.75</v>
      </c>
      <c r="AZ83" s="180">
        <v>199.625</v>
      </c>
      <c r="BA83" s="180">
        <v>77.875</v>
      </c>
      <c r="BB83" s="180">
        <v>1</v>
      </c>
      <c r="BC83" s="180">
        <v>3</v>
      </c>
      <c r="BD83" s="180">
        <v>1219.875</v>
      </c>
      <c r="BE83" s="180">
        <v>46.375</v>
      </c>
      <c r="BF83" s="180">
        <v>41.125</v>
      </c>
      <c r="BG83" s="180">
        <v>700.125</v>
      </c>
      <c r="BH83" s="180" t="e">
        <v>#VALUE!</v>
      </c>
      <c r="BI83" s="182">
        <v>3163.5030344375</v>
      </c>
      <c r="BJ83" s="183">
        <v>1138.75</v>
      </c>
      <c r="BK83" s="183">
        <v>217.375</v>
      </c>
      <c r="BL83" s="183">
        <v>1683.8780344374998</v>
      </c>
      <c r="BM83" s="183">
        <v>89.125</v>
      </c>
      <c r="BN83" s="183">
        <v>6.875</v>
      </c>
      <c r="BO83" s="183" t="e">
        <v>#VALUE!</v>
      </c>
      <c r="BP83" s="183">
        <v>27.5</v>
      </c>
      <c r="BQ83" s="184">
        <v>754.625</v>
      </c>
      <c r="BR83" s="184">
        <v>145.5</v>
      </c>
      <c r="BS83" s="184" t="e">
        <v>#VALUE!</v>
      </c>
      <c r="BT83" s="184" t="e">
        <v>#VALUE!</v>
      </c>
      <c r="BU83" s="184" t="e">
        <v>#VALUE!</v>
      </c>
      <c r="BV83" s="184">
        <v>265.5</v>
      </c>
      <c r="BW83" s="185" t="e">
        <v>#VALUE!</v>
      </c>
      <c r="BX83" s="185" t="e">
        <v>#VALUE!</v>
      </c>
      <c r="BY83" s="185" t="e">
        <v>#VALUE!</v>
      </c>
      <c r="BZ83" s="185">
        <v>0</v>
      </c>
      <c r="CA83" s="185">
        <v>0</v>
      </c>
      <c r="CB83" s="185">
        <v>186.5</v>
      </c>
      <c r="CC83" s="186">
        <v>86.5</v>
      </c>
      <c r="CD83" s="187">
        <v>135461.12774311</v>
      </c>
    </row>
    <row r="84" spans="1:82" x14ac:dyDescent="0.25">
      <c r="A84" s="179" t="s">
        <v>515</v>
      </c>
      <c r="B84" s="179" t="s">
        <v>516</v>
      </c>
      <c r="C84" s="179" t="s">
        <v>371</v>
      </c>
      <c r="D84" s="179" t="s">
        <v>125</v>
      </c>
      <c r="E84" s="180">
        <v>13064.5111164965</v>
      </c>
      <c r="F84" s="181">
        <v>12956.5428670686</v>
      </c>
      <c r="G84" s="181">
        <v>12.625</v>
      </c>
      <c r="H84" s="181">
        <v>95.343249427917598</v>
      </c>
      <c r="I84" s="181">
        <v>757</v>
      </c>
      <c r="J84" s="181">
        <v>739.375</v>
      </c>
      <c r="K84" s="181">
        <v>1103.375</v>
      </c>
      <c r="L84" s="181">
        <v>1701.125</v>
      </c>
      <c r="M84" s="181">
        <v>3101.8794427569201</v>
      </c>
      <c r="N84" s="181">
        <v>3383.0236121132002</v>
      </c>
      <c r="O84" s="181">
        <v>2278.7330616263498</v>
      </c>
      <c r="P84" s="180">
        <v>741.5</v>
      </c>
      <c r="Q84" s="181">
        <v>21.875</v>
      </c>
      <c r="R84" s="181">
        <v>17.25</v>
      </c>
      <c r="S84" s="180">
        <v>288.5</v>
      </c>
      <c r="T84" s="180">
        <v>449</v>
      </c>
      <c r="U84" s="180">
        <v>344.20131105427197</v>
      </c>
      <c r="V84" s="180">
        <v>4181.875</v>
      </c>
      <c r="W84" s="181">
        <v>1244.25</v>
      </c>
      <c r="X84" s="181">
        <v>664.5</v>
      </c>
      <c r="Y84" s="181">
        <v>500.125</v>
      </c>
      <c r="Z84" s="181">
        <v>802.875</v>
      </c>
      <c r="AA84" s="181">
        <v>9.5</v>
      </c>
      <c r="AB84" s="181">
        <v>401.875</v>
      </c>
      <c r="AC84" s="181">
        <v>10.75</v>
      </c>
      <c r="AD84" s="181">
        <v>428.875</v>
      </c>
      <c r="AE84" s="181">
        <v>119.125</v>
      </c>
      <c r="AF84" s="180">
        <v>4028.3098054422098</v>
      </c>
      <c r="AG84" s="181">
        <v>1986.5</v>
      </c>
      <c r="AH84" s="181">
        <v>5.5</v>
      </c>
      <c r="AI84" s="181">
        <v>808</v>
      </c>
      <c r="AJ84" s="181">
        <v>462.125</v>
      </c>
      <c r="AK84" s="181">
        <v>32.875</v>
      </c>
      <c r="AL84" s="181">
        <v>77</v>
      </c>
      <c r="AM84" s="181">
        <v>656.30980544220597</v>
      </c>
      <c r="AN84" s="180">
        <v>128.875</v>
      </c>
      <c r="AO84" s="180">
        <v>340</v>
      </c>
      <c r="AP84" s="181">
        <v>235.25</v>
      </c>
      <c r="AQ84" s="181">
        <v>6.75</v>
      </c>
      <c r="AR84" s="181">
        <v>72.5</v>
      </c>
      <c r="AS84" s="181">
        <v>25.5</v>
      </c>
      <c r="AT84" s="180">
        <v>75.75</v>
      </c>
      <c r="AU84" s="180">
        <v>0</v>
      </c>
      <c r="AV84" s="180">
        <v>41.75</v>
      </c>
      <c r="AW84" s="181">
        <v>9</v>
      </c>
      <c r="AX84" s="181">
        <v>32.75</v>
      </c>
      <c r="AY84" s="180">
        <v>32.375</v>
      </c>
      <c r="AZ84" s="180">
        <v>712.875</v>
      </c>
      <c r="BA84" s="180">
        <v>142.625</v>
      </c>
      <c r="BB84" s="180">
        <v>1.75</v>
      </c>
      <c r="BC84" s="180">
        <v>4.875</v>
      </c>
      <c r="BD84" s="180">
        <v>1065.75</v>
      </c>
      <c r="BE84" s="180">
        <v>40.125</v>
      </c>
      <c r="BF84" s="180">
        <v>18</v>
      </c>
      <c r="BG84" s="180">
        <v>296.875</v>
      </c>
      <c r="BH84" s="180" t="e">
        <v>#VALUE!</v>
      </c>
      <c r="BI84" s="182">
        <v>2388.1087235625</v>
      </c>
      <c r="BJ84" s="183">
        <v>779</v>
      </c>
      <c r="BK84" s="183">
        <v>370</v>
      </c>
      <c r="BL84" s="183">
        <v>1075.9837235625</v>
      </c>
      <c r="BM84" s="183">
        <v>11.75</v>
      </c>
      <c r="BN84" s="183">
        <v>13</v>
      </c>
      <c r="BO84" s="183">
        <v>9</v>
      </c>
      <c r="BP84" s="183">
        <v>129.375</v>
      </c>
      <c r="BQ84" s="184">
        <v>1339.5</v>
      </c>
      <c r="BR84" s="184">
        <v>52.5</v>
      </c>
      <c r="BS84" s="184" t="e">
        <v>#VALUE!</v>
      </c>
      <c r="BT84" s="184" t="e">
        <v>#VALUE!</v>
      </c>
      <c r="BU84" s="184" t="e">
        <v>#VALUE!</v>
      </c>
      <c r="BV84" s="184">
        <v>1011.125</v>
      </c>
      <c r="BW84" s="185">
        <v>263.625</v>
      </c>
      <c r="BX84" s="185">
        <v>46</v>
      </c>
      <c r="BY84" s="185" t="e">
        <v>#VALUE!</v>
      </c>
      <c r="BZ84" s="185">
        <v>0</v>
      </c>
      <c r="CA84" s="185">
        <v>27.5</v>
      </c>
      <c r="CB84" s="185">
        <v>307.25</v>
      </c>
      <c r="CC84" s="186">
        <v>1304.25</v>
      </c>
      <c r="CD84" s="187">
        <v>84329.373058766098</v>
      </c>
    </row>
    <row r="85" spans="1:82" x14ac:dyDescent="0.25">
      <c r="A85" s="179" t="s">
        <v>517</v>
      </c>
      <c r="B85" s="179" t="s">
        <v>518</v>
      </c>
      <c r="C85" s="179" t="s">
        <v>371</v>
      </c>
      <c r="D85" s="179" t="s">
        <v>125</v>
      </c>
      <c r="E85" s="180">
        <v>6541.59083461305</v>
      </c>
      <c r="F85" s="181">
        <v>6484.1364730227497</v>
      </c>
      <c r="G85" s="181">
        <v>0</v>
      </c>
      <c r="H85" s="181">
        <v>57.454361590295797</v>
      </c>
      <c r="I85" s="181">
        <v>438.46758241758198</v>
      </c>
      <c r="J85" s="181">
        <v>325.75</v>
      </c>
      <c r="K85" s="181">
        <v>430.875</v>
      </c>
      <c r="L85" s="181">
        <v>773.40503246753201</v>
      </c>
      <c r="M85" s="181">
        <v>1569.2352372475</v>
      </c>
      <c r="N85" s="181">
        <v>1731.3734968792901</v>
      </c>
      <c r="O85" s="181">
        <v>1272.48448560114</v>
      </c>
      <c r="P85" s="180">
        <v>435</v>
      </c>
      <c r="Q85" s="181">
        <v>36.5</v>
      </c>
      <c r="R85" s="181">
        <v>8.375</v>
      </c>
      <c r="S85" s="180">
        <v>190.125</v>
      </c>
      <c r="T85" s="180">
        <v>321.56377941981401</v>
      </c>
      <c r="U85" s="180">
        <v>153.29694400787798</v>
      </c>
      <c r="V85" s="180">
        <v>2039</v>
      </c>
      <c r="W85" s="181">
        <v>373.625</v>
      </c>
      <c r="X85" s="181">
        <v>372.25</v>
      </c>
      <c r="Y85" s="181">
        <v>255.125</v>
      </c>
      <c r="Z85" s="181">
        <v>612.875</v>
      </c>
      <c r="AA85" s="181" t="e">
        <v>#VALUE!</v>
      </c>
      <c r="AB85" s="181">
        <v>146</v>
      </c>
      <c r="AC85" s="181">
        <v>54</v>
      </c>
      <c r="AD85" s="181">
        <v>100.375</v>
      </c>
      <c r="AE85" s="181">
        <v>124.75</v>
      </c>
      <c r="AF85" s="180">
        <v>2196.7301111853599</v>
      </c>
      <c r="AG85" s="181">
        <v>519.375</v>
      </c>
      <c r="AH85" s="181">
        <v>85.125</v>
      </c>
      <c r="AI85" s="181">
        <v>498.875</v>
      </c>
      <c r="AJ85" s="181">
        <v>137.875</v>
      </c>
      <c r="AK85" s="181">
        <v>60</v>
      </c>
      <c r="AL85" s="181">
        <v>123</v>
      </c>
      <c r="AM85" s="181">
        <v>772.48011118535601</v>
      </c>
      <c r="AN85" s="180">
        <v>77.75</v>
      </c>
      <c r="AO85" s="180">
        <v>98.5</v>
      </c>
      <c r="AP85" s="181">
        <v>56.625</v>
      </c>
      <c r="AQ85" s="181">
        <v>2.875</v>
      </c>
      <c r="AR85" s="181">
        <v>12</v>
      </c>
      <c r="AS85" s="181">
        <v>27</v>
      </c>
      <c r="AT85" s="180">
        <v>29.125</v>
      </c>
      <c r="AU85" s="180">
        <v>15.75</v>
      </c>
      <c r="AV85" s="180">
        <v>22.25</v>
      </c>
      <c r="AW85" s="181">
        <v>6.25</v>
      </c>
      <c r="AX85" s="181">
        <v>16</v>
      </c>
      <c r="AY85" s="180">
        <v>13.5</v>
      </c>
      <c r="AZ85" s="180">
        <v>49.75</v>
      </c>
      <c r="BA85" s="180">
        <v>63.5</v>
      </c>
      <c r="BB85" s="180">
        <v>0</v>
      </c>
      <c r="BC85" s="180" t="e">
        <v>#VALUE!</v>
      </c>
      <c r="BD85" s="180">
        <v>568.25</v>
      </c>
      <c r="BE85" s="180">
        <v>0</v>
      </c>
      <c r="BF85" s="180" t="e">
        <v>#VALUE!</v>
      </c>
      <c r="BG85" s="180">
        <v>88.5</v>
      </c>
      <c r="BH85" s="180" t="e">
        <v>#VALUE!</v>
      </c>
      <c r="BI85" s="182">
        <v>1900.3525318125</v>
      </c>
      <c r="BJ85" s="183">
        <v>1031.25</v>
      </c>
      <c r="BK85" s="183">
        <v>125.5</v>
      </c>
      <c r="BL85" s="183">
        <v>647.10253181250005</v>
      </c>
      <c r="BM85" s="183">
        <v>2.5</v>
      </c>
      <c r="BN85" s="183">
        <v>0</v>
      </c>
      <c r="BO85" s="183" t="e">
        <v>#VALUE!</v>
      </c>
      <c r="BP85" s="183">
        <v>94</v>
      </c>
      <c r="BQ85" s="184">
        <v>812</v>
      </c>
      <c r="BR85" s="184">
        <v>132.875</v>
      </c>
      <c r="BS85" s="184" t="e">
        <v>#VALUE!</v>
      </c>
      <c r="BT85" s="184" t="e">
        <v>#VALUE!</v>
      </c>
      <c r="BU85" s="184" t="e">
        <v>#VALUE!</v>
      </c>
      <c r="BV85" s="184">
        <v>407.875</v>
      </c>
      <c r="BW85" s="185" t="e">
        <v>#VALUE!</v>
      </c>
      <c r="BX85" s="185">
        <v>64.875</v>
      </c>
      <c r="BY85" s="185" t="e">
        <v>#VALUE!</v>
      </c>
      <c r="BZ85" s="185">
        <v>39.875</v>
      </c>
      <c r="CA85" s="185">
        <v>108.875</v>
      </c>
      <c r="CB85" s="185">
        <v>108.75</v>
      </c>
      <c r="CC85" s="186">
        <v>162.5</v>
      </c>
      <c r="CD85" s="187">
        <v>58025.478570185602</v>
      </c>
    </row>
    <row r="86" spans="1:82" x14ac:dyDescent="0.25">
      <c r="A86" s="179" t="s">
        <v>519</v>
      </c>
      <c r="B86" s="179" t="s">
        <v>520</v>
      </c>
      <c r="C86" s="179" t="s">
        <v>127</v>
      </c>
      <c r="D86" s="179" t="s">
        <v>127</v>
      </c>
      <c r="E86" s="180">
        <v>22928.714363793599</v>
      </c>
      <c r="F86" s="181">
        <v>22826.375949159501</v>
      </c>
      <c r="G86" s="181">
        <v>48.875</v>
      </c>
      <c r="H86" s="181">
        <v>53.463414634146297</v>
      </c>
      <c r="I86" s="181">
        <v>1485.375</v>
      </c>
      <c r="J86" s="181">
        <v>1367</v>
      </c>
      <c r="K86" s="181">
        <v>1736.875</v>
      </c>
      <c r="L86" s="181">
        <v>2962.4385858585902</v>
      </c>
      <c r="M86" s="181">
        <v>4926.12450294054</v>
      </c>
      <c r="N86" s="181">
        <v>5242.5262749945095</v>
      </c>
      <c r="O86" s="181">
        <v>5208.375</v>
      </c>
      <c r="P86" s="180">
        <v>1393.625</v>
      </c>
      <c r="Q86" s="181">
        <v>55.25</v>
      </c>
      <c r="R86" s="181">
        <v>75</v>
      </c>
      <c r="S86" s="180">
        <v>1663</v>
      </c>
      <c r="T86" s="180">
        <v>1272.375</v>
      </c>
      <c r="U86" s="180">
        <v>439.33563685636898</v>
      </c>
      <c r="V86" s="180">
        <v>4175.125</v>
      </c>
      <c r="W86" s="181">
        <v>1105</v>
      </c>
      <c r="X86" s="181">
        <v>447.125</v>
      </c>
      <c r="Y86" s="181">
        <v>367.5</v>
      </c>
      <c r="Z86" s="181">
        <v>764.75</v>
      </c>
      <c r="AA86" s="181" t="e">
        <v>#VALUE!</v>
      </c>
      <c r="AB86" s="181">
        <v>91.75</v>
      </c>
      <c r="AC86" s="181">
        <v>188.375</v>
      </c>
      <c r="AD86" s="181">
        <v>541</v>
      </c>
      <c r="AE86" s="181">
        <v>669.625</v>
      </c>
      <c r="AF86" s="180">
        <v>8849.1287269372606</v>
      </c>
      <c r="AG86" s="181">
        <v>4232.125</v>
      </c>
      <c r="AH86" s="181">
        <v>85.5</v>
      </c>
      <c r="AI86" s="181">
        <v>1686</v>
      </c>
      <c r="AJ86" s="181">
        <v>995.75</v>
      </c>
      <c r="AK86" s="181">
        <v>181.25</v>
      </c>
      <c r="AL86" s="181">
        <v>421.125</v>
      </c>
      <c r="AM86" s="181">
        <v>1247.3787269372599</v>
      </c>
      <c r="AN86" s="180">
        <v>135.5</v>
      </c>
      <c r="AO86" s="180">
        <v>547</v>
      </c>
      <c r="AP86" s="181">
        <v>349</v>
      </c>
      <c r="AQ86" s="181">
        <v>15.25</v>
      </c>
      <c r="AR86" s="181">
        <v>143.25</v>
      </c>
      <c r="AS86" s="181">
        <v>39.5</v>
      </c>
      <c r="AT86" s="180">
        <v>872.625</v>
      </c>
      <c r="AU86" s="180">
        <v>54.125</v>
      </c>
      <c r="AV86" s="180">
        <v>66.25</v>
      </c>
      <c r="AW86" s="181">
        <v>8.375</v>
      </c>
      <c r="AX86" s="181">
        <v>57.875</v>
      </c>
      <c r="AY86" s="180">
        <v>35.625</v>
      </c>
      <c r="AZ86" s="180">
        <v>10.875</v>
      </c>
      <c r="BA86" s="180">
        <v>66.75</v>
      </c>
      <c r="BB86" s="180">
        <v>28.25</v>
      </c>
      <c r="BC86" s="180">
        <v>3</v>
      </c>
      <c r="BD86" s="180">
        <v>2545.875</v>
      </c>
      <c r="BE86" s="180">
        <v>45.375</v>
      </c>
      <c r="BF86" s="180" t="e">
        <v>#VALUE!</v>
      </c>
      <c r="BG86" s="180">
        <v>429.75</v>
      </c>
      <c r="BH86" s="180" t="e">
        <v>#VALUE!</v>
      </c>
      <c r="BI86" s="182">
        <v>3282.4426647812497</v>
      </c>
      <c r="BJ86" s="183">
        <v>730.375</v>
      </c>
      <c r="BK86" s="183">
        <v>99.625</v>
      </c>
      <c r="BL86" s="183">
        <v>2072.9426647812497</v>
      </c>
      <c r="BM86" s="183">
        <v>20.375</v>
      </c>
      <c r="BN86" s="183">
        <v>4.5</v>
      </c>
      <c r="BO86" s="183" t="e">
        <v>#VALUE!</v>
      </c>
      <c r="BP86" s="183">
        <v>354.625</v>
      </c>
      <c r="BQ86" s="184">
        <v>1889.5</v>
      </c>
      <c r="BR86" s="184">
        <v>185.25</v>
      </c>
      <c r="BS86" s="184" t="e">
        <v>#VALUE!</v>
      </c>
      <c r="BT86" s="184" t="e">
        <v>#VALUE!</v>
      </c>
      <c r="BU86" s="184" t="e">
        <v>#VALUE!</v>
      </c>
      <c r="BV86" s="184">
        <v>1412.25</v>
      </c>
      <c r="BW86" s="185">
        <v>450.625</v>
      </c>
      <c r="BX86" s="185" t="e">
        <v>#VALUE!</v>
      </c>
      <c r="BY86" s="185">
        <v>1</v>
      </c>
      <c r="BZ86" s="185">
        <v>192.25</v>
      </c>
      <c r="CA86" s="185" t="e">
        <v>#VALUE!</v>
      </c>
      <c r="CB86" s="185">
        <v>418.375</v>
      </c>
      <c r="CC86" s="186">
        <v>447.5</v>
      </c>
      <c r="CD86" s="187">
        <v>221197.54985845499</v>
      </c>
    </row>
    <row r="87" spans="1:82" x14ac:dyDescent="0.25">
      <c r="A87" s="179" t="s">
        <v>150</v>
      </c>
      <c r="B87" s="179" t="s">
        <v>521</v>
      </c>
      <c r="C87" s="179" t="s">
        <v>127</v>
      </c>
      <c r="D87" s="179" t="s">
        <v>127</v>
      </c>
      <c r="E87" s="180">
        <v>14422.7311385798</v>
      </c>
      <c r="F87" s="181">
        <v>14264.4811385798</v>
      </c>
      <c r="G87" s="181">
        <v>158.25</v>
      </c>
      <c r="H87" s="181" t="e">
        <v>#VALUE!</v>
      </c>
      <c r="I87" s="181">
        <v>1076.875</v>
      </c>
      <c r="J87" s="181">
        <v>966.24275362318804</v>
      </c>
      <c r="K87" s="181">
        <v>1034.5</v>
      </c>
      <c r="L87" s="181">
        <v>1806.6900309295499</v>
      </c>
      <c r="M87" s="181">
        <v>3842.6136709714401</v>
      </c>
      <c r="N87" s="181">
        <v>3743.9767437730002</v>
      </c>
      <c r="O87" s="181">
        <v>1951.8329392826199</v>
      </c>
      <c r="P87" s="180">
        <v>1540.5</v>
      </c>
      <c r="Q87" s="181">
        <v>29.25</v>
      </c>
      <c r="R87" s="181">
        <v>47.875</v>
      </c>
      <c r="S87" s="180">
        <v>962.5</v>
      </c>
      <c r="T87" s="180">
        <v>679.625</v>
      </c>
      <c r="U87" s="180">
        <v>910.19343401754395</v>
      </c>
      <c r="V87" s="180">
        <v>2698.5</v>
      </c>
      <c r="W87" s="181">
        <v>552.375</v>
      </c>
      <c r="X87" s="181">
        <v>428.375</v>
      </c>
      <c r="Y87" s="181">
        <v>163.125</v>
      </c>
      <c r="Z87" s="181">
        <v>802.75</v>
      </c>
      <c r="AA87" s="181" t="e">
        <v>#VALUE!</v>
      </c>
      <c r="AB87" s="181">
        <v>216.25</v>
      </c>
      <c r="AC87" s="181">
        <v>84</v>
      </c>
      <c r="AD87" s="181">
        <v>139</v>
      </c>
      <c r="AE87" s="181">
        <v>312.625</v>
      </c>
      <c r="AF87" s="180">
        <v>3691.2877045622499</v>
      </c>
      <c r="AG87" s="181">
        <v>1114.5</v>
      </c>
      <c r="AH87" s="181">
        <v>159.125</v>
      </c>
      <c r="AI87" s="181">
        <v>636.5</v>
      </c>
      <c r="AJ87" s="181">
        <v>325</v>
      </c>
      <c r="AK87" s="181">
        <v>72.375</v>
      </c>
      <c r="AL87" s="181">
        <v>201.125</v>
      </c>
      <c r="AM87" s="181">
        <v>1182.6627045622499</v>
      </c>
      <c r="AN87" s="180">
        <v>140.25</v>
      </c>
      <c r="AO87" s="180">
        <v>691.875</v>
      </c>
      <c r="AP87" s="181">
        <v>576.625</v>
      </c>
      <c r="AQ87" s="181">
        <v>8.25</v>
      </c>
      <c r="AR87" s="181">
        <v>75.5</v>
      </c>
      <c r="AS87" s="181">
        <v>31.5</v>
      </c>
      <c r="AT87" s="180">
        <v>117.625</v>
      </c>
      <c r="AU87" s="180">
        <v>26.125</v>
      </c>
      <c r="AV87" s="180">
        <v>40.75</v>
      </c>
      <c r="AW87" s="181">
        <v>12.125</v>
      </c>
      <c r="AX87" s="181">
        <v>28.625</v>
      </c>
      <c r="AY87" s="180">
        <v>42.5</v>
      </c>
      <c r="AZ87" s="180">
        <v>135</v>
      </c>
      <c r="BA87" s="180">
        <v>49.75</v>
      </c>
      <c r="BB87" s="180">
        <v>1.625</v>
      </c>
      <c r="BC87" s="180">
        <v>1</v>
      </c>
      <c r="BD87" s="180">
        <v>2148.625</v>
      </c>
      <c r="BE87" s="180">
        <v>10.125</v>
      </c>
      <c r="BF87" s="180">
        <v>24.75</v>
      </c>
      <c r="BG87" s="180">
        <v>337.875</v>
      </c>
      <c r="BH87" s="180" t="e">
        <v>#VALUE!</v>
      </c>
      <c r="BI87" s="182">
        <v>3617.8469530624998</v>
      </c>
      <c r="BJ87" s="183">
        <v>1548.625</v>
      </c>
      <c r="BK87" s="183">
        <v>224.375</v>
      </c>
      <c r="BL87" s="183">
        <v>1183.0969530625</v>
      </c>
      <c r="BM87" s="183">
        <v>0.625</v>
      </c>
      <c r="BN87" s="183">
        <v>2.375</v>
      </c>
      <c r="BO87" s="183">
        <v>277.75</v>
      </c>
      <c r="BP87" s="183">
        <v>381</v>
      </c>
      <c r="BQ87" s="184">
        <v>1059.125</v>
      </c>
      <c r="BR87" s="184">
        <v>100.125</v>
      </c>
      <c r="BS87" s="184" t="e">
        <v>#VALUE!</v>
      </c>
      <c r="BT87" s="184" t="e">
        <v>#VALUE!</v>
      </c>
      <c r="BU87" s="184">
        <v>21.5</v>
      </c>
      <c r="BV87" s="184">
        <v>472.875</v>
      </c>
      <c r="BW87" s="185" t="e">
        <v>#VALUE!</v>
      </c>
      <c r="BX87" s="185" t="e">
        <v>#VALUE!</v>
      </c>
      <c r="BY87" s="185" t="e">
        <v>#VALUE!</v>
      </c>
      <c r="BZ87" s="185" t="e">
        <v>#VALUE!</v>
      </c>
      <c r="CA87" s="185" t="e">
        <v>#VALUE!</v>
      </c>
      <c r="CB87" s="185">
        <v>268.125</v>
      </c>
      <c r="CC87" s="186">
        <v>271.375</v>
      </c>
      <c r="CD87" s="187">
        <v>153101.50207134301</v>
      </c>
    </row>
    <row r="88" spans="1:82" x14ac:dyDescent="0.25">
      <c r="A88" s="179" t="s">
        <v>522</v>
      </c>
      <c r="B88" s="179" t="s">
        <v>523</v>
      </c>
      <c r="C88" s="179" t="s">
        <v>126</v>
      </c>
      <c r="D88" s="179" t="s">
        <v>126</v>
      </c>
      <c r="E88" s="180">
        <v>18165.908657554599</v>
      </c>
      <c r="F88" s="181">
        <v>17566.1792675016</v>
      </c>
      <c r="G88" s="181">
        <v>18.125</v>
      </c>
      <c r="H88" s="181">
        <v>581.60439005297496</v>
      </c>
      <c r="I88" s="181">
        <v>1142.00411184211</v>
      </c>
      <c r="J88" s="181">
        <v>1432.9708333333299</v>
      </c>
      <c r="K88" s="181">
        <v>1379.875</v>
      </c>
      <c r="L88" s="181">
        <v>2621.5654270018099</v>
      </c>
      <c r="M88" s="181">
        <v>5047.5909545156901</v>
      </c>
      <c r="N88" s="181">
        <v>3876.9036273514298</v>
      </c>
      <c r="O88" s="181">
        <v>2664.9987035102199</v>
      </c>
      <c r="P88" s="180">
        <v>2964.625</v>
      </c>
      <c r="Q88" s="181">
        <v>17.125</v>
      </c>
      <c r="R88" s="181">
        <v>95.5</v>
      </c>
      <c r="S88" s="180">
        <v>917.25</v>
      </c>
      <c r="T88" s="180">
        <v>789.875</v>
      </c>
      <c r="U88" s="180">
        <v>1166.9274009250601</v>
      </c>
      <c r="V88" s="180">
        <v>3349</v>
      </c>
      <c r="W88" s="181">
        <v>964.875</v>
      </c>
      <c r="X88" s="181">
        <v>469.375</v>
      </c>
      <c r="Y88" s="181">
        <v>382.125</v>
      </c>
      <c r="Z88" s="181">
        <v>1085.75</v>
      </c>
      <c r="AA88" s="181">
        <v>20.75</v>
      </c>
      <c r="AB88" s="181">
        <v>59.625</v>
      </c>
      <c r="AC88" s="181">
        <v>64.875</v>
      </c>
      <c r="AD88" s="181">
        <v>94.875</v>
      </c>
      <c r="AE88" s="181">
        <v>206.75</v>
      </c>
      <c r="AF88" s="180">
        <v>4590.7906665178698</v>
      </c>
      <c r="AG88" s="181">
        <v>2473.75</v>
      </c>
      <c r="AH88" s="181">
        <v>95.75</v>
      </c>
      <c r="AI88" s="181">
        <v>1057.375</v>
      </c>
      <c r="AJ88" s="181">
        <v>143.625</v>
      </c>
      <c r="AK88" s="181">
        <v>186.97083333333299</v>
      </c>
      <c r="AL88" s="181">
        <v>22.625</v>
      </c>
      <c r="AM88" s="181">
        <v>610.69483318453797</v>
      </c>
      <c r="AN88" s="180">
        <v>247.875</v>
      </c>
      <c r="AO88" s="180">
        <v>278.375</v>
      </c>
      <c r="AP88" s="181">
        <v>214.75</v>
      </c>
      <c r="AQ88" s="181">
        <v>11.125</v>
      </c>
      <c r="AR88" s="181">
        <v>32.125</v>
      </c>
      <c r="AS88" s="181">
        <v>20.375</v>
      </c>
      <c r="AT88" s="180">
        <v>253.125</v>
      </c>
      <c r="AU88" s="180">
        <v>333.625</v>
      </c>
      <c r="AV88" s="180">
        <v>49.5</v>
      </c>
      <c r="AW88" s="181">
        <v>4.5</v>
      </c>
      <c r="AX88" s="181">
        <v>45</v>
      </c>
      <c r="AY88" s="180">
        <v>9.875</v>
      </c>
      <c r="AZ88" s="180">
        <v>360.625</v>
      </c>
      <c r="BA88" s="180">
        <v>41.5</v>
      </c>
      <c r="BB88" s="180">
        <v>3.125</v>
      </c>
      <c r="BC88" s="180">
        <v>1</v>
      </c>
      <c r="BD88" s="180">
        <v>1756.6905901116399</v>
      </c>
      <c r="BE88" s="180">
        <v>0.25</v>
      </c>
      <c r="BF88" s="180">
        <v>87.625</v>
      </c>
      <c r="BG88" s="180">
        <v>541.75</v>
      </c>
      <c r="BH88" s="180" t="e">
        <v>#VALUE!</v>
      </c>
      <c r="BI88" s="182">
        <v>4721.5404608749996</v>
      </c>
      <c r="BJ88" s="183" t="e">
        <v>#VALUE!</v>
      </c>
      <c r="BK88" s="183">
        <v>451.125</v>
      </c>
      <c r="BL88" s="183">
        <v>2461.1654608749996</v>
      </c>
      <c r="BM88" s="183">
        <v>172.75</v>
      </c>
      <c r="BN88" s="183">
        <v>514.25</v>
      </c>
      <c r="BO88" s="183">
        <v>262.75</v>
      </c>
      <c r="BP88" s="183">
        <v>607.5</v>
      </c>
      <c r="BQ88" s="184">
        <v>1230.625</v>
      </c>
      <c r="BR88" s="184">
        <v>62.875</v>
      </c>
      <c r="BS88" s="184" t="e">
        <v>#VALUE!</v>
      </c>
      <c r="BT88" s="184" t="e">
        <v>#VALUE!</v>
      </c>
      <c r="BU88" s="184" t="e">
        <v>#VALUE!</v>
      </c>
      <c r="BV88" s="184">
        <v>753.75</v>
      </c>
      <c r="BW88" s="185">
        <v>250</v>
      </c>
      <c r="BX88" s="185">
        <v>2.25</v>
      </c>
      <c r="BY88" s="185" t="e">
        <v>#VALUE!</v>
      </c>
      <c r="BZ88" s="185" t="e">
        <v>#VALUE!</v>
      </c>
      <c r="CA88" s="185" t="e">
        <v>#VALUE!</v>
      </c>
      <c r="CB88" s="185">
        <v>332.625</v>
      </c>
      <c r="CC88" s="186">
        <v>149.125</v>
      </c>
      <c r="CD88" s="187">
        <v>184201.04212261699</v>
      </c>
    </row>
    <row r="89" spans="1:82" x14ac:dyDescent="0.25">
      <c r="A89" s="179" t="s">
        <v>524</v>
      </c>
      <c r="B89" s="179" t="s">
        <v>525</v>
      </c>
      <c r="C89" s="179" t="s">
        <v>387</v>
      </c>
      <c r="D89" s="179" t="s">
        <v>124</v>
      </c>
      <c r="E89" s="180">
        <v>13601.888880153499</v>
      </c>
      <c r="F89" s="181">
        <v>12361.2480449411</v>
      </c>
      <c r="G89" s="181">
        <v>116.375</v>
      </c>
      <c r="H89" s="181">
        <v>1124.2658352123899</v>
      </c>
      <c r="I89" s="181">
        <v>860</v>
      </c>
      <c r="J89" s="181">
        <v>661.375</v>
      </c>
      <c r="K89" s="181">
        <v>909.92264890282104</v>
      </c>
      <c r="L89" s="181">
        <v>1546.75</v>
      </c>
      <c r="M89" s="181">
        <v>3989.6026465441701</v>
      </c>
      <c r="N89" s="181">
        <v>3180.2117989922499</v>
      </c>
      <c r="O89" s="181">
        <v>2454.0267857142899</v>
      </c>
      <c r="P89" s="180">
        <v>1404.375</v>
      </c>
      <c r="Q89" s="181">
        <v>6.25</v>
      </c>
      <c r="R89" s="181">
        <v>261.125</v>
      </c>
      <c r="S89" s="180">
        <v>263.875</v>
      </c>
      <c r="T89" s="180">
        <v>531.375</v>
      </c>
      <c r="U89" s="180">
        <v>1423.0158352123899</v>
      </c>
      <c r="V89" s="180">
        <v>2975.875</v>
      </c>
      <c r="W89" s="181">
        <v>597.625</v>
      </c>
      <c r="X89" s="181">
        <v>578.625</v>
      </c>
      <c r="Y89" s="181">
        <v>551.875</v>
      </c>
      <c r="Z89" s="181">
        <v>606.375</v>
      </c>
      <c r="AA89" s="181" t="e">
        <v>#VALUE!</v>
      </c>
      <c r="AB89" s="181">
        <v>21.375</v>
      </c>
      <c r="AC89" s="181">
        <v>54.625</v>
      </c>
      <c r="AD89" s="181">
        <v>271.625</v>
      </c>
      <c r="AE89" s="181">
        <v>293.75</v>
      </c>
      <c r="AF89" s="180">
        <v>3715.87304494113</v>
      </c>
      <c r="AG89" s="181">
        <v>1444.25</v>
      </c>
      <c r="AH89" s="181">
        <v>139.625</v>
      </c>
      <c r="AI89" s="181">
        <v>867.375</v>
      </c>
      <c r="AJ89" s="181">
        <v>212.625</v>
      </c>
      <c r="AK89" s="181">
        <v>304.875</v>
      </c>
      <c r="AL89" s="181">
        <v>55.875</v>
      </c>
      <c r="AM89" s="181">
        <v>691.248044941133</v>
      </c>
      <c r="AN89" s="180">
        <v>118.125</v>
      </c>
      <c r="AO89" s="180">
        <v>611</v>
      </c>
      <c r="AP89" s="181">
        <v>484.875</v>
      </c>
      <c r="AQ89" s="181">
        <v>12.75</v>
      </c>
      <c r="AR89" s="181">
        <v>95.375</v>
      </c>
      <c r="AS89" s="181">
        <v>18</v>
      </c>
      <c r="AT89" s="180">
        <v>49.375</v>
      </c>
      <c r="AU89" s="180">
        <v>52.5</v>
      </c>
      <c r="AV89" s="180">
        <v>29.875</v>
      </c>
      <c r="AW89" s="181">
        <v>1.5</v>
      </c>
      <c r="AX89" s="181">
        <v>28.375</v>
      </c>
      <c r="AY89" s="180">
        <v>27.125</v>
      </c>
      <c r="AZ89" s="180">
        <v>38.125</v>
      </c>
      <c r="BA89" s="180">
        <v>70.875</v>
      </c>
      <c r="BB89" s="180">
        <v>1.375</v>
      </c>
      <c r="BC89" s="180">
        <v>0</v>
      </c>
      <c r="BD89" s="180">
        <v>1454.75</v>
      </c>
      <c r="BE89" s="180">
        <v>9.5</v>
      </c>
      <c r="BF89" s="180" t="e">
        <v>#VALUE!</v>
      </c>
      <c r="BG89" s="180">
        <v>427.75</v>
      </c>
      <c r="BH89" s="180" t="e">
        <v>#VALUE!</v>
      </c>
      <c r="BI89" s="182">
        <v>3248.3392286875001</v>
      </c>
      <c r="BJ89" s="183">
        <v>892.125</v>
      </c>
      <c r="BK89" s="183">
        <v>304.75</v>
      </c>
      <c r="BL89" s="183">
        <v>1419.4642286875001</v>
      </c>
      <c r="BM89" s="183">
        <v>401.25</v>
      </c>
      <c r="BN89" s="183">
        <v>11</v>
      </c>
      <c r="BO89" s="183">
        <v>0.375</v>
      </c>
      <c r="BP89" s="183">
        <v>219.375</v>
      </c>
      <c r="BQ89" s="184">
        <v>1527.6990856784801</v>
      </c>
      <c r="BR89" s="184">
        <v>417.75</v>
      </c>
      <c r="BS89" s="184" t="e">
        <v>#VALUE!</v>
      </c>
      <c r="BT89" s="184" t="e">
        <v>#VALUE!</v>
      </c>
      <c r="BU89" s="184" t="e">
        <v>#VALUE!</v>
      </c>
      <c r="BV89" s="184">
        <v>625.57408567847801</v>
      </c>
      <c r="BW89" s="185" t="e">
        <v>#VALUE!</v>
      </c>
      <c r="BX89" s="185" t="e">
        <v>#VALUE!</v>
      </c>
      <c r="BY89" s="185" t="e">
        <v>#VALUE!</v>
      </c>
      <c r="BZ89" s="185">
        <v>221.25</v>
      </c>
      <c r="CA89" s="185">
        <v>32.125</v>
      </c>
      <c r="CB89" s="185">
        <v>211.375</v>
      </c>
      <c r="CC89" s="186">
        <v>172</v>
      </c>
      <c r="CD89" s="187">
        <v>108086.679687154</v>
      </c>
    </row>
    <row r="90" spans="1:82" x14ac:dyDescent="0.25">
      <c r="A90" s="179" t="s">
        <v>526</v>
      </c>
      <c r="B90" s="179" t="s">
        <v>527</v>
      </c>
      <c r="C90" s="179" t="s">
        <v>395</v>
      </c>
      <c r="D90" s="179" t="s">
        <v>124</v>
      </c>
      <c r="E90" s="180">
        <v>9225.0428004004407</v>
      </c>
      <c r="F90" s="181">
        <v>9214.5428004004407</v>
      </c>
      <c r="G90" s="181">
        <v>0</v>
      </c>
      <c r="H90" s="181">
        <v>10.5</v>
      </c>
      <c r="I90" s="181">
        <v>650.875</v>
      </c>
      <c r="J90" s="181">
        <v>751.5</v>
      </c>
      <c r="K90" s="181">
        <v>923</v>
      </c>
      <c r="L90" s="181">
        <v>1240.71772883125</v>
      </c>
      <c r="M90" s="181">
        <v>2185.2177806483</v>
      </c>
      <c r="N90" s="181">
        <v>1856.1751480637599</v>
      </c>
      <c r="O90" s="181">
        <v>1617.55714285714</v>
      </c>
      <c r="P90" s="180">
        <v>875</v>
      </c>
      <c r="Q90" s="181">
        <v>4.375</v>
      </c>
      <c r="R90" s="181">
        <v>32.625</v>
      </c>
      <c r="S90" s="180">
        <v>746.125</v>
      </c>
      <c r="T90" s="180">
        <v>353.25</v>
      </c>
      <c r="U90" s="180">
        <v>315.786333295622</v>
      </c>
      <c r="V90" s="180">
        <v>1664.375</v>
      </c>
      <c r="W90" s="181">
        <v>168.625</v>
      </c>
      <c r="X90" s="181">
        <v>348.375</v>
      </c>
      <c r="Y90" s="181">
        <v>60.875</v>
      </c>
      <c r="Z90" s="181">
        <v>509.625</v>
      </c>
      <c r="AA90" s="181" t="e">
        <v>#VALUE!</v>
      </c>
      <c r="AB90" s="181">
        <v>38.5</v>
      </c>
      <c r="AC90" s="181">
        <v>130.625</v>
      </c>
      <c r="AD90" s="181">
        <v>199.625</v>
      </c>
      <c r="AE90" s="181">
        <v>208.125</v>
      </c>
      <c r="AF90" s="180">
        <v>2926.6314671048199</v>
      </c>
      <c r="AG90" s="181">
        <v>1275.875</v>
      </c>
      <c r="AH90" s="181">
        <v>62.75</v>
      </c>
      <c r="AI90" s="181">
        <v>441.75</v>
      </c>
      <c r="AJ90" s="181">
        <v>309.625</v>
      </c>
      <c r="AK90" s="181">
        <v>131</v>
      </c>
      <c r="AL90" s="181">
        <v>34.25</v>
      </c>
      <c r="AM90" s="181">
        <v>671.38146710481794</v>
      </c>
      <c r="AN90" s="180">
        <v>111.25</v>
      </c>
      <c r="AO90" s="180">
        <v>340.625</v>
      </c>
      <c r="AP90" s="181">
        <v>226.5</v>
      </c>
      <c r="AQ90" s="181">
        <v>16.625</v>
      </c>
      <c r="AR90" s="181">
        <v>66.875</v>
      </c>
      <c r="AS90" s="181">
        <v>30.625</v>
      </c>
      <c r="AT90" s="180">
        <v>62.625</v>
      </c>
      <c r="AU90" s="180">
        <v>19.375</v>
      </c>
      <c r="AV90" s="180">
        <v>53.25</v>
      </c>
      <c r="AW90" s="181">
        <v>8.375</v>
      </c>
      <c r="AX90" s="181">
        <v>44.875</v>
      </c>
      <c r="AY90" s="180">
        <v>44.625</v>
      </c>
      <c r="AZ90" s="180">
        <v>76.125</v>
      </c>
      <c r="BA90" s="180">
        <v>66.875</v>
      </c>
      <c r="BB90" s="180">
        <v>13.25</v>
      </c>
      <c r="BC90" s="180">
        <v>7.25</v>
      </c>
      <c r="BD90" s="180">
        <v>719</v>
      </c>
      <c r="BE90" s="180">
        <v>40.75</v>
      </c>
      <c r="BF90" s="180" t="e">
        <v>#VALUE!</v>
      </c>
      <c r="BG90" s="180">
        <v>589.125</v>
      </c>
      <c r="BH90" s="180" t="e">
        <v>#VALUE!</v>
      </c>
      <c r="BI90" s="182">
        <v>3151.5778260624998</v>
      </c>
      <c r="BJ90" s="183" t="e">
        <v>#VALUE!</v>
      </c>
      <c r="BK90" s="183">
        <v>535.375</v>
      </c>
      <c r="BL90" s="183">
        <v>1368.8278260624998</v>
      </c>
      <c r="BM90" s="183">
        <v>653.75</v>
      </c>
      <c r="BN90" s="183">
        <v>9.25</v>
      </c>
      <c r="BO90" s="183">
        <v>0</v>
      </c>
      <c r="BP90" s="183">
        <v>113.375</v>
      </c>
      <c r="BQ90" s="184">
        <v>573.75</v>
      </c>
      <c r="BR90" s="184">
        <v>72.875</v>
      </c>
      <c r="BS90" s="184" t="e">
        <v>#VALUE!</v>
      </c>
      <c r="BT90" s="184" t="e">
        <v>#VALUE!</v>
      </c>
      <c r="BU90" s="184" t="e">
        <v>#VALUE!</v>
      </c>
      <c r="BV90" s="184">
        <v>233.875</v>
      </c>
      <c r="BW90" s="185" t="e">
        <v>#VALUE!</v>
      </c>
      <c r="BX90" s="185" t="e">
        <v>#VALUE!</v>
      </c>
      <c r="BY90" s="185" t="e">
        <v>#VALUE!</v>
      </c>
      <c r="BZ90" s="185">
        <v>10.875</v>
      </c>
      <c r="CA90" s="185" t="e">
        <v>#VALUE!</v>
      </c>
      <c r="CB90" s="185">
        <v>157.75</v>
      </c>
      <c r="CC90" s="186">
        <v>655.875</v>
      </c>
      <c r="CD90" s="187">
        <v>85382.759352385998</v>
      </c>
    </row>
    <row r="91" spans="1:82" x14ac:dyDescent="0.25">
      <c r="A91" s="179" t="s">
        <v>528</v>
      </c>
      <c r="B91" s="179" t="s">
        <v>529</v>
      </c>
      <c r="C91" s="179" t="s">
        <v>462</v>
      </c>
      <c r="D91" s="179" t="s">
        <v>120</v>
      </c>
      <c r="E91" s="180">
        <v>9440.7241930634209</v>
      </c>
      <c r="F91" s="181">
        <v>9438.7241930634209</v>
      </c>
      <c r="G91" s="181" t="e">
        <v>#VALUE!</v>
      </c>
      <c r="H91" s="181">
        <v>2</v>
      </c>
      <c r="I91" s="181">
        <v>474.625</v>
      </c>
      <c r="J91" s="181">
        <v>426.75</v>
      </c>
      <c r="K91" s="181">
        <v>501.375</v>
      </c>
      <c r="L91" s="181">
        <v>1419.2055133332699</v>
      </c>
      <c r="M91" s="181">
        <v>2622.9118802795902</v>
      </c>
      <c r="N91" s="181">
        <v>2609.2317994505502</v>
      </c>
      <c r="O91" s="181">
        <v>1386.625</v>
      </c>
      <c r="P91" s="180">
        <v>742.5</v>
      </c>
      <c r="Q91" s="181">
        <v>3.875</v>
      </c>
      <c r="R91" s="181">
        <v>33.625</v>
      </c>
      <c r="S91" s="180">
        <v>179.625</v>
      </c>
      <c r="T91" s="180">
        <v>297.5</v>
      </c>
      <c r="U91" s="180">
        <v>408.23179945054898</v>
      </c>
      <c r="V91" s="180">
        <v>2008.375</v>
      </c>
      <c r="W91" s="181">
        <v>633.625</v>
      </c>
      <c r="X91" s="181">
        <v>61.25</v>
      </c>
      <c r="Y91" s="181">
        <v>417.625</v>
      </c>
      <c r="Z91" s="181">
        <v>257.75</v>
      </c>
      <c r="AA91" s="181">
        <v>22.75</v>
      </c>
      <c r="AB91" s="181">
        <v>86.25</v>
      </c>
      <c r="AC91" s="181">
        <v>79.5</v>
      </c>
      <c r="AD91" s="181">
        <v>282</v>
      </c>
      <c r="AE91" s="181">
        <v>167.625</v>
      </c>
      <c r="AF91" s="180">
        <v>4090.4923936128698</v>
      </c>
      <c r="AG91" s="181">
        <v>1416.875</v>
      </c>
      <c r="AH91" s="181">
        <v>24.5</v>
      </c>
      <c r="AI91" s="181">
        <v>1281.625</v>
      </c>
      <c r="AJ91" s="181">
        <v>231.625</v>
      </c>
      <c r="AK91" s="181">
        <v>200.375</v>
      </c>
      <c r="AL91" s="181">
        <v>30.75</v>
      </c>
      <c r="AM91" s="181">
        <v>904.74239361286698</v>
      </c>
      <c r="AN91" s="180">
        <v>119.75</v>
      </c>
      <c r="AO91" s="180">
        <v>173.375</v>
      </c>
      <c r="AP91" s="181">
        <v>84.125</v>
      </c>
      <c r="AQ91" s="181">
        <v>1</v>
      </c>
      <c r="AR91" s="181">
        <v>63.625</v>
      </c>
      <c r="AS91" s="181">
        <v>24.625</v>
      </c>
      <c r="AT91" s="180">
        <v>171</v>
      </c>
      <c r="AU91" s="180">
        <v>2.25</v>
      </c>
      <c r="AV91" s="180">
        <v>38</v>
      </c>
      <c r="AW91" s="181">
        <v>10.75</v>
      </c>
      <c r="AX91" s="181">
        <v>27.25</v>
      </c>
      <c r="AY91" s="180">
        <v>18.125</v>
      </c>
      <c r="AZ91" s="180">
        <v>48.5</v>
      </c>
      <c r="BA91" s="180">
        <v>47.125</v>
      </c>
      <c r="BB91" s="180">
        <v>1.875</v>
      </c>
      <c r="BC91" s="180" t="e">
        <v>#VALUE!</v>
      </c>
      <c r="BD91" s="180">
        <v>484.875</v>
      </c>
      <c r="BE91" s="180">
        <v>0</v>
      </c>
      <c r="BF91" s="180">
        <v>141</v>
      </c>
      <c r="BG91" s="180">
        <v>335.625</v>
      </c>
      <c r="BH91" s="180" t="e">
        <v>#VALUE!</v>
      </c>
      <c r="BI91" s="182">
        <v>2196.64615</v>
      </c>
      <c r="BJ91" s="183" t="e">
        <v>#VALUE!</v>
      </c>
      <c r="BK91" s="183">
        <v>194.125</v>
      </c>
      <c r="BL91" s="183">
        <v>1047.77115</v>
      </c>
      <c r="BM91" s="183">
        <v>6.25</v>
      </c>
      <c r="BN91" s="183">
        <v>14</v>
      </c>
      <c r="BO91" s="183" t="e">
        <v>#VALUE!</v>
      </c>
      <c r="BP91" s="183">
        <v>156.625</v>
      </c>
      <c r="BQ91" s="184">
        <v>356</v>
      </c>
      <c r="BR91" s="184">
        <v>38.5</v>
      </c>
      <c r="BS91" s="184" t="e">
        <v>#VALUE!</v>
      </c>
      <c r="BT91" s="184" t="e">
        <v>#VALUE!</v>
      </c>
      <c r="BU91" s="184" t="e">
        <v>#VALUE!</v>
      </c>
      <c r="BV91" s="184">
        <v>280.875</v>
      </c>
      <c r="BW91" s="185" t="e">
        <v>#VALUE!</v>
      </c>
      <c r="BX91" s="185">
        <v>0</v>
      </c>
      <c r="BY91" s="185" t="e">
        <v>#VALUE!</v>
      </c>
      <c r="BZ91" s="185" t="e">
        <v>#VALUE!</v>
      </c>
      <c r="CA91" s="185" t="e">
        <v>#VALUE!</v>
      </c>
      <c r="CB91" s="185">
        <v>157.625</v>
      </c>
      <c r="CC91" s="186">
        <v>3.75</v>
      </c>
      <c r="CD91" s="187">
        <v>86483.375712032706</v>
      </c>
    </row>
    <row r="92" spans="1:82" x14ac:dyDescent="0.25">
      <c r="A92" s="179" t="s">
        <v>530</v>
      </c>
      <c r="B92" s="179" t="s">
        <v>531</v>
      </c>
      <c r="C92" s="179" t="s">
        <v>399</v>
      </c>
      <c r="D92" s="179" t="s">
        <v>116</v>
      </c>
      <c r="E92" s="180">
        <v>7898.2348861629398</v>
      </c>
      <c r="F92" s="181">
        <v>7522.3485225265704</v>
      </c>
      <c r="G92" s="181">
        <v>63.625</v>
      </c>
      <c r="H92" s="181">
        <v>312.26136363636402</v>
      </c>
      <c r="I92" s="181">
        <v>489.75</v>
      </c>
      <c r="J92" s="181">
        <v>406.875</v>
      </c>
      <c r="K92" s="181">
        <v>673.5</v>
      </c>
      <c r="L92" s="181">
        <v>1055.625</v>
      </c>
      <c r="M92" s="181">
        <v>3167.4735225265699</v>
      </c>
      <c r="N92" s="181">
        <v>1670.7613636363601</v>
      </c>
      <c r="O92" s="181">
        <v>434.25</v>
      </c>
      <c r="P92" s="180">
        <v>605.375</v>
      </c>
      <c r="Q92" s="181">
        <v>12.375</v>
      </c>
      <c r="R92" s="181">
        <v>111.375</v>
      </c>
      <c r="S92" s="180">
        <v>430.75</v>
      </c>
      <c r="T92" s="180">
        <v>244.125</v>
      </c>
      <c r="U92" s="180">
        <v>540.99469696969697</v>
      </c>
      <c r="V92" s="180">
        <v>1843.75</v>
      </c>
      <c r="W92" s="181">
        <v>473.5</v>
      </c>
      <c r="X92" s="181">
        <v>128.125</v>
      </c>
      <c r="Y92" s="181">
        <v>227.5</v>
      </c>
      <c r="Z92" s="181">
        <v>359.375</v>
      </c>
      <c r="AA92" s="181" t="e">
        <v>#VALUE!</v>
      </c>
      <c r="AB92" s="181">
        <v>281.125</v>
      </c>
      <c r="AC92" s="181">
        <v>10</v>
      </c>
      <c r="AD92" s="181">
        <v>251.5</v>
      </c>
      <c r="AE92" s="181">
        <v>112.625</v>
      </c>
      <c r="AF92" s="180">
        <v>2424.24018919324</v>
      </c>
      <c r="AG92" s="181">
        <v>772.5</v>
      </c>
      <c r="AH92" s="181">
        <v>135.875</v>
      </c>
      <c r="AI92" s="181">
        <v>485.5</v>
      </c>
      <c r="AJ92" s="181">
        <v>194.375</v>
      </c>
      <c r="AK92" s="181">
        <v>187.5</v>
      </c>
      <c r="AL92" s="181">
        <v>16.875</v>
      </c>
      <c r="AM92" s="181">
        <v>631.61518919323896</v>
      </c>
      <c r="AN92" s="180">
        <v>165.75</v>
      </c>
      <c r="AO92" s="180">
        <v>181.25</v>
      </c>
      <c r="AP92" s="181">
        <v>134</v>
      </c>
      <c r="AQ92" s="181">
        <v>7.375</v>
      </c>
      <c r="AR92" s="181">
        <v>25.375</v>
      </c>
      <c r="AS92" s="181">
        <v>14.5</v>
      </c>
      <c r="AT92" s="180">
        <v>65</v>
      </c>
      <c r="AU92" s="180">
        <v>8.125</v>
      </c>
      <c r="AV92" s="180">
        <v>44.25</v>
      </c>
      <c r="AW92" s="181">
        <v>2.25</v>
      </c>
      <c r="AX92" s="181">
        <v>42</v>
      </c>
      <c r="AY92" s="180">
        <v>4.875</v>
      </c>
      <c r="AZ92" s="180">
        <v>25.75</v>
      </c>
      <c r="BA92" s="180">
        <v>44.125</v>
      </c>
      <c r="BB92" s="180">
        <v>4</v>
      </c>
      <c r="BC92" s="180">
        <v>0</v>
      </c>
      <c r="BD92" s="180">
        <v>584.5</v>
      </c>
      <c r="BE92" s="180">
        <v>10.875</v>
      </c>
      <c r="BF92" s="180" t="e">
        <v>#VALUE!</v>
      </c>
      <c r="BG92" s="180">
        <v>351.375</v>
      </c>
      <c r="BH92" s="180" t="e">
        <v>#VALUE!</v>
      </c>
      <c r="BI92" s="182">
        <v>1739.8308913124999</v>
      </c>
      <c r="BJ92" s="183" t="e">
        <v>#VALUE!</v>
      </c>
      <c r="BK92" s="183">
        <v>157.125</v>
      </c>
      <c r="BL92" s="183">
        <v>818.83089131249994</v>
      </c>
      <c r="BM92" s="183">
        <v>51.75</v>
      </c>
      <c r="BN92" s="183">
        <v>1.25</v>
      </c>
      <c r="BO92" s="183" t="e">
        <v>#VALUE!</v>
      </c>
      <c r="BP92" s="183">
        <v>155.375</v>
      </c>
      <c r="BQ92" s="184">
        <v>682.875</v>
      </c>
      <c r="BR92" s="184">
        <v>49</v>
      </c>
      <c r="BS92" s="184" t="e">
        <v>#VALUE!</v>
      </c>
      <c r="BT92" s="184" t="e">
        <v>#VALUE!</v>
      </c>
      <c r="BU92" s="184" t="e">
        <v>#VALUE!</v>
      </c>
      <c r="BV92" s="184">
        <v>417.125</v>
      </c>
      <c r="BW92" s="185" t="e">
        <v>#VALUE!</v>
      </c>
      <c r="BX92" s="185">
        <v>44.875</v>
      </c>
      <c r="BY92" s="185" t="e">
        <v>#VALUE!</v>
      </c>
      <c r="BZ92" s="185">
        <v>50</v>
      </c>
      <c r="CA92" s="185">
        <v>57.625</v>
      </c>
      <c r="CB92" s="185">
        <v>171.125</v>
      </c>
      <c r="CC92" s="186">
        <v>161.5</v>
      </c>
      <c r="CD92" s="187">
        <v>80856.614701834493</v>
      </c>
    </row>
    <row r="93" spans="1:82" x14ac:dyDescent="0.25">
      <c r="A93" s="179" t="s">
        <v>532</v>
      </c>
      <c r="B93" s="179" t="s">
        <v>533</v>
      </c>
      <c r="C93" s="179" t="s">
        <v>408</v>
      </c>
      <c r="D93" s="179" t="s">
        <v>116</v>
      </c>
      <c r="E93" s="180">
        <v>3561.24472343671</v>
      </c>
      <c r="F93" s="181">
        <v>3536.99472343671</v>
      </c>
      <c r="G93" s="181">
        <v>24.25</v>
      </c>
      <c r="H93" s="181" t="e">
        <v>#VALUE!</v>
      </c>
      <c r="I93" s="181">
        <v>151.75</v>
      </c>
      <c r="J93" s="181">
        <v>183.375</v>
      </c>
      <c r="K93" s="181">
        <v>238.875</v>
      </c>
      <c r="L93" s="181">
        <v>339.375</v>
      </c>
      <c r="M93" s="181">
        <v>937.375</v>
      </c>
      <c r="N93" s="181">
        <v>448.244723436713</v>
      </c>
      <c r="O93" s="181">
        <v>1262.25</v>
      </c>
      <c r="P93" s="180">
        <v>174.25</v>
      </c>
      <c r="Q93" s="181">
        <v>4.25</v>
      </c>
      <c r="R93" s="181">
        <v>0</v>
      </c>
      <c r="S93" s="180">
        <v>266.625</v>
      </c>
      <c r="T93" s="180">
        <v>105.625</v>
      </c>
      <c r="U93" s="180">
        <v>123.57971938775501</v>
      </c>
      <c r="V93" s="180">
        <v>866.125</v>
      </c>
      <c r="W93" s="181">
        <v>475.875</v>
      </c>
      <c r="X93" s="181">
        <v>64.375</v>
      </c>
      <c r="Y93" s="181" t="e">
        <v>#VALUE!</v>
      </c>
      <c r="Z93" s="181">
        <v>86.25</v>
      </c>
      <c r="AA93" s="181">
        <v>0</v>
      </c>
      <c r="AB93" s="181" t="e">
        <v>#VALUE!</v>
      </c>
      <c r="AC93" s="181">
        <v>97.125</v>
      </c>
      <c r="AD93" s="181">
        <v>125.125</v>
      </c>
      <c r="AE93" s="181">
        <v>8.75</v>
      </c>
      <c r="AF93" s="180">
        <v>982.04000404895805</v>
      </c>
      <c r="AG93" s="181">
        <v>248</v>
      </c>
      <c r="AH93" s="181">
        <v>12</v>
      </c>
      <c r="AI93" s="181">
        <v>401.125</v>
      </c>
      <c r="AJ93" s="181">
        <v>9.5</v>
      </c>
      <c r="AK93" s="181">
        <v>26.5</v>
      </c>
      <c r="AL93" s="181">
        <v>23.5</v>
      </c>
      <c r="AM93" s="181">
        <v>261.415004048958</v>
      </c>
      <c r="AN93" s="180">
        <v>89.125</v>
      </c>
      <c r="AO93" s="180">
        <v>153.375</v>
      </c>
      <c r="AP93" s="181">
        <v>133.25</v>
      </c>
      <c r="AQ93" s="181">
        <v>0</v>
      </c>
      <c r="AR93" s="181">
        <v>14.75</v>
      </c>
      <c r="AS93" s="181">
        <v>5.375</v>
      </c>
      <c r="AT93" s="180">
        <v>19.375</v>
      </c>
      <c r="AU93" s="180">
        <v>0.625</v>
      </c>
      <c r="AV93" s="180">
        <v>14.5</v>
      </c>
      <c r="AW93" s="181">
        <v>0</v>
      </c>
      <c r="AX93" s="181">
        <v>14.5</v>
      </c>
      <c r="AY93" s="180">
        <v>8.125</v>
      </c>
      <c r="AZ93" s="180">
        <v>3.75</v>
      </c>
      <c r="BA93" s="180">
        <v>22</v>
      </c>
      <c r="BB93" s="180">
        <v>0</v>
      </c>
      <c r="BC93" s="180">
        <v>1</v>
      </c>
      <c r="BD93" s="180">
        <v>461.75</v>
      </c>
      <c r="BE93" s="180">
        <v>0</v>
      </c>
      <c r="BF93" s="180" t="e">
        <v>#VALUE!</v>
      </c>
      <c r="BG93" s="180">
        <v>269.375</v>
      </c>
      <c r="BH93" s="180" t="e">
        <v>#VALUE!</v>
      </c>
      <c r="BI93" s="182">
        <v>434.53653750000001</v>
      </c>
      <c r="BJ93" s="183" t="e">
        <v>#VALUE!</v>
      </c>
      <c r="BK93" s="183">
        <v>4.5</v>
      </c>
      <c r="BL93" s="183">
        <v>412.41153750000001</v>
      </c>
      <c r="BM93" s="183">
        <v>14.875</v>
      </c>
      <c r="BN93" s="183">
        <v>0</v>
      </c>
      <c r="BO93" s="183" t="e">
        <v>#VALUE!</v>
      </c>
      <c r="BP93" s="183">
        <v>2.75</v>
      </c>
      <c r="BQ93" s="184">
        <v>336.375</v>
      </c>
      <c r="BR93" s="184">
        <v>54.25</v>
      </c>
      <c r="BS93" s="184" t="e">
        <v>#VALUE!</v>
      </c>
      <c r="BT93" s="184" t="e">
        <v>#VALUE!</v>
      </c>
      <c r="BU93" s="184" t="e">
        <v>#VALUE!</v>
      </c>
      <c r="BV93" s="184">
        <v>279.125</v>
      </c>
      <c r="BW93" s="185" t="e">
        <v>#VALUE!</v>
      </c>
      <c r="BX93" s="185" t="e">
        <v>#VALUE!</v>
      </c>
      <c r="BY93" s="185" t="e">
        <v>#VALUE!</v>
      </c>
      <c r="BZ93" s="185">
        <v>0</v>
      </c>
      <c r="CA93" s="185">
        <v>118.25</v>
      </c>
      <c r="CB93" s="185">
        <v>58.375</v>
      </c>
      <c r="CC93" s="186">
        <v>465.625</v>
      </c>
      <c r="CD93" s="187">
        <v>33554.623963236802</v>
      </c>
    </row>
    <row r="94" spans="1:82" x14ac:dyDescent="0.25">
      <c r="A94" s="179" t="s">
        <v>534</v>
      </c>
      <c r="B94" s="179" t="s">
        <v>535</v>
      </c>
      <c r="C94" s="179" t="s">
        <v>122</v>
      </c>
      <c r="D94" s="179" t="s">
        <v>122</v>
      </c>
      <c r="E94" s="180">
        <v>25820.318296245001</v>
      </c>
      <c r="F94" s="181">
        <v>25574.722492049201</v>
      </c>
      <c r="G94" s="181">
        <v>177</v>
      </c>
      <c r="H94" s="181">
        <v>68.595804195804206</v>
      </c>
      <c r="I94" s="181">
        <v>1344</v>
      </c>
      <c r="J94" s="181">
        <v>1465</v>
      </c>
      <c r="K94" s="181">
        <v>1650.4329268292699</v>
      </c>
      <c r="L94" s="181">
        <v>2817.3054877736399</v>
      </c>
      <c r="M94" s="181">
        <v>5817.0310418362396</v>
      </c>
      <c r="N94" s="181">
        <v>5904.7909271556</v>
      </c>
      <c r="O94" s="181">
        <v>6821.7579126502396</v>
      </c>
      <c r="P94" s="180">
        <v>2621.1466702279199</v>
      </c>
      <c r="Q94" s="181">
        <v>39.875</v>
      </c>
      <c r="R94" s="181">
        <v>201.64667022792</v>
      </c>
      <c r="S94" s="180">
        <v>2700.875</v>
      </c>
      <c r="T94" s="180">
        <v>2324.38913026916</v>
      </c>
      <c r="U94" s="180">
        <v>1208.71197466749</v>
      </c>
      <c r="V94" s="180">
        <v>6157.25</v>
      </c>
      <c r="W94" s="181">
        <v>1006.375</v>
      </c>
      <c r="X94" s="181">
        <v>995.25</v>
      </c>
      <c r="Y94" s="181">
        <v>1033.875</v>
      </c>
      <c r="Z94" s="181">
        <v>923.75</v>
      </c>
      <c r="AA94" s="181">
        <v>50.5</v>
      </c>
      <c r="AB94" s="181">
        <v>472.875</v>
      </c>
      <c r="AC94" s="181">
        <v>249.25</v>
      </c>
      <c r="AD94" s="181">
        <v>950.5</v>
      </c>
      <c r="AE94" s="181">
        <v>474.875</v>
      </c>
      <c r="AF94" s="180">
        <v>6067.3205210804099</v>
      </c>
      <c r="AG94" s="181">
        <v>1343.125</v>
      </c>
      <c r="AH94" s="181">
        <v>110.375</v>
      </c>
      <c r="AI94" s="181">
        <v>1508</v>
      </c>
      <c r="AJ94" s="181">
        <v>206.625</v>
      </c>
      <c r="AK94" s="181">
        <v>761.875</v>
      </c>
      <c r="AL94" s="181">
        <v>241.875</v>
      </c>
      <c r="AM94" s="181">
        <v>1895.4455210804099</v>
      </c>
      <c r="AN94" s="180">
        <v>281.25</v>
      </c>
      <c r="AO94" s="180">
        <v>597.25</v>
      </c>
      <c r="AP94" s="181">
        <v>425.625</v>
      </c>
      <c r="AQ94" s="181">
        <v>14.375</v>
      </c>
      <c r="AR94" s="181">
        <v>122.375</v>
      </c>
      <c r="AS94" s="181">
        <v>34.875</v>
      </c>
      <c r="AT94" s="180">
        <v>54.125</v>
      </c>
      <c r="AU94" s="180">
        <v>117.375</v>
      </c>
      <c r="AV94" s="180">
        <v>18.875</v>
      </c>
      <c r="AW94" s="181">
        <v>12</v>
      </c>
      <c r="AX94" s="181">
        <v>6.875</v>
      </c>
      <c r="AY94" s="180">
        <v>75.5</v>
      </c>
      <c r="AZ94" s="180">
        <v>9.25</v>
      </c>
      <c r="BA94" s="180">
        <v>150.25</v>
      </c>
      <c r="BB94" s="180">
        <v>8.375</v>
      </c>
      <c r="BC94" s="180">
        <v>11.125</v>
      </c>
      <c r="BD94" s="180">
        <v>2179.375</v>
      </c>
      <c r="BE94" s="180">
        <v>650.75</v>
      </c>
      <c r="BF94" s="180">
        <v>79.25</v>
      </c>
      <c r="BG94" s="180">
        <v>461.375</v>
      </c>
      <c r="BH94" s="180" t="e">
        <v>#VALUE!</v>
      </c>
      <c r="BI94" s="182">
        <v>3122.25</v>
      </c>
      <c r="BJ94" s="183" t="e">
        <v>#VALUE!</v>
      </c>
      <c r="BK94" s="183">
        <v>712.625</v>
      </c>
      <c r="BL94" s="183">
        <v>1443.125</v>
      </c>
      <c r="BM94" s="183">
        <v>24.625</v>
      </c>
      <c r="BN94" s="183">
        <v>0</v>
      </c>
      <c r="BO94" s="183">
        <v>299.125</v>
      </c>
      <c r="BP94" s="183">
        <v>523.25</v>
      </c>
      <c r="BQ94" s="184">
        <v>840.875</v>
      </c>
      <c r="BR94" s="184">
        <v>469.625</v>
      </c>
      <c r="BS94" s="184" t="e">
        <v>#VALUE!</v>
      </c>
      <c r="BT94" s="184" t="e">
        <v>#VALUE!</v>
      </c>
      <c r="BU94" s="184">
        <v>1</v>
      </c>
      <c r="BV94" s="184">
        <v>370.25</v>
      </c>
      <c r="BW94" s="185">
        <v>140.25</v>
      </c>
      <c r="BX94" s="185">
        <v>0</v>
      </c>
      <c r="BY94" s="185">
        <v>73.375</v>
      </c>
      <c r="BZ94" s="185" t="e">
        <v>#VALUE!</v>
      </c>
      <c r="CA94" s="185">
        <v>45.25</v>
      </c>
      <c r="CB94" s="185">
        <v>81</v>
      </c>
      <c r="CC94" s="186">
        <v>1483.5687556022499</v>
      </c>
      <c r="CD94" s="187">
        <v>338830.34573745698</v>
      </c>
    </row>
    <row r="95" spans="1:82" x14ac:dyDescent="0.25">
      <c r="A95" s="179" t="s">
        <v>536</v>
      </c>
      <c r="B95" s="179" t="s">
        <v>537</v>
      </c>
      <c r="C95" s="179" t="s">
        <v>122</v>
      </c>
      <c r="D95" s="179" t="s">
        <v>122</v>
      </c>
      <c r="E95" s="180">
        <v>42175.383811522297</v>
      </c>
      <c r="F95" s="181">
        <v>41950.503611623499</v>
      </c>
      <c r="G95" s="181">
        <v>4.625</v>
      </c>
      <c r="H95" s="181">
        <v>220.25519989878501</v>
      </c>
      <c r="I95" s="181">
        <v>1763</v>
      </c>
      <c r="J95" s="181">
        <v>1837.8698489011001</v>
      </c>
      <c r="K95" s="181">
        <v>2316.625</v>
      </c>
      <c r="L95" s="181">
        <v>3932.2579251663801</v>
      </c>
      <c r="M95" s="181">
        <v>9005.9806199023606</v>
      </c>
      <c r="N95" s="181">
        <v>7504.3849926081202</v>
      </c>
      <c r="O95" s="181">
        <v>15815.2654249443</v>
      </c>
      <c r="P95" s="180">
        <v>6243.25</v>
      </c>
      <c r="Q95" s="181">
        <v>80.25</v>
      </c>
      <c r="R95" s="181">
        <v>470.5</v>
      </c>
      <c r="S95" s="180">
        <v>7820.75</v>
      </c>
      <c r="T95" s="180">
        <v>3909</v>
      </c>
      <c r="U95" s="180">
        <v>731.220674486804</v>
      </c>
      <c r="V95" s="180">
        <v>5155.625</v>
      </c>
      <c r="W95" s="181">
        <v>1176</v>
      </c>
      <c r="X95" s="181">
        <v>998</v>
      </c>
      <c r="Y95" s="181">
        <v>548.375</v>
      </c>
      <c r="Z95" s="181">
        <v>1431.75</v>
      </c>
      <c r="AA95" s="181">
        <v>40.5</v>
      </c>
      <c r="AB95" s="181">
        <v>122.625</v>
      </c>
      <c r="AC95" s="181">
        <v>51.25</v>
      </c>
      <c r="AD95" s="181">
        <v>445.5</v>
      </c>
      <c r="AE95" s="181">
        <v>341.625</v>
      </c>
      <c r="AF95" s="180">
        <v>7718.2881370354999</v>
      </c>
      <c r="AG95" s="181">
        <v>590.75</v>
      </c>
      <c r="AH95" s="181">
        <v>132.875</v>
      </c>
      <c r="AI95" s="181">
        <v>2691.125</v>
      </c>
      <c r="AJ95" s="181">
        <v>755.125</v>
      </c>
      <c r="AK95" s="181">
        <v>834.75</v>
      </c>
      <c r="AL95" s="181">
        <v>84.625</v>
      </c>
      <c r="AM95" s="181">
        <v>2629.0381370354999</v>
      </c>
      <c r="AN95" s="180">
        <v>375.125</v>
      </c>
      <c r="AO95" s="180">
        <v>1702.75</v>
      </c>
      <c r="AP95" s="181">
        <v>942.125</v>
      </c>
      <c r="AQ95" s="181">
        <v>3.875</v>
      </c>
      <c r="AR95" s="181">
        <v>425.375</v>
      </c>
      <c r="AS95" s="181">
        <v>331.375</v>
      </c>
      <c r="AT95" s="180">
        <v>191.75</v>
      </c>
      <c r="AU95" s="180">
        <v>18.75</v>
      </c>
      <c r="AV95" s="180">
        <v>36.625</v>
      </c>
      <c r="AW95" s="181">
        <v>10.5</v>
      </c>
      <c r="AX95" s="181">
        <v>26.125</v>
      </c>
      <c r="AY95" s="180">
        <v>654.875</v>
      </c>
      <c r="AZ95" s="180">
        <v>111.25</v>
      </c>
      <c r="BA95" s="180">
        <v>188.625</v>
      </c>
      <c r="BB95" s="180">
        <v>12</v>
      </c>
      <c r="BC95" s="180">
        <v>7.625</v>
      </c>
      <c r="BD95" s="180">
        <v>5002</v>
      </c>
      <c r="BE95" s="180">
        <v>46.625</v>
      </c>
      <c r="BF95" s="180">
        <v>22.375</v>
      </c>
      <c r="BG95" s="180">
        <v>2217.375</v>
      </c>
      <c r="BH95" s="180" t="e">
        <v>#VALUE!</v>
      </c>
      <c r="BI95" s="182">
        <v>3637.25</v>
      </c>
      <c r="BJ95" s="183">
        <v>1.25</v>
      </c>
      <c r="BK95" s="183">
        <v>811.75</v>
      </c>
      <c r="BL95" s="183">
        <v>2036</v>
      </c>
      <c r="BM95" s="183">
        <v>0</v>
      </c>
      <c r="BN95" s="183">
        <v>9.625</v>
      </c>
      <c r="BO95" s="183">
        <v>181.125</v>
      </c>
      <c r="BP95" s="183">
        <v>597.5</v>
      </c>
      <c r="BQ95" s="184">
        <v>3158.5</v>
      </c>
      <c r="BR95" s="184">
        <v>1721.375</v>
      </c>
      <c r="BS95" s="184" t="e">
        <v>#VALUE!</v>
      </c>
      <c r="BT95" s="184" t="e">
        <v>#VALUE!</v>
      </c>
      <c r="BU95" s="184">
        <v>3.125</v>
      </c>
      <c r="BV95" s="184">
        <v>1434</v>
      </c>
      <c r="BW95" s="185">
        <v>275.625</v>
      </c>
      <c r="BX95" s="185" t="e">
        <v>#VALUE!</v>
      </c>
      <c r="BY95" s="185" t="e">
        <v>#VALUE!</v>
      </c>
      <c r="BZ95" s="185">
        <v>0</v>
      </c>
      <c r="CA95" s="185" t="e">
        <v>#VALUE!</v>
      </c>
      <c r="CB95" s="185">
        <v>868</v>
      </c>
      <c r="CC95" s="186">
        <v>4142.6617168163802</v>
      </c>
      <c r="CD95" s="187">
        <v>899943.41608136904</v>
      </c>
    </row>
    <row r="96" spans="1:82" x14ac:dyDescent="0.25">
      <c r="A96" s="179" t="s">
        <v>162</v>
      </c>
      <c r="B96" s="179" t="s">
        <v>538</v>
      </c>
      <c r="C96" s="179" t="s">
        <v>122</v>
      </c>
      <c r="D96" s="179" t="s">
        <v>122</v>
      </c>
      <c r="E96" s="180">
        <v>29270.787720472901</v>
      </c>
      <c r="F96" s="181">
        <v>29073.302861124601</v>
      </c>
      <c r="G96" s="181">
        <v>52.25</v>
      </c>
      <c r="H96" s="181">
        <v>145.234859348257</v>
      </c>
      <c r="I96" s="181">
        <v>1616.625</v>
      </c>
      <c r="J96" s="181">
        <v>1365.9273594834499</v>
      </c>
      <c r="K96" s="181">
        <v>2083.625</v>
      </c>
      <c r="L96" s="181">
        <v>3596.67280007099</v>
      </c>
      <c r="M96" s="181">
        <v>7425.8009522017801</v>
      </c>
      <c r="N96" s="181">
        <v>7218.2409257783602</v>
      </c>
      <c r="O96" s="181">
        <v>5963.8956829382796</v>
      </c>
      <c r="P96" s="180">
        <v>2921.875</v>
      </c>
      <c r="Q96" s="181">
        <v>21.125</v>
      </c>
      <c r="R96" s="181">
        <v>141.5</v>
      </c>
      <c r="S96" s="180">
        <v>1430.125</v>
      </c>
      <c r="T96" s="180">
        <v>1873.75</v>
      </c>
      <c r="U96" s="180">
        <v>1409.9680205003499</v>
      </c>
      <c r="V96" s="180">
        <v>5608.75</v>
      </c>
      <c r="W96" s="181">
        <v>1296.5</v>
      </c>
      <c r="X96" s="181">
        <v>825.875</v>
      </c>
      <c r="Y96" s="181">
        <v>387.75</v>
      </c>
      <c r="Z96" s="181">
        <v>957</v>
      </c>
      <c r="AA96" s="181" t="e">
        <v>#VALUE!</v>
      </c>
      <c r="AB96" s="181">
        <v>161.875</v>
      </c>
      <c r="AC96" s="181">
        <v>221.625</v>
      </c>
      <c r="AD96" s="181">
        <v>631.375</v>
      </c>
      <c r="AE96" s="181">
        <v>1126.75</v>
      </c>
      <c r="AF96" s="180">
        <v>7914.1946999725096</v>
      </c>
      <c r="AG96" s="181">
        <v>972.875</v>
      </c>
      <c r="AH96" s="181">
        <v>31.25</v>
      </c>
      <c r="AI96" s="181">
        <v>2282.125</v>
      </c>
      <c r="AJ96" s="181">
        <v>337</v>
      </c>
      <c r="AK96" s="181">
        <v>601</v>
      </c>
      <c r="AL96" s="181">
        <v>196</v>
      </c>
      <c r="AM96" s="181">
        <v>3493.9446999725101</v>
      </c>
      <c r="AN96" s="180">
        <v>539.375</v>
      </c>
      <c r="AO96" s="180">
        <v>1447.75</v>
      </c>
      <c r="AP96" s="181">
        <v>1177.75</v>
      </c>
      <c r="AQ96" s="181">
        <v>38.375</v>
      </c>
      <c r="AR96" s="181">
        <v>117.25</v>
      </c>
      <c r="AS96" s="181">
        <v>114.375</v>
      </c>
      <c r="AT96" s="180">
        <v>221.125</v>
      </c>
      <c r="AU96" s="180">
        <v>96.5</v>
      </c>
      <c r="AV96" s="180">
        <v>48.25</v>
      </c>
      <c r="AW96" s="181">
        <v>1.5</v>
      </c>
      <c r="AX96" s="181">
        <v>46.75</v>
      </c>
      <c r="AY96" s="180">
        <v>29.875</v>
      </c>
      <c r="AZ96" s="180">
        <v>102.25</v>
      </c>
      <c r="BA96" s="180">
        <v>157.25</v>
      </c>
      <c r="BB96" s="180">
        <v>24.75</v>
      </c>
      <c r="BC96" s="180">
        <v>44.5</v>
      </c>
      <c r="BD96" s="180">
        <v>3960.5</v>
      </c>
      <c r="BE96" s="180">
        <v>30.5</v>
      </c>
      <c r="BF96" s="180" t="e">
        <v>#VALUE!</v>
      </c>
      <c r="BG96" s="180">
        <v>1378.25</v>
      </c>
      <c r="BH96" s="180" t="e">
        <v>#VALUE!</v>
      </c>
      <c r="BI96" s="182">
        <v>2302</v>
      </c>
      <c r="BJ96" s="183">
        <v>0</v>
      </c>
      <c r="BK96" s="183">
        <v>306.25</v>
      </c>
      <c r="BL96" s="183">
        <v>990.125</v>
      </c>
      <c r="BM96" s="183">
        <v>0</v>
      </c>
      <c r="BN96" s="183">
        <v>0.75</v>
      </c>
      <c r="BO96" s="183">
        <v>11.75</v>
      </c>
      <c r="BP96" s="183">
        <v>993.125</v>
      </c>
      <c r="BQ96" s="184">
        <v>720.75</v>
      </c>
      <c r="BR96" s="184">
        <v>178.875</v>
      </c>
      <c r="BS96" s="184">
        <v>0.25</v>
      </c>
      <c r="BT96" s="184" t="e">
        <v>#VALUE!</v>
      </c>
      <c r="BU96" s="184">
        <v>1</v>
      </c>
      <c r="BV96" s="184">
        <v>536.25</v>
      </c>
      <c r="BW96" s="185">
        <v>0</v>
      </c>
      <c r="BX96" s="185">
        <v>0</v>
      </c>
      <c r="BY96" s="185" t="e">
        <v>#VALUE!</v>
      </c>
      <c r="BZ96" s="185" t="e">
        <v>#VALUE!</v>
      </c>
      <c r="CA96" s="185" t="e">
        <v>#VALUE!</v>
      </c>
      <c r="CB96" s="185">
        <v>504.5</v>
      </c>
      <c r="CC96" s="186">
        <v>1605.38661840588</v>
      </c>
      <c r="CD96" s="187">
        <v>467413.82310325699</v>
      </c>
    </row>
    <row r="97" spans="1:82" x14ac:dyDescent="0.25">
      <c r="A97" s="179" t="s">
        <v>154</v>
      </c>
      <c r="B97" s="179" t="s">
        <v>539</v>
      </c>
      <c r="C97" s="179" t="s">
        <v>122</v>
      </c>
      <c r="D97" s="179" t="s">
        <v>122</v>
      </c>
      <c r="E97" s="180">
        <v>31029.358829987301</v>
      </c>
      <c r="F97" s="181">
        <v>30615.094013784401</v>
      </c>
      <c r="G97" s="181">
        <v>235.63532717062901</v>
      </c>
      <c r="H97" s="181">
        <v>178.62948903230901</v>
      </c>
      <c r="I97" s="181">
        <v>1446.5</v>
      </c>
      <c r="J97" s="181">
        <v>1460.7368421052599</v>
      </c>
      <c r="K97" s="181">
        <v>2030.7873655914</v>
      </c>
      <c r="L97" s="181">
        <v>3304.390625</v>
      </c>
      <c r="M97" s="181">
        <v>5986.4150880339703</v>
      </c>
      <c r="N97" s="181">
        <v>7104.77890925669</v>
      </c>
      <c r="O97" s="181">
        <v>9695.75</v>
      </c>
      <c r="P97" s="180">
        <v>4087.625</v>
      </c>
      <c r="Q97" s="181">
        <v>97.125</v>
      </c>
      <c r="R97" s="181">
        <v>497.125</v>
      </c>
      <c r="S97" s="180">
        <v>5367</v>
      </c>
      <c r="T97" s="180">
        <v>2414.3101365546199</v>
      </c>
      <c r="U97" s="180">
        <v>438.54896275574498</v>
      </c>
      <c r="V97" s="180">
        <v>5335.25</v>
      </c>
      <c r="W97" s="181">
        <v>1412.625</v>
      </c>
      <c r="X97" s="181">
        <v>663.125</v>
      </c>
      <c r="Y97" s="181">
        <v>980.375</v>
      </c>
      <c r="Z97" s="181">
        <v>772.125</v>
      </c>
      <c r="AA97" s="181">
        <v>37.375</v>
      </c>
      <c r="AB97" s="181">
        <v>173.75</v>
      </c>
      <c r="AC97" s="181">
        <v>13.875</v>
      </c>
      <c r="AD97" s="181">
        <v>278.375</v>
      </c>
      <c r="AE97" s="181">
        <v>1003.625</v>
      </c>
      <c r="AF97" s="180">
        <v>6959.5873650855601</v>
      </c>
      <c r="AG97" s="181">
        <v>1239.125</v>
      </c>
      <c r="AH97" s="181">
        <v>162.625</v>
      </c>
      <c r="AI97" s="181">
        <v>2567.125</v>
      </c>
      <c r="AJ97" s="181">
        <v>294.75</v>
      </c>
      <c r="AK97" s="181">
        <v>779.5</v>
      </c>
      <c r="AL97" s="181">
        <v>144.5</v>
      </c>
      <c r="AM97" s="181">
        <v>1771.9623650855599</v>
      </c>
      <c r="AN97" s="180">
        <v>546.5</v>
      </c>
      <c r="AO97" s="180">
        <v>1436.75</v>
      </c>
      <c r="AP97" s="181">
        <v>1211.375</v>
      </c>
      <c r="AQ97" s="181">
        <v>27.125</v>
      </c>
      <c r="AR97" s="181">
        <v>153.25</v>
      </c>
      <c r="AS97" s="181">
        <v>45</v>
      </c>
      <c r="AT97" s="180">
        <v>295.5</v>
      </c>
      <c r="AU97" s="180">
        <v>154.25</v>
      </c>
      <c r="AV97" s="180">
        <v>39.125</v>
      </c>
      <c r="AW97" s="181">
        <v>35.125</v>
      </c>
      <c r="AX97" s="181">
        <v>4</v>
      </c>
      <c r="AY97" s="180">
        <v>28.625</v>
      </c>
      <c r="AZ97" s="180">
        <v>54.25</v>
      </c>
      <c r="BA97" s="180">
        <v>204.25</v>
      </c>
      <c r="BB97" s="180">
        <v>3</v>
      </c>
      <c r="BC97" s="180">
        <v>26.25</v>
      </c>
      <c r="BD97" s="180">
        <v>2973.6623655914</v>
      </c>
      <c r="BE97" s="180">
        <v>103.125</v>
      </c>
      <c r="BF97" s="180">
        <v>1.125</v>
      </c>
      <c r="BG97" s="180">
        <v>558.625</v>
      </c>
      <c r="BH97" s="180" t="e">
        <v>#VALUE!</v>
      </c>
      <c r="BI97" s="182">
        <v>4768.625</v>
      </c>
      <c r="BJ97" s="183">
        <v>15</v>
      </c>
      <c r="BK97" s="183">
        <v>304.875</v>
      </c>
      <c r="BL97" s="183">
        <v>1616</v>
      </c>
      <c r="BM97" s="183">
        <v>4.125</v>
      </c>
      <c r="BN97" s="183">
        <v>0</v>
      </c>
      <c r="BO97" s="183">
        <v>12</v>
      </c>
      <c r="BP97" s="183">
        <v>2816.625</v>
      </c>
      <c r="BQ97" s="184">
        <v>2248.375</v>
      </c>
      <c r="BR97" s="184">
        <v>363.625</v>
      </c>
      <c r="BS97" s="184" t="e">
        <v>#VALUE!</v>
      </c>
      <c r="BT97" s="184" t="e">
        <v>#VALUE!</v>
      </c>
      <c r="BU97" s="184" t="e">
        <v>#VALUE!</v>
      </c>
      <c r="BV97" s="184">
        <v>1496.75</v>
      </c>
      <c r="BW97" s="185">
        <v>32.5</v>
      </c>
      <c r="BX97" s="185" t="e">
        <v>#VALUE!</v>
      </c>
      <c r="BY97" s="185" t="e">
        <v>#VALUE!</v>
      </c>
      <c r="BZ97" s="185" t="e">
        <v>#VALUE!</v>
      </c>
      <c r="CA97" s="185" t="e">
        <v>#VALUE!</v>
      </c>
      <c r="CB97" s="185">
        <v>1360</v>
      </c>
      <c r="CC97" s="186">
        <v>1329.2213909910899</v>
      </c>
      <c r="CD97" s="187">
        <v>396086.07762753998</v>
      </c>
    </row>
    <row r="98" spans="1:82" x14ac:dyDescent="0.25">
      <c r="A98" s="179" t="s">
        <v>540</v>
      </c>
      <c r="B98" s="179" t="s">
        <v>541</v>
      </c>
      <c r="C98" s="179" t="s">
        <v>122</v>
      </c>
      <c r="D98" s="179" t="s">
        <v>122</v>
      </c>
      <c r="E98" s="180">
        <v>20518.083415169</v>
      </c>
      <c r="F98" s="181">
        <v>20129.127949079899</v>
      </c>
      <c r="G98" s="181">
        <v>0</v>
      </c>
      <c r="H98" s="181">
        <v>388.95546608915299</v>
      </c>
      <c r="I98" s="181">
        <v>1098.625</v>
      </c>
      <c r="J98" s="181">
        <v>1301.25</v>
      </c>
      <c r="K98" s="181">
        <v>1456.875</v>
      </c>
      <c r="L98" s="181">
        <v>2557.3881578947398</v>
      </c>
      <c r="M98" s="181">
        <v>5261.0286983394799</v>
      </c>
      <c r="N98" s="181">
        <v>4696.7315195647298</v>
      </c>
      <c r="O98" s="181">
        <v>4146.1850393700797</v>
      </c>
      <c r="P98" s="180">
        <v>3541.5</v>
      </c>
      <c r="Q98" s="181">
        <v>30.625</v>
      </c>
      <c r="R98" s="181">
        <v>196.25</v>
      </c>
      <c r="S98" s="180">
        <v>1267.125</v>
      </c>
      <c r="T98" s="180">
        <v>1398.875</v>
      </c>
      <c r="U98" s="180">
        <v>694.34484201065402</v>
      </c>
      <c r="V98" s="180">
        <v>4857.875</v>
      </c>
      <c r="W98" s="181">
        <v>892.375</v>
      </c>
      <c r="X98" s="181">
        <v>845.625</v>
      </c>
      <c r="Y98" s="181">
        <v>506</v>
      </c>
      <c r="Z98" s="181">
        <v>988</v>
      </c>
      <c r="AA98" s="181">
        <v>36.875</v>
      </c>
      <c r="AB98" s="181">
        <v>78.25</v>
      </c>
      <c r="AC98" s="181">
        <v>270.5</v>
      </c>
      <c r="AD98" s="181">
        <v>757.625</v>
      </c>
      <c r="AE98" s="181">
        <v>482.625</v>
      </c>
      <c r="AF98" s="180">
        <v>5320.7385731583699</v>
      </c>
      <c r="AG98" s="181">
        <v>660.625</v>
      </c>
      <c r="AH98" s="181">
        <v>48.25</v>
      </c>
      <c r="AI98" s="181">
        <v>2297.875</v>
      </c>
      <c r="AJ98" s="181">
        <v>495.375</v>
      </c>
      <c r="AK98" s="181">
        <v>366.875</v>
      </c>
      <c r="AL98" s="181">
        <v>152</v>
      </c>
      <c r="AM98" s="181">
        <v>1299.7385731583699</v>
      </c>
      <c r="AN98" s="180">
        <v>143.625</v>
      </c>
      <c r="AO98" s="180">
        <v>516.5</v>
      </c>
      <c r="AP98" s="181">
        <v>383</v>
      </c>
      <c r="AQ98" s="181">
        <v>6.625</v>
      </c>
      <c r="AR98" s="181">
        <v>61.75</v>
      </c>
      <c r="AS98" s="181">
        <v>65.125</v>
      </c>
      <c r="AT98" s="180">
        <v>114.625</v>
      </c>
      <c r="AU98" s="180">
        <v>11.625</v>
      </c>
      <c r="AV98" s="180">
        <v>6.5</v>
      </c>
      <c r="AW98" s="181">
        <v>2.875</v>
      </c>
      <c r="AX98" s="181">
        <v>3.625</v>
      </c>
      <c r="AY98" s="180">
        <v>5</v>
      </c>
      <c r="AZ98" s="180">
        <v>13.125</v>
      </c>
      <c r="BA98" s="180">
        <v>99.375</v>
      </c>
      <c r="BB98" s="180">
        <v>1.625</v>
      </c>
      <c r="BC98" s="180">
        <v>4.125</v>
      </c>
      <c r="BD98" s="180">
        <v>2038.875</v>
      </c>
      <c r="BE98" s="180">
        <v>10.375</v>
      </c>
      <c r="BF98" s="180">
        <v>58.375</v>
      </c>
      <c r="BG98" s="180">
        <v>366.375</v>
      </c>
      <c r="BH98" s="180" t="e">
        <v>#VALUE!</v>
      </c>
      <c r="BI98" s="182">
        <v>1683.75</v>
      </c>
      <c r="BJ98" s="183">
        <v>18.375</v>
      </c>
      <c r="BK98" s="183">
        <v>36.5</v>
      </c>
      <c r="BL98" s="183">
        <v>946.25</v>
      </c>
      <c r="BM98" s="183">
        <v>24.5</v>
      </c>
      <c r="BN98" s="183">
        <v>10.625</v>
      </c>
      <c r="BO98" s="183">
        <v>2</v>
      </c>
      <c r="BP98" s="183">
        <v>645.5</v>
      </c>
      <c r="BQ98" s="184">
        <v>878.625</v>
      </c>
      <c r="BR98" s="184">
        <v>137.75</v>
      </c>
      <c r="BS98" s="184" t="e">
        <v>#VALUE!</v>
      </c>
      <c r="BT98" s="184" t="e">
        <v>#VALUE!</v>
      </c>
      <c r="BU98" s="184" t="e">
        <v>#VALUE!</v>
      </c>
      <c r="BV98" s="184">
        <v>740.875</v>
      </c>
      <c r="BW98" s="185">
        <v>190.125</v>
      </c>
      <c r="BX98" s="185" t="e">
        <v>#VALUE!</v>
      </c>
      <c r="BY98" s="185" t="e">
        <v>#VALUE!</v>
      </c>
      <c r="BZ98" s="185">
        <v>182.25</v>
      </c>
      <c r="CA98" s="185">
        <v>0</v>
      </c>
      <c r="CB98" s="185">
        <v>49.25</v>
      </c>
      <c r="CC98" s="186">
        <v>1479.8646677574</v>
      </c>
      <c r="CD98" s="187">
        <v>287628.45627971401</v>
      </c>
    </row>
    <row r="99" spans="1:82" x14ac:dyDescent="0.25">
      <c r="A99" s="179" t="s">
        <v>542</v>
      </c>
      <c r="B99" s="179" t="s">
        <v>128</v>
      </c>
      <c r="C99" s="179" t="s">
        <v>543</v>
      </c>
      <c r="D99" s="179" t="s">
        <v>128</v>
      </c>
      <c r="E99" s="180">
        <v>9612.6204881515696</v>
      </c>
      <c r="F99" s="181">
        <v>9292.1204881515696</v>
      </c>
      <c r="G99" s="181">
        <v>320.125</v>
      </c>
      <c r="H99" s="181">
        <v>0.375</v>
      </c>
      <c r="I99" s="181">
        <v>510.75</v>
      </c>
      <c r="J99" s="181">
        <v>599.125</v>
      </c>
      <c r="K99" s="181">
        <v>1062.5</v>
      </c>
      <c r="L99" s="181">
        <v>1999.58493461527</v>
      </c>
      <c r="M99" s="181">
        <v>2882.7828107872401</v>
      </c>
      <c r="N99" s="181">
        <v>1959.75274274905</v>
      </c>
      <c r="O99" s="181">
        <v>598.125</v>
      </c>
      <c r="P99" s="180">
        <v>1222.125</v>
      </c>
      <c r="Q99" s="181">
        <v>3.875</v>
      </c>
      <c r="R99" s="181">
        <v>43.625</v>
      </c>
      <c r="S99" s="180">
        <v>492.625</v>
      </c>
      <c r="T99" s="180">
        <v>243.25</v>
      </c>
      <c r="U99" s="180">
        <v>224.34706558061799</v>
      </c>
      <c r="V99" s="180">
        <v>1021.875</v>
      </c>
      <c r="W99" s="181">
        <v>28.875</v>
      </c>
      <c r="X99" s="181">
        <v>416.25</v>
      </c>
      <c r="Y99" s="181">
        <v>129.75</v>
      </c>
      <c r="Z99" s="181">
        <v>118.625</v>
      </c>
      <c r="AA99" s="181">
        <v>9.875</v>
      </c>
      <c r="AB99" s="181">
        <v>85.25</v>
      </c>
      <c r="AC99" s="181">
        <v>23</v>
      </c>
      <c r="AD99" s="181">
        <v>127.25</v>
      </c>
      <c r="AE99" s="181">
        <v>83</v>
      </c>
      <c r="AF99" s="180">
        <v>3358.0234225709501</v>
      </c>
      <c r="AG99" s="181">
        <v>1289.875</v>
      </c>
      <c r="AH99" s="181">
        <v>79.5</v>
      </c>
      <c r="AI99" s="181">
        <v>445</v>
      </c>
      <c r="AJ99" s="181">
        <v>642.75</v>
      </c>
      <c r="AK99" s="181">
        <v>33.75</v>
      </c>
      <c r="AL99" s="181">
        <v>17</v>
      </c>
      <c r="AM99" s="181">
        <v>850.14842257094995</v>
      </c>
      <c r="AN99" s="180">
        <v>51.625</v>
      </c>
      <c r="AO99" s="180">
        <v>150.875</v>
      </c>
      <c r="AP99" s="181">
        <v>108</v>
      </c>
      <c r="AQ99" s="181">
        <v>0</v>
      </c>
      <c r="AR99" s="181">
        <v>28.125</v>
      </c>
      <c r="AS99" s="181">
        <v>14.75</v>
      </c>
      <c r="AT99" s="180">
        <v>42</v>
      </c>
      <c r="AU99" s="180">
        <v>97.125</v>
      </c>
      <c r="AV99" s="180">
        <v>49.75</v>
      </c>
      <c r="AW99" s="181">
        <v>1.25</v>
      </c>
      <c r="AX99" s="181">
        <v>48.5</v>
      </c>
      <c r="AY99" s="180">
        <v>17.25</v>
      </c>
      <c r="AZ99" s="180">
        <v>21.125</v>
      </c>
      <c r="BA99" s="180">
        <v>95.75</v>
      </c>
      <c r="BB99" s="180">
        <v>0</v>
      </c>
      <c r="BC99" s="180">
        <v>2</v>
      </c>
      <c r="BD99" s="180">
        <v>1963.125</v>
      </c>
      <c r="BE99" s="180">
        <v>2</v>
      </c>
      <c r="BF99" s="180">
        <v>72</v>
      </c>
      <c r="BG99" s="180">
        <v>485.75</v>
      </c>
      <c r="BH99" s="180" t="e">
        <v>#VALUE!</v>
      </c>
      <c r="BI99" s="182">
        <v>950.25</v>
      </c>
      <c r="BJ99" s="183">
        <v>90</v>
      </c>
      <c r="BK99" s="183">
        <v>0</v>
      </c>
      <c r="BL99" s="183">
        <v>808.375</v>
      </c>
      <c r="BM99" s="183" t="e">
        <v>#VALUE!</v>
      </c>
      <c r="BN99" s="183">
        <v>10.375</v>
      </c>
      <c r="BO99" s="183" t="e">
        <v>#VALUE!</v>
      </c>
      <c r="BP99" s="183">
        <v>41.5</v>
      </c>
      <c r="BQ99" s="184">
        <v>251.75</v>
      </c>
      <c r="BR99" s="184">
        <v>41.75</v>
      </c>
      <c r="BS99" s="184" t="e">
        <v>#VALUE!</v>
      </c>
      <c r="BT99" s="184">
        <v>24.25</v>
      </c>
      <c r="BU99" s="184">
        <v>12.25</v>
      </c>
      <c r="BV99" s="184">
        <v>173.5</v>
      </c>
      <c r="BW99" s="185" t="e">
        <v>#VALUE!</v>
      </c>
      <c r="BX99" s="185" t="e">
        <v>#VALUE!</v>
      </c>
      <c r="BY99" s="185" t="e">
        <v>#VALUE!</v>
      </c>
      <c r="BZ99" s="185" t="e">
        <v>#VALUE!</v>
      </c>
      <c r="CA99" s="185" t="e">
        <v>#VALUE!</v>
      </c>
      <c r="CB99" s="185">
        <v>171.5</v>
      </c>
      <c r="CC99" s="186">
        <v>146.125</v>
      </c>
      <c r="CD99" s="187">
        <v>70345.696493446798</v>
      </c>
    </row>
    <row r="100" spans="1:82" x14ac:dyDescent="0.25">
      <c r="A100" s="179" t="s">
        <v>544</v>
      </c>
      <c r="B100" s="179" t="s">
        <v>129</v>
      </c>
      <c r="C100" s="179" t="s">
        <v>543</v>
      </c>
      <c r="D100" s="179" t="s">
        <v>129</v>
      </c>
      <c r="E100" s="180">
        <v>9556.7878147222309</v>
      </c>
      <c r="F100" s="181">
        <v>9556.7878147222309</v>
      </c>
      <c r="G100" s="181">
        <v>0</v>
      </c>
      <c r="H100" s="181">
        <v>0</v>
      </c>
      <c r="I100" s="181">
        <v>503.03076923076901</v>
      </c>
      <c r="J100" s="181">
        <v>585.875</v>
      </c>
      <c r="K100" s="181">
        <v>918.125</v>
      </c>
      <c r="L100" s="181">
        <v>1618.52371703688</v>
      </c>
      <c r="M100" s="181">
        <v>2068.6178467832901</v>
      </c>
      <c r="N100" s="181">
        <v>2145.6758620689702</v>
      </c>
      <c r="O100" s="181">
        <v>1716.9396196023299</v>
      </c>
      <c r="P100" s="180">
        <v>840.75</v>
      </c>
      <c r="Q100" s="181">
        <v>9.75</v>
      </c>
      <c r="R100" s="181">
        <v>1</v>
      </c>
      <c r="S100" s="180">
        <v>436.5</v>
      </c>
      <c r="T100" s="180">
        <v>355.875</v>
      </c>
      <c r="U100" s="180">
        <v>240.30589390229301</v>
      </c>
      <c r="V100" s="180">
        <v>1111.25</v>
      </c>
      <c r="W100" s="181">
        <v>243.125</v>
      </c>
      <c r="X100" s="181">
        <v>246.125</v>
      </c>
      <c r="Y100" s="181">
        <v>194.5</v>
      </c>
      <c r="Z100" s="181">
        <v>58.375</v>
      </c>
      <c r="AA100" s="181">
        <v>10.25</v>
      </c>
      <c r="AB100" s="181">
        <v>21.875</v>
      </c>
      <c r="AC100" s="181" t="e">
        <v>#VALUE!</v>
      </c>
      <c r="AD100" s="181">
        <v>268.25</v>
      </c>
      <c r="AE100" s="181">
        <v>68.75</v>
      </c>
      <c r="AF100" s="180">
        <v>2845.3569208199301</v>
      </c>
      <c r="AG100" s="181">
        <v>742.75</v>
      </c>
      <c r="AH100" s="181">
        <v>38</v>
      </c>
      <c r="AI100" s="181">
        <v>621.375</v>
      </c>
      <c r="AJ100" s="181">
        <v>376.25</v>
      </c>
      <c r="AK100" s="181">
        <v>106.125</v>
      </c>
      <c r="AL100" s="181">
        <v>169.375</v>
      </c>
      <c r="AM100" s="181">
        <v>791.48192081993204</v>
      </c>
      <c r="AN100" s="180">
        <v>176.5</v>
      </c>
      <c r="AO100" s="180">
        <v>473.625</v>
      </c>
      <c r="AP100" s="181">
        <v>46</v>
      </c>
      <c r="AQ100" s="181">
        <v>1</v>
      </c>
      <c r="AR100" s="181">
        <v>292.25</v>
      </c>
      <c r="AS100" s="181">
        <v>134.375</v>
      </c>
      <c r="AT100" s="180">
        <v>75.75</v>
      </c>
      <c r="AU100" s="180">
        <v>0</v>
      </c>
      <c r="AV100" s="180">
        <v>47.5</v>
      </c>
      <c r="AW100" s="181">
        <v>14.625</v>
      </c>
      <c r="AX100" s="181">
        <v>32.875</v>
      </c>
      <c r="AY100" s="180">
        <v>18.875</v>
      </c>
      <c r="AZ100" s="180">
        <v>18.875</v>
      </c>
      <c r="BA100" s="180">
        <v>120.75</v>
      </c>
      <c r="BB100" s="180">
        <v>2</v>
      </c>
      <c r="BC100" s="180">
        <v>0</v>
      </c>
      <c r="BD100" s="180">
        <v>2396.875</v>
      </c>
      <c r="BE100" s="180">
        <v>36.5</v>
      </c>
      <c r="BF100" s="180">
        <v>29.625</v>
      </c>
      <c r="BG100" s="180">
        <v>329.875</v>
      </c>
      <c r="BH100" s="180" t="e">
        <v>#VALUE!</v>
      </c>
      <c r="BI100" s="182">
        <v>1059.4821428571399</v>
      </c>
      <c r="BJ100" s="183">
        <v>53.625</v>
      </c>
      <c r="BK100" s="183">
        <v>19.375</v>
      </c>
      <c r="BL100" s="183">
        <v>932.625</v>
      </c>
      <c r="BM100" s="183" t="e">
        <v>#VALUE!</v>
      </c>
      <c r="BN100" s="183">
        <v>4</v>
      </c>
      <c r="BO100" s="183" t="e">
        <v>#VALUE!</v>
      </c>
      <c r="BP100" s="183">
        <v>49.857142857142897</v>
      </c>
      <c r="BQ100" s="184">
        <v>390.625</v>
      </c>
      <c r="BR100" s="184">
        <v>72.25</v>
      </c>
      <c r="BS100" s="184" t="e">
        <v>#VALUE!</v>
      </c>
      <c r="BT100" s="184">
        <v>42.25</v>
      </c>
      <c r="BU100" s="184" t="e">
        <v>#VALUE!</v>
      </c>
      <c r="BV100" s="184">
        <v>276.125</v>
      </c>
      <c r="BW100" s="185" t="e">
        <v>#VALUE!</v>
      </c>
      <c r="BX100" s="185" t="e">
        <v>#VALUE!</v>
      </c>
      <c r="BY100" s="185" t="e">
        <v>#VALUE!</v>
      </c>
      <c r="BZ100" s="185" t="e">
        <v>#VALUE!</v>
      </c>
      <c r="CA100" s="185" t="e">
        <v>#VALUE!</v>
      </c>
      <c r="CB100" s="185">
        <v>267.375</v>
      </c>
      <c r="CC100" s="186">
        <v>179.375</v>
      </c>
      <c r="CD100" s="187">
        <v>73933.919315904393</v>
      </c>
    </row>
    <row r="101" spans="1:82" x14ac:dyDescent="0.25">
      <c r="A101" s="179" t="s">
        <v>545</v>
      </c>
      <c r="B101" s="179" t="s">
        <v>130</v>
      </c>
      <c r="C101" s="179" t="s">
        <v>543</v>
      </c>
      <c r="D101" s="179" t="s">
        <v>130</v>
      </c>
      <c r="E101" s="180">
        <v>3403.4846965094098</v>
      </c>
      <c r="F101" s="181">
        <v>3403.4846965094098</v>
      </c>
      <c r="G101" s="181">
        <v>0</v>
      </c>
      <c r="H101" s="181">
        <v>0</v>
      </c>
      <c r="I101" s="181">
        <v>231.125</v>
      </c>
      <c r="J101" s="181">
        <v>218.375</v>
      </c>
      <c r="K101" s="181">
        <v>335.125</v>
      </c>
      <c r="L101" s="181">
        <v>801.72916666666697</v>
      </c>
      <c r="M101" s="181">
        <v>823.25552984273895</v>
      </c>
      <c r="N101" s="181">
        <v>506.5</v>
      </c>
      <c r="O101" s="181">
        <v>487.375</v>
      </c>
      <c r="P101" s="180">
        <v>212.375</v>
      </c>
      <c r="Q101" s="181">
        <v>0</v>
      </c>
      <c r="R101" s="181">
        <v>1.25</v>
      </c>
      <c r="S101" s="180">
        <v>523.375</v>
      </c>
      <c r="T101" s="180">
        <v>117.375</v>
      </c>
      <c r="U101" s="180">
        <v>0</v>
      </c>
      <c r="V101" s="180">
        <v>623.5</v>
      </c>
      <c r="W101" s="181">
        <v>102.375</v>
      </c>
      <c r="X101" s="181">
        <v>25.875</v>
      </c>
      <c r="Y101" s="181">
        <v>44.375</v>
      </c>
      <c r="Z101" s="181">
        <v>159.5</v>
      </c>
      <c r="AA101" s="181">
        <v>0</v>
      </c>
      <c r="AB101" s="181" t="e">
        <v>#VALUE!</v>
      </c>
      <c r="AC101" s="181" t="e">
        <v>#VALUE!</v>
      </c>
      <c r="AD101" s="181">
        <v>154.125</v>
      </c>
      <c r="AE101" s="181">
        <v>137.25</v>
      </c>
      <c r="AF101" s="180">
        <v>913.73469650940604</v>
      </c>
      <c r="AG101" s="181">
        <v>68.625</v>
      </c>
      <c r="AH101" s="181">
        <v>29</v>
      </c>
      <c r="AI101" s="181">
        <v>152.5</v>
      </c>
      <c r="AJ101" s="181">
        <v>266.25</v>
      </c>
      <c r="AK101" s="181">
        <v>67</v>
      </c>
      <c r="AL101" s="181">
        <v>24.75</v>
      </c>
      <c r="AM101" s="181">
        <v>305.60969650940598</v>
      </c>
      <c r="AN101" s="180">
        <v>20</v>
      </c>
      <c r="AO101" s="180">
        <v>59.5</v>
      </c>
      <c r="AP101" s="181">
        <v>39</v>
      </c>
      <c r="AQ101" s="181">
        <v>0</v>
      </c>
      <c r="AR101" s="181">
        <v>14.375</v>
      </c>
      <c r="AS101" s="181">
        <v>6.125</v>
      </c>
      <c r="AT101" s="180">
        <v>2.75</v>
      </c>
      <c r="AU101" s="180">
        <v>3.5</v>
      </c>
      <c r="AV101" s="180">
        <v>6.75</v>
      </c>
      <c r="AW101" s="181">
        <v>0</v>
      </c>
      <c r="AX101" s="181">
        <v>6.75</v>
      </c>
      <c r="AY101" s="180">
        <v>1</v>
      </c>
      <c r="AZ101" s="180">
        <v>22.5</v>
      </c>
      <c r="BA101" s="180">
        <v>22.75</v>
      </c>
      <c r="BB101" s="180">
        <v>1.5</v>
      </c>
      <c r="BC101" s="180">
        <v>0</v>
      </c>
      <c r="BD101" s="180">
        <v>825.125</v>
      </c>
      <c r="BE101" s="180">
        <v>0</v>
      </c>
      <c r="BF101" s="180">
        <v>0</v>
      </c>
      <c r="BG101" s="180">
        <v>47.75</v>
      </c>
      <c r="BH101" s="180" t="e">
        <v>#VALUE!</v>
      </c>
      <c r="BI101" s="182">
        <v>134.25</v>
      </c>
      <c r="BJ101" s="183">
        <v>21.25</v>
      </c>
      <c r="BK101" s="183">
        <v>0.75</v>
      </c>
      <c r="BL101" s="183">
        <v>106.75</v>
      </c>
      <c r="BM101" s="183" t="e">
        <v>#VALUE!</v>
      </c>
      <c r="BN101" s="183" t="e">
        <v>#VALUE!</v>
      </c>
      <c r="BO101" s="183">
        <v>0.875</v>
      </c>
      <c r="BP101" s="183">
        <v>4.625</v>
      </c>
      <c r="BQ101" s="184">
        <v>49.875</v>
      </c>
      <c r="BR101" s="184">
        <v>0</v>
      </c>
      <c r="BS101" s="184" t="e">
        <v>#VALUE!</v>
      </c>
      <c r="BT101" s="184" t="e">
        <v>#VALUE!</v>
      </c>
      <c r="BU101" s="184" t="e">
        <v>#VALUE!</v>
      </c>
      <c r="BV101" s="184">
        <v>49.875</v>
      </c>
      <c r="BW101" s="185" t="e">
        <v>#VALUE!</v>
      </c>
      <c r="BX101" s="185" t="e">
        <v>#VALUE!</v>
      </c>
      <c r="BY101" s="185" t="e">
        <v>#VALUE!</v>
      </c>
      <c r="BZ101" s="185" t="e">
        <v>#VALUE!</v>
      </c>
      <c r="CA101" s="185" t="e">
        <v>#VALUE!</v>
      </c>
      <c r="CB101" s="185">
        <v>47.875</v>
      </c>
      <c r="CC101" s="186">
        <v>83.75</v>
      </c>
      <c r="CD101" s="187">
        <v>30273.747389726301</v>
      </c>
    </row>
    <row r="102" spans="1:82" ht="15.75" thickBot="1" x14ac:dyDescent="0.3">
      <c r="A102" s="189" t="s">
        <v>546</v>
      </c>
      <c r="B102" s="189" t="s">
        <v>547</v>
      </c>
      <c r="C102" s="189" t="s">
        <v>543</v>
      </c>
      <c r="D102" s="189" t="s">
        <v>131</v>
      </c>
      <c r="E102" s="190">
        <v>20774.3169770809</v>
      </c>
      <c r="F102" s="191">
        <v>19897.734665233598</v>
      </c>
      <c r="G102" s="191">
        <v>123.625</v>
      </c>
      <c r="H102" s="191">
        <v>752.957311847303</v>
      </c>
      <c r="I102" s="191">
        <v>1090.25</v>
      </c>
      <c r="J102" s="191">
        <v>1367.875</v>
      </c>
      <c r="K102" s="191">
        <v>1439.15304969049</v>
      </c>
      <c r="L102" s="191">
        <v>2636.9058218505102</v>
      </c>
      <c r="M102" s="191">
        <v>4097.5785028220198</v>
      </c>
      <c r="N102" s="191">
        <v>3989.0574966858298</v>
      </c>
      <c r="O102" s="191">
        <v>6153.4971060320104</v>
      </c>
      <c r="P102" s="190">
        <v>1362.125</v>
      </c>
      <c r="Q102" s="191">
        <v>23.25</v>
      </c>
      <c r="R102" s="191">
        <v>59.5</v>
      </c>
      <c r="S102" s="190">
        <v>858.625</v>
      </c>
      <c r="T102" s="190">
        <v>942.125</v>
      </c>
      <c r="U102" s="190">
        <v>1386.42943800014</v>
      </c>
      <c r="V102" s="190">
        <v>2393.625</v>
      </c>
      <c r="W102" s="191">
        <v>680.75</v>
      </c>
      <c r="X102" s="191">
        <v>522.875</v>
      </c>
      <c r="Y102" s="191">
        <v>252.875</v>
      </c>
      <c r="Z102" s="191">
        <v>171.25</v>
      </c>
      <c r="AA102" s="191">
        <v>14</v>
      </c>
      <c r="AB102" s="191">
        <v>49.625</v>
      </c>
      <c r="AC102" s="191">
        <v>91.25</v>
      </c>
      <c r="AD102" s="191">
        <v>405.25</v>
      </c>
      <c r="AE102" s="191">
        <v>205.75</v>
      </c>
      <c r="AF102" s="190">
        <v>6007.8875390807298</v>
      </c>
      <c r="AG102" s="191">
        <v>759</v>
      </c>
      <c r="AH102" s="191">
        <v>169.75</v>
      </c>
      <c r="AI102" s="191">
        <v>809.75</v>
      </c>
      <c r="AJ102" s="191">
        <v>979</v>
      </c>
      <c r="AK102" s="191">
        <v>246.25</v>
      </c>
      <c r="AL102" s="191">
        <v>223.25</v>
      </c>
      <c r="AM102" s="191">
        <v>2820.8875390807302</v>
      </c>
      <c r="AN102" s="190">
        <v>497.625</v>
      </c>
      <c r="AO102" s="190">
        <v>492.75</v>
      </c>
      <c r="AP102" s="191">
        <v>271</v>
      </c>
      <c r="AQ102" s="191">
        <v>9.75</v>
      </c>
      <c r="AR102" s="191">
        <v>99.625</v>
      </c>
      <c r="AS102" s="191">
        <v>112.375</v>
      </c>
      <c r="AT102" s="190">
        <v>101</v>
      </c>
      <c r="AU102" s="190">
        <v>16.25</v>
      </c>
      <c r="AV102" s="190">
        <v>180.75</v>
      </c>
      <c r="AW102" s="191">
        <v>5.125</v>
      </c>
      <c r="AX102" s="191">
        <v>175.625</v>
      </c>
      <c r="AY102" s="190">
        <v>107</v>
      </c>
      <c r="AZ102" s="190">
        <v>42.75</v>
      </c>
      <c r="BA102" s="190">
        <v>246.625</v>
      </c>
      <c r="BB102" s="190">
        <v>22.625</v>
      </c>
      <c r="BC102" s="190">
        <v>2.75</v>
      </c>
      <c r="BD102" s="190">
        <v>4410.875</v>
      </c>
      <c r="BE102" s="190">
        <v>53.625</v>
      </c>
      <c r="BF102" s="190">
        <v>180</v>
      </c>
      <c r="BG102" s="190">
        <v>1468.875</v>
      </c>
      <c r="BH102" s="190" t="e">
        <v>#VALUE!</v>
      </c>
      <c r="BI102" s="192">
        <v>2241.625</v>
      </c>
      <c r="BJ102" s="193">
        <v>527.375</v>
      </c>
      <c r="BK102" s="193">
        <v>57.25</v>
      </c>
      <c r="BL102" s="193">
        <v>1082.25</v>
      </c>
      <c r="BM102" s="193">
        <v>0</v>
      </c>
      <c r="BN102" s="193">
        <v>8.75</v>
      </c>
      <c r="BO102" s="193">
        <v>2</v>
      </c>
      <c r="BP102" s="193">
        <v>564</v>
      </c>
      <c r="BQ102" s="194">
        <v>629.875</v>
      </c>
      <c r="BR102" s="194">
        <v>66</v>
      </c>
      <c r="BS102" s="194" t="e">
        <v>#VALUE!</v>
      </c>
      <c r="BT102" s="194">
        <v>221.25</v>
      </c>
      <c r="BU102" s="194">
        <v>0</v>
      </c>
      <c r="BV102" s="194">
        <v>342.625</v>
      </c>
      <c r="BW102" s="195" t="e">
        <v>#VALUE!</v>
      </c>
      <c r="BX102" s="195" t="e">
        <v>#VALUE!</v>
      </c>
      <c r="BY102" s="195" t="e">
        <v>#VALUE!</v>
      </c>
      <c r="BZ102" s="195" t="e">
        <v>#VALUE!</v>
      </c>
      <c r="CA102" s="195" t="e">
        <v>#VALUE!</v>
      </c>
      <c r="CB102" s="195">
        <v>326.5</v>
      </c>
      <c r="CC102" s="196">
        <v>1642.9545633507901</v>
      </c>
      <c r="CD102" s="197">
        <v>145709.75409472</v>
      </c>
    </row>
    <row r="103" spans="1:82" ht="15.75" thickBot="1" x14ac:dyDescent="0.3">
      <c r="A103" s="523" t="s">
        <v>577</v>
      </c>
      <c r="B103" s="524"/>
      <c r="C103" s="524"/>
      <c r="D103" s="524"/>
      <c r="E103" s="198">
        <v>1810451.6349039101</v>
      </c>
      <c r="F103" s="198">
        <v>1779724.75577303</v>
      </c>
      <c r="G103" s="198">
        <v>8436.3530634335912</v>
      </c>
      <c r="H103" s="198">
        <v>22290.526067448998</v>
      </c>
      <c r="I103" s="198">
        <v>104026.56871493399</v>
      </c>
      <c r="J103" s="198">
        <v>103380.0061938938</v>
      </c>
      <c r="K103" s="198">
        <v>118498.641386765</v>
      </c>
      <c r="L103" s="198">
        <v>220648.08505109901</v>
      </c>
      <c r="M103" s="198">
        <v>442555.73953166301</v>
      </c>
      <c r="N103" s="198">
        <v>383684.90032181301</v>
      </c>
      <c r="O103" s="198">
        <v>437657.69370374398</v>
      </c>
      <c r="P103" s="198">
        <v>208106.84328964501</v>
      </c>
      <c r="Q103" s="198">
        <v>4380.8838562091496</v>
      </c>
      <c r="R103" s="198">
        <v>13645.382503561301</v>
      </c>
      <c r="S103" s="198">
        <v>128326.875</v>
      </c>
      <c r="T103" s="198">
        <v>85395.290319354302</v>
      </c>
      <c r="U103" s="198">
        <v>64737.055727175597</v>
      </c>
      <c r="V103" s="198">
        <v>351513.934347826</v>
      </c>
      <c r="W103" s="198">
        <v>77976.125</v>
      </c>
      <c r="X103" s="198">
        <v>63263.125</v>
      </c>
      <c r="Y103" s="198">
        <v>37811.375</v>
      </c>
      <c r="Z103" s="198">
        <v>64314.625</v>
      </c>
      <c r="AA103" s="198">
        <v>2076.375</v>
      </c>
      <c r="AB103" s="198">
        <v>19784.75</v>
      </c>
      <c r="AC103" s="198">
        <v>9667.875</v>
      </c>
      <c r="AD103" s="198">
        <v>42400.375</v>
      </c>
      <c r="AE103" s="198">
        <v>34219.3093478261</v>
      </c>
      <c r="AF103" s="198">
        <v>538422.15784163005</v>
      </c>
      <c r="AG103" s="198">
        <v>168600.53363111499</v>
      </c>
      <c r="AH103" s="198">
        <v>10904.75</v>
      </c>
      <c r="AI103" s="198">
        <v>130567.875</v>
      </c>
      <c r="AJ103" s="198">
        <v>40812.625</v>
      </c>
      <c r="AK103" s="198">
        <v>24352.5958333333</v>
      </c>
      <c r="AL103" s="198">
        <v>13160.625</v>
      </c>
      <c r="AM103" s="198">
        <v>150023.15337718101</v>
      </c>
      <c r="AN103" s="198">
        <v>23463</v>
      </c>
      <c r="AO103" s="198">
        <v>58657.838294601497</v>
      </c>
      <c r="AP103" s="198">
        <v>39347.25</v>
      </c>
      <c r="AQ103" s="198">
        <v>1137.875</v>
      </c>
      <c r="AR103" s="198">
        <v>12693.9161421273</v>
      </c>
      <c r="AS103" s="198">
        <v>5478.7971524741297</v>
      </c>
      <c r="AT103" s="198">
        <v>19742.25</v>
      </c>
      <c r="AU103" s="198">
        <v>6813</v>
      </c>
      <c r="AV103" s="198">
        <v>7146.75</v>
      </c>
      <c r="AW103" s="198">
        <v>1686.875</v>
      </c>
      <c r="AX103" s="198">
        <v>5459.875</v>
      </c>
      <c r="AY103" s="198">
        <v>8355.5</v>
      </c>
      <c r="AZ103" s="198">
        <v>13928.25</v>
      </c>
      <c r="BA103" s="198">
        <v>10456.5</v>
      </c>
      <c r="BB103" s="198">
        <v>610.125</v>
      </c>
      <c r="BC103" s="198">
        <v>491.625</v>
      </c>
      <c r="BD103" s="198">
        <v>188339.672226536</v>
      </c>
      <c r="BE103" s="198">
        <v>6094.5</v>
      </c>
      <c r="BF103" s="198">
        <v>6222.25</v>
      </c>
      <c r="BG103" s="198">
        <v>63007.842857142903</v>
      </c>
      <c r="BH103" s="198" t="e">
        <v>#VALUE!</v>
      </c>
      <c r="BI103" s="198">
        <v>317955.57659835054</v>
      </c>
      <c r="BJ103" s="198">
        <v>75533.125</v>
      </c>
      <c r="BK103" s="198">
        <v>27051.812235184399</v>
      </c>
      <c r="BL103" s="198">
        <v>166643.66890230158</v>
      </c>
      <c r="BM103" s="198">
        <v>5324.125</v>
      </c>
      <c r="BN103" s="198">
        <v>2843</v>
      </c>
      <c r="BO103" s="198">
        <v>6865.75</v>
      </c>
      <c r="BP103" s="198">
        <v>33694.095460864199</v>
      </c>
      <c r="BQ103" s="198">
        <v>155533.68994256901</v>
      </c>
      <c r="BR103" s="198">
        <v>31862.25</v>
      </c>
      <c r="BS103" s="198">
        <v>15257.625</v>
      </c>
      <c r="BT103" s="198">
        <v>15621.5</v>
      </c>
      <c r="BU103" s="198">
        <v>3913.625</v>
      </c>
      <c r="BV103" s="198">
        <v>88878.689942569399</v>
      </c>
      <c r="BW103" s="198">
        <v>12047.375</v>
      </c>
      <c r="BX103" s="198">
        <v>3097.125</v>
      </c>
      <c r="BY103" s="198">
        <v>1517.125</v>
      </c>
      <c r="BZ103" s="198">
        <v>8234.5</v>
      </c>
      <c r="CA103" s="198">
        <v>2183.125</v>
      </c>
      <c r="CB103" s="198">
        <v>38705.75</v>
      </c>
      <c r="CC103" s="198">
        <v>94864.713006381906</v>
      </c>
      <c r="CD103" s="199">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2021-08-31T13:14:57Z</dcterms:modified>
</cp:coreProperties>
</file>