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28"/>
  <workbookPr filterPrivacy="1" defaultThemeVersion="124226"/>
  <xr:revisionPtr revIDLastSave="0" documentId="13_ncr:1_{4E4CAB20-3ABD-414D-8FDF-FB977B7FD9A4}" xr6:coauthVersionLast="47" xr6:coauthVersionMax="47" xr10:uidLastSave="{00000000-0000-0000-0000-000000000000}"/>
  <bookViews>
    <workbookView xWindow="26620" yWindow="1160" windowWidth="20740" windowHeight="11700" tabRatio="763" activeTab="1" xr2:uid="{00000000-000D-0000-FFFF-FFFF00000000}"/>
  </bookViews>
  <sheets>
    <sheet name="Sommaire" sheetId="16" r:id="rId1"/>
    <sheet name="1. Nombre d'entrées en mission" sheetId="14" r:id="rId2"/>
    <sheet name="2. Domaines" sheetId="18" r:id="rId3"/>
    <sheet name="3. Niveau de diplôme" sheetId="17" r:id="rId4"/>
    <sheet name="4. Origines sociales" sheetId="11" r:id="rId5"/>
    <sheet name="5. Engagement bénévole" sheetId="15" r:id="rId6"/>
    <sheet name="6, Disparités territoriales" sheetId="19" r:id="rId7"/>
  </sheets>
  <externalReferences>
    <externalReference r:id="rId8"/>
  </externalReferences>
  <definedNames>
    <definedName name="_xlnm.Print_Area" localSheetId="4">'4. Origines sociales'!$B$1:$L$26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07" i="19" l="1"/>
  <c r="D107" i="19"/>
  <c r="D108" i="19" s="1"/>
  <c r="D114" i="19" s="1"/>
  <c r="E101" i="19"/>
  <c r="D101" i="19"/>
  <c r="D57" i="14"/>
  <c r="C57" i="14"/>
  <c r="D16" i="14"/>
  <c r="E16" i="14"/>
  <c r="F16" i="14"/>
  <c r="G16" i="14"/>
  <c r="H16" i="14"/>
  <c r="I16" i="14"/>
  <c r="J16" i="14"/>
  <c r="J21" i="14" s="1"/>
  <c r="D17" i="14"/>
  <c r="E17" i="14"/>
  <c r="F17" i="14"/>
  <c r="G17" i="14"/>
  <c r="H17" i="14"/>
  <c r="I17" i="14"/>
  <c r="J17" i="14"/>
  <c r="D18" i="14"/>
  <c r="E18" i="14"/>
  <c r="F18" i="14"/>
  <c r="G18" i="14"/>
  <c r="H18" i="14"/>
  <c r="I18" i="14"/>
  <c r="J18" i="14"/>
  <c r="D19" i="14"/>
  <c r="E19" i="14"/>
  <c r="F19" i="14"/>
  <c r="G19" i="14"/>
  <c r="H19" i="14"/>
  <c r="I19" i="14"/>
  <c r="J19" i="14"/>
  <c r="D20" i="14"/>
  <c r="E20" i="14"/>
  <c r="F20" i="14"/>
  <c r="G20" i="14"/>
  <c r="H20" i="14"/>
  <c r="I20" i="14"/>
  <c r="J20" i="14"/>
  <c r="C17" i="14"/>
  <c r="C18" i="14"/>
  <c r="C19" i="14"/>
  <c r="C20" i="14"/>
  <c r="C16" i="14"/>
  <c r="R8" i="14"/>
  <c r="R7" i="14"/>
  <c r="R6" i="14"/>
  <c r="R5" i="14"/>
  <c r="Q10" i="14"/>
  <c r="Q16" i="14" s="1"/>
  <c r="Q20" i="14" l="1"/>
  <c r="Q19" i="14"/>
  <c r="Q18" i="14"/>
  <c r="Q17" i="14"/>
  <c r="Q21" i="14" s="1"/>
  <c r="E108" i="19"/>
  <c r="E114" i="19" s="1"/>
  <c r="D21" i="14"/>
  <c r="P10" i="14"/>
  <c r="M10" i="14"/>
  <c r="L10" i="14"/>
  <c r="K10" i="14"/>
  <c r="O9" i="14"/>
  <c r="N9" i="14"/>
  <c r="K20" i="14" l="1"/>
  <c r="K19" i="14"/>
  <c r="K18" i="14"/>
  <c r="K17" i="14"/>
  <c r="K16" i="14"/>
  <c r="K21" i="14" s="1"/>
  <c r="P17" i="14"/>
  <c r="P16" i="14"/>
  <c r="P20" i="14"/>
  <c r="P19" i="14"/>
  <c r="P18" i="14"/>
  <c r="O10" i="14"/>
  <c r="O20" i="14"/>
  <c r="L16" i="14"/>
  <c r="L20" i="14"/>
  <c r="L19" i="14"/>
  <c r="L18" i="14"/>
  <c r="L17" i="14"/>
  <c r="M20" i="14"/>
  <c r="M16" i="14"/>
  <c r="M19" i="14"/>
  <c r="M18" i="14"/>
  <c r="M17" i="14"/>
  <c r="R9" i="14"/>
  <c r="C21" i="14"/>
  <c r="E21" i="14"/>
  <c r="G21" i="14"/>
  <c r="F21" i="14"/>
  <c r="H21" i="14"/>
  <c r="I21" i="14"/>
  <c r="N10" i="14"/>
  <c r="R10" i="14" s="1"/>
  <c r="R19" i="14" l="1"/>
  <c r="R17" i="14"/>
  <c r="R18" i="14"/>
  <c r="R16" i="14"/>
  <c r="L21" i="14"/>
  <c r="O17" i="14"/>
  <c r="O16" i="14"/>
  <c r="O21" i="14" s="1"/>
  <c r="O19" i="14"/>
  <c r="O18" i="14"/>
  <c r="R20" i="14"/>
  <c r="N20" i="14"/>
  <c r="N19" i="14"/>
  <c r="N18" i="14"/>
  <c r="N16" i="14"/>
  <c r="N17" i="14"/>
  <c r="P21" i="14"/>
  <c r="M21" i="14"/>
  <c r="N21" i="14" l="1"/>
  <c r="R21" i="14"/>
</calcChain>
</file>

<file path=xl/sharedStrings.xml><?xml version="1.0" encoding="utf-8"?>
<sst xmlns="http://schemas.openxmlformats.org/spreadsheetml/2006/main" count="365" uniqueCount="318">
  <si>
    <t>Ensemble</t>
  </si>
  <si>
    <t>Total</t>
  </si>
  <si>
    <t>Vous ne savez pas</t>
  </si>
  <si>
    <t>Agriculteur exploitant</t>
  </si>
  <si>
    <t>Artisan, commerçant, chef d'entreprise</t>
  </si>
  <si>
    <t>Cadre supérieur, ingénieur, profession libérale, professeur</t>
  </si>
  <si>
    <t>Employé</t>
  </si>
  <si>
    <t>Il n’a jamais travaillé</t>
  </si>
  <si>
    <t>Ouvrier</t>
  </si>
  <si>
    <t>Profession intermédiaire commerciale, de la santé ou du social</t>
  </si>
  <si>
    <t>Père inconnu, décédé</t>
  </si>
  <si>
    <t>Agricultrice exploitante</t>
  </si>
  <si>
    <t>Artisane, commerçante, cheffe d'entreprise</t>
  </si>
  <si>
    <t>Cadre supérieure, ingénieure, profession libérale, professeure</t>
  </si>
  <si>
    <t>Elle n’a jamais travaillé</t>
  </si>
  <si>
    <t>Employée</t>
  </si>
  <si>
    <t>Mère inconnue, décédée</t>
  </si>
  <si>
    <t>Ouvrière</t>
  </si>
  <si>
    <t>PCS du père</t>
  </si>
  <si>
    <t>PCS de la mère</t>
  </si>
  <si>
    <t>% des volontaires</t>
  </si>
  <si>
    <t>En % des volontaires dont la PCS du parent est connue</t>
  </si>
  <si>
    <t>-</t>
  </si>
  <si>
    <t>Lecture : 17 % des volontaires de Service Civique déclarent avoir un père cadre supérieur, ingénieur, profession libérale ou professeur. Ces volontaires représentent 22 % des volontaires auxquels on a pu attribuer une PCS. Cette proportion est égale à celle que représente cette PCS dans l'ensemble de la population en emploi (22 %).</t>
  </si>
  <si>
    <t xml:space="preserve">Champ : volontaires de Service Civique sortis de leur mission entre octobre 2017 et septembre 2018 ; France hors Mayotte, population des ménages, personnes en emploi.
</t>
  </si>
  <si>
    <t>Source : INJEP-ASC, Enquête Service Civique 2019 ; INSEE, enquête emploi 2019</t>
  </si>
  <si>
    <t>En % de chaque PCS parmi les actifs en emploi en 2019</t>
  </si>
  <si>
    <t xml:space="preserve">1. Nombre d’entrées en mission de service civique selon l’année et le type d’organisme </t>
  </si>
  <si>
    <t>Collectivités territoriales</t>
  </si>
  <si>
    <t>Etablissements publics</t>
  </si>
  <si>
    <t>Services de l’Etat</t>
  </si>
  <si>
    <t>Autres</t>
  </si>
  <si>
    <t>Nombre d’entrées en mission de service civique selon l’année et le type d’organisme</t>
  </si>
  <si>
    <t>Diplôme du supérieur</t>
  </si>
  <si>
    <t>Baccalauréat</t>
  </si>
  <si>
    <t>CAP-BEP</t>
  </si>
  <si>
    <t>Brevet ou sans diplôme</t>
  </si>
  <si>
    <t>Source : ASP-ASC, traitements INJEP,MEDES.</t>
  </si>
  <si>
    <t>Tableau 1 - Entrées en mission par an selon le type d'organisme</t>
  </si>
  <si>
    <t>Tableau 1bis - Proportion en pourcentage des entrées en mission par an selon le type d'organisme</t>
  </si>
  <si>
    <t>Quelques heures chaque semaine tout au long de l’année</t>
  </si>
  <si>
    <t>Quelques heures chaque mois, tout au long de l’année</t>
  </si>
  <si>
    <t>A une période précise de l’année ou à l’occasion d’un événement</t>
  </si>
  <si>
    <t>Volontaires de SC avant leur mission</t>
  </si>
  <si>
    <t>Ensemble des 18-25 ans</t>
  </si>
  <si>
    <t>Comparaison des fréquences d’engagement bénévole des volontaires de Service Civique et des jeunes de 18 à 25 ans</t>
  </si>
  <si>
    <t xml:space="preserve">Retour au sommaire </t>
  </si>
  <si>
    <t>Source : INJEP-ASC, Enquête Service Civique 2019 ; INJEP-CREDOC, Baromètre DJEPVA sur la jeunesse, 2018.</t>
  </si>
  <si>
    <t xml:space="preserve">Champs : Anciens volontaires du Service Civique ayant terminé une mission entre octobre 2017 et septembre 2018. </t>
  </si>
  <si>
    <t xml:space="preserve">France métropolitaine et DROM (hors COM) ; Ensemble des 18-25 ans. </t>
  </si>
  <si>
    <t>Lecture : 20 % des volontaires de Service Civique déclarent avoir fait du bénévolat quelques heures chaque semaine tout au long de l’année au cours des 12 derniers mois avant le début de leur mission, contre 20 % des jeunes de 18 à 25 ans au cours des 12 derniers mois.</t>
  </si>
  <si>
    <t xml:space="preserve"> </t>
  </si>
  <si>
    <t>Sommaire :</t>
  </si>
  <si>
    <t>Données complémentaires</t>
  </si>
  <si>
    <t>Fiche Repère - Le Service Civique en chiffres</t>
  </si>
  <si>
    <t>https://injep.fr/publication/le-service-civique-en-chiffres/</t>
  </si>
  <si>
    <t xml:space="preserve">Femmes </t>
  </si>
  <si>
    <t xml:space="preserve">Plus haut niveau de diplôme
(part en %)  </t>
  </si>
  <si>
    <t>Hommes</t>
  </si>
  <si>
    <t>Ensemble des volontaires</t>
  </si>
  <si>
    <t>Retour au sommaire</t>
  </si>
  <si>
    <t>Femmes</t>
  </si>
  <si>
    <t>Associations, Fédérations ou Unions</t>
  </si>
  <si>
    <t>Collectivités Territoriales</t>
  </si>
  <si>
    <t>Service de l'Etat</t>
  </si>
  <si>
    <t>Homme</t>
  </si>
  <si>
    <t>Femme</t>
  </si>
  <si>
    <t>Solidarité</t>
  </si>
  <si>
    <t>Santé</t>
  </si>
  <si>
    <t>Education pour tous</t>
  </si>
  <si>
    <t>Culture et loisirs</t>
  </si>
  <si>
    <t>Sport</t>
  </si>
  <si>
    <t>Environnement</t>
  </si>
  <si>
    <t>Développement international et action humanitaire</t>
  </si>
  <si>
    <t>Intervention d'urgence</t>
  </si>
  <si>
    <t>Tableau 4 - Comparaison des catégories socio-professionnelles des parents des volontaires avec la population en emploi.</t>
  </si>
  <si>
    <t>2. Domaines de réalisation des missions en 2020</t>
  </si>
  <si>
    <t>3. Niveau de diplôme obtenu au début de la mission</t>
  </si>
  <si>
    <t>4. Origines sociales des volontaires</t>
  </si>
  <si>
    <t>5. Degrés d’engagement bénévole avant la mission</t>
  </si>
  <si>
    <t>Tableau 4bis - Comparaison des secteurs d'activité des parents des volontaires avec la population en emploi.</t>
  </si>
  <si>
    <t>Secteur public</t>
  </si>
  <si>
    <t>Père</t>
  </si>
  <si>
    <t>Mère</t>
  </si>
  <si>
    <t>Secteur privé ou indepedant</t>
  </si>
  <si>
    <t xml:space="preserve">Secteur public </t>
  </si>
  <si>
    <t>En % des volontaires dont le secteur d'activité du parent est connue</t>
  </si>
  <si>
    <t>En % de chaque secteur d'activité parmi les actifs en emploi en 2019</t>
  </si>
  <si>
    <t>Source : INJEP-ASC, Enquête Service Civique 2019 ; Ba A.-Y., Pons Y. : « L’emploi dans la fonction publique en 2017 », Ministère de l’action et des comptes publics. Calculs de l’auteur.</t>
  </si>
  <si>
    <t>Tableau 5 - Fréquences d’engagement bénévole des volontaires de Service Civique et des jeunes de 18 à 25 ans</t>
  </si>
  <si>
    <t>Département</t>
  </si>
  <si>
    <t>Ain</t>
  </si>
  <si>
    <t>01</t>
  </si>
  <si>
    <t>Aisne</t>
  </si>
  <si>
    <t>02</t>
  </si>
  <si>
    <t>Allier</t>
  </si>
  <si>
    <t>03</t>
  </si>
  <si>
    <t>Alpes-de-Haute-Provence</t>
  </si>
  <si>
    <t>04</t>
  </si>
  <si>
    <t>Hautes-Alpes</t>
  </si>
  <si>
    <t>05</t>
  </si>
  <si>
    <t>Alpes-Maritimes</t>
  </si>
  <si>
    <t>06</t>
  </si>
  <si>
    <t>Ardèche</t>
  </si>
  <si>
    <t>07</t>
  </si>
  <si>
    <t>Ardennes</t>
  </si>
  <si>
    <t>08</t>
  </si>
  <si>
    <t>Ariège</t>
  </si>
  <si>
    <t>09</t>
  </si>
  <si>
    <t>Aube</t>
  </si>
  <si>
    <t>10</t>
  </si>
  <si>
    <t>Aude</t>
  </si>
  <si>
    <t>11</t>
  </si>
  <si>
    <t>Aveyron</t>
  </si>
  <si>
    <t>12</t>
  </si>
  <si>
    <t>Bouches-du-Rhône</t>
  </si>
  <si>
    <t>13</t>
  </si>
  <si>
    <t>Calvados</t>
  </si>
  <si>
    <t>14</t>
  </si>
  <si>
    <t>Cantal</t>
  </si>
  <si>
    <t>15</t>
  </si>
  <si>
    <t>Charente</t>
  </si>
  <si>
    <t>16</t>
  </si>
  <si>
    <t>Charente-Maritime</t>
  </si>
  <si>
    <t>17</t>
  </si>
  <si>
    <t>Cher</t>
  </si>
  <si>
    <t>18</t>
  </si>
  <si>
    <t>Corrèze</t>
  </si>
  <si>
    <t>19</t>
  </si>
  <si>
    <t>Corse-du-Sud</t>
  </si>
  <si>
    <t>2A</t>
  </si>
  <si>
    <t>Haute-Corse</t>
  </si>
  <si>
    <t>2B</t>
  </si>
  <si>
    <t>Côte-d'Or</t>
  </si>
  <si>
    <t>21</t>
  </si>
  <si>
    <t>Côtes-d'Armor</t>
  </si>
  <si>
    <t>22</t>
  </si>
  <si>
    <t>Creuse</t>
  </si>
  <si>
    <t>23</t>
  </si>
  <si>
    <t>Dordogne</t>
  </si>
  <si>
    <t>24</t>
  </si>
  <si>
    <t>Doubs</t>
  </si>
  <si>
    <t>25</t>
  </si>
  <si>
    <t>Drôme</t>
  </si>
  <si>
    <t>26</t>
  </si>
  <si>
    <t>Eure</t>
  </si>
  <si>
    <t>27</t>
  </si>
  <si>
    <t>Eure-et-Loir</t>
  </si>
  <si>
    <t>28</t>
  </si>
  <si>
    <t>Finistère</t>
  </si>
  <si>
    <t>29</t>
  </si>
  <si>
    <t>Gard</t>
  </si>
  <si>
    <t>30</t>
  </si>
  <si>
    <t>Haute-Garonne</t>
  </si>
  <si>
    <t>31</t>
  </si>
  <si>
    <t>Gers</t>
  </si>
  <si>
    <t>32</t>
  </si>
  <si>
    <t>Gironde</t>
  </si>
  <si>
    <t>33</t>
  </si>
  <si>
    <t>Hérault</t>
  </si>
  <si>
    <t>34</t>
  </si>
  <si>
    <t>Ille-et-Vilaine</t>
  </si>
  <si>
    <t>35</t>
  </si>
  <si>
    <t>Indre</t>
  </si>
  <si>
    <t>36</t>
  </si>
  <si>
    <t>Indre-et-Loire</t>
  </si>
  <si>
    <t>37</t>
  </si>
  <si>
    <t>Isère</t>
  </si>
  <si>
    <t>38</t>
  </si>
  <si>
    <t>Jura</t>
  </si>
  <si>
    <t>39</t>
  </si>
  <si>
    <t>Landes</t>
  </si>
  <si>
    <t>40</t>
  </si>
  <si>
    <t>Loir-et-Cher</t>
  </si>
  <si>
    <t>41</t>
  </si>
  <si>
    <t>Loire</t>
  </si>
  <si>
    <t>42</t>
  </si>
  <si>
    <t>Haute-Loire</t>
  </si>
  <si>
    <t>43</t>
  </si>
  <si>
    <t>Loire-Atlantique</t>
  </si>
  <si>
    <t>44</t>
  </si>
  <si>
    <t>Loiret</t>
  </si>
  <si>
    <t>45</t>
  </si>
  <si>
    <t>Lot</t>
  </si>
  <si>
    <t>46</t>
  </si>
  <si>
    <t>Lot-et-Garonne</t>
  </si>
  <si>
    <t>47</t>
  </si>
  <si>
    <t>Lozère</t>
  </si>
  <si>
    <t>48</t>
  </si>
  <si>
    <t>Maine-et-Loire</t>
  </si>
  <si>
    <t>49</t>
  </si>
  <si>
    <t>Manche</t>
  </si>
  <si>
    <t>50</t>
  </si>
  <si>
    <t>Marne</t>
  </si>
  <si>
    <t>51</t>
  </si>
  <si>
    <t>Haute-Marne</t>
  </si>
  <si>
    <t>52</t>
  </si>
  <si>
    <t>Mayenne</t>
  </si>
  <si>
    <t>53</t>
  </si>
  <si>
    <t>Meurthe-et-Moselle</t>
  </si>
  <si>
    <t>54</t>
  </si>
  <si>
    <t>Meuse</t>
  </si>
  <si>
    <t>55</t>
  </si>
  <si>
    <t>Morbihan</t>
  </si>
  <si>
    <t>56</t>
  </si>
  <si>
    <t>Moselle</t>
  </si>
  <si>
    <t>57</t>
  </si>
  <si>
    <t>Nièvre</t>
  </si>
  <si>
    <t>58</t>
  </si>
  <si>
    <t>Nord</t>
  </si>
  <si>
    <t>59</t>
  </si>
  <si>
    <t>Oise</t>
  </si>
  <si>
    <t>60</t>
  </si>
  <si>
    <t>Orne</t>
  </si>
  <si>
    <t>61</t>
  </si>
  <si>
    <t>Pas-de-Calais</t>
  </si>
  <si>
    <t>62</t>
  </si>
  <si>
    <t>Puy-de-Dôme</t>
  </si>
  <si>
    <t>63</t>
  </si>
  <si>
    <t>Pyrénées-Atlantiques</t>
  </si>
  <si>
    <t>64</t>
  </si>
  <si>
    <t>Hautes-Pyrénées</t>
  </si>
  <si>
    <t>65</t>
  </si>
  <si>
    <t>Pyrénées-Orientales</t>
  </si>
  <si>
    <t>66</t>
  </si>
  <si>
    <t>Bas-Rhin</t>
  </si>
  <si>
    <t>67</t>
  </si>
  <si>
    <t>Haut-Rhin</t>
  </si>
  <si>
    <t>68</t>
  </si>
  <si>
    <t>Rhône</t>
  </si>
  <si>
    <t>69</t>
  </si>
  <si>
    <t>Haute-Saône</t>
  </si>
  <si>
    <t>70</t>
  </si>
  <si>
    <t>Saône-et-Loire</t>
  </si>
  <si>
    <t>71</t>
  </si>
  <si>
    <t>Sarthe</t>
  </si>
  <si>
    <t>72</t>
  </si>
  <si>
    <t>Savoie</t>
  </si>
  <si>
    <t>73</t>
  </si>
  <si>
    <t>Haute-Savoie</t>
  </si>
  <si>
    <t>74</t>
  </si>
  <si>
    <t>Paris</t>
  </si>
  <si>
    <t>75</t>
  </si>
  <si>
    <t>Seine-Maritime</t>
  </si>
  <si>
    <t>76</t>
  </si>
  <si>
    <t>Seine-et-Marne</t>
  </si>
  <si>
    <t>77</t>
  </si>
  <si>
    <t>Yvelines</t>
  </si>
  <si>
    <t>78</t>
  </si>
  <si>
    <t>Deux-Sèvres</t>
  </si>
  <si>
    <t>79</t>
  </si>
  <si>
    <t>Somme</t>
  </si>
  <si>
    <t>80</t>
  </si>
  <si>
    <t>Tarn</t>
  </si>
  <si>
    <t>81</t>
  </si>
  <si>
    <t>Tarn-et-Garonne</t>
  </si>
  <si>
    <t>82</t>
  </si>
  <si>
    <t>Var</t>
  </si>
  <si>
    <t>83</t>
  </si>
  <si>
    <t>Vaucluse</t>
  </si>
  <si>
    <t>84</t>
  </si>
  <si>
    <t>Vendée</t>
  </si>
  <si>
    <t>85</t>
  </si>
  <si>
    <t>Vienne</t>
  </si>
  <si>
    <t>86</t>
  </si>
  <si>
    <t>Haute-Vienne</t>
  </si>
  <si>
    <t>87</t>
  </si>
  <si>
    <t>Vosges</t>
  </si>
  <si>
    <t>88</t>
  </si>
  <si>
    <t>Yonne</t>
  </si>
  <si>
    <t>89</t>
  </si>
  <si>
    <t>Territoire de Belfort</t>
  </si>
  <si>
    <t>90</t>
  </si>
  <si>
    <t>Essonne</t>
  </si>
  <si>
    <t>91</t>
  </si>
  <si>
    <t>Hauts-de-Seine</t>
  </si>
  <si>
    <t>92</t>
  </si>
  <si>
    <t>Seine-Saint-Denis</t>
  </si>
  <si>
    <t>93</t>
  </si>
  <si>
    <t>Val-de-Marne</t>
  </si>
  <si>
    <t>94</t>
  </si>
  <si>
    <t>Val-d'Oise</t>
  </si>
  <si>
    <t>95</t>
  </si>
  <si>
    <t>Total France Métro</t>
  </si>
  <si>
    <t xml:space="preserve">Guadeloupe </t>
  </si>
  <si>
    <t xml:space="preserve">Martinique </t>
  </si>
  <si>
    <t>Guyane</t>
  </si>
  <si>
    <t>La Réunion</t>
  </si>
  <si>
    <t>Mayotte</t>
  </si>
  <si>
    <t>Total DROM</t>
  </si>
  <si>
    <t>Total France Métro + DROM</t>
  </si>
  <si>
    <t>Saint-Pierre-et-Miquelon</t>
  </si>
  <si>
    <t>Saint-Martin</t>
  </si>
  <si>
    <t>Wallis-et-Futuna</t>
  </si>
  <si>
    <t>Polynésie française</t>
  </si>
  <si>
    <t>Nouvelle-Calédonie</t>
  </si>
  <si>
    <t>Total France entière</t>
  </si>
  <si>
    <t>Associations, Fédérations et Unions*</t>
  </si>
  <si>
    <t>* Jusqu'en 2020, l'Union Nationale des Missions Locales (UNML) était considérée comme une "Association, Fédération ou Union", mais depuis cette date elle est comptabilisée parmi les "Fondations, Fonds de dotation, Mutuelles ou Syndicats" (classés en "autres" dans le tableau ci-dessus). Pour garder une cohérence et assurer la comparabilité au cours du temps, l'UNML est reclasée parmi les "Associations, Fédérations ou Unions".</t>
  </si>
  <si>
    <t>Plus haut diplôme atteint à l'entrée en mission en 2023, selon le sexe</t>
  </si>
  <si>
    <t>* - L'indicateur de 2023 est provisoire et repose sur les estimations de la population de l'INSEE</t>
  </si>
  <si>
    <t>Part des entrées en mission selon le type d'organisme et le sexe en 2023</t>
  </si>
  <si>
    <t>Lecture : 86 406 missions ont débuté en 2024. Parmi celles-ci, plus de 56 000 se sont déroulés dans une association, 4 000 dans une collectivité territoriale, 5 000 dans un établissement public, et 19 000 dans un service de l’État.</t>
  </si>
  <si>
    <t>Tableau 1ter - Proportion en pourcentage des entrées en mission selon le type d'organisme et le sexe des volontaires en 2024</t>
  </si>
  <si>
    <t>Lecture : en 2024, plus de76 %  des missions entamées par des hommes étaient accueillies par des associations, fédérations ou unions, contre 59 % des missions des femmes volontaires.</t>
  </si>
  <si>
    <t>Mémoire et citoyenneté (dont citoyenneté européenne)</t>
  </si>
  <si>
    <t>Part des entrées en mission selon le domaine et le sexe en 2024</t>
  </si>
  <si>
    <t>Tableau 2 - Entrées en mission selon le domaine et le sexe des volontaire en 2024</t>
  </si>
  <si>
    <t>Lecture : en 2024, 29 %  des missions entamées par des hommes s'inscrivaient dans le domaine du sport, contre 8 % des missions des femmes volontaires.</t>
  </si>
  <si>
    <t>Tableau 3 - Niveau de diplôme des volontaires de 2024 à leur entrée en mission, selon le sexe</t>
  </si>
  <si>
    <t>Lecture : En 2024, 33 % des femmes qui commencent une mission de Service Civique sont titulaires d'un diplôme du supérieur, contre 27 % des hommes.</t>
  </si>
  <si>
    <t>Répartition par département des missions (2010 à 2024)</t>
  </si>
  <si>
    <t>Indicateur conjoncturel de réalisation du service civique en 2024</t>
  </si>
  <si>
    <t>Nombre de missions
 (2010 à 2024)</t>
  </si>
  <si>
    <t>Nombre de missions
 (2024)</t>
  </si>
  <si>
    <t>Indicateur conjoncturel de réalisation du service civique en 2024*</t>
  </si>
  <si>
    <t>Lecture : De 2010 à 2024, 3 813 volontaires résidant dans l'Ain ont effectué une mission de Service Civique, dont 350 en 2024. Dans ces conditions, on peut estimer qu'environ 5 % de la génération réalise un service civique dans le département.</t>
  </si>
  <si>
    <t>Données publiées en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</si>
</sst>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0" x14ac:knownFonts="1">
    <font>
      <sz val="11"/>
      <color theme="1"/>
      <name val="Calibri"/>
      <family val="2"/>
      <scheme val="minor"/>
    </font>
    <font>
      <b/>
      <sz val="11"/>
      <color theme="1"/>
      <name val="Calibri"/>
      <family val="2"/>
      <scheme val="minor"/>
    </font>
    <font>
      <sz val="10"/>
      <color theme="1"/>
      <name val="Calibri"/>
      <family val="2"/>
      <scheme val="minor"/>
    </font>
    <font>
      <sz val="8"/>
      <color theme="1"/>
      <name val="Calibri"/>
      <family val="2"/>
      <scheme val="minor"/>
    </font>
    <font>
      <b/>
      <sz val="12"/>
      <color theme="1"/>
      <name val="Calibri"/>
      <family val="2"/>
      <scheme val="minor"/>
    </font>
    <font>
      <u/>
      <sz val="11"/>
      <color theme="10"/>
      <name val="Calibri"/>
      <family val="2"/>
      <scheme val="minor"/>
    </font>
    <font>
      <sz val="10"/>
      <name val="Arial"/>
      <family val="2"/>
    </font>
    <font>
      <b/>
      <sz val="10"/>
      <color theme="1"/>
      <name val="Calibri"/>
      <family val="2"/>
      <scheme val="minor"/>
    </font>
    <font>
      <sz val="9"/>
      <color theme="1"/>
      <name val="Calibri"/>
      <family val="2"/>
      <scheme val="minor"/>
    </font>
    <font>
      <b/>
      <sz val="10"/>
      <color rgb="FF000000"/>
      <name val="Calibri"/>
      <family val="2"/>
    </font>
    <font>
      <sz val="9"/>
      <color rgb="FF000000"/>
      <name val="Calibri"/>
      <family val="2"/>
    </font>
    <font>
      <sz val="11"/>
      <color theme="1"/>
      <name val="Calibri"/>
      <family val="2"/>
    </font>
    <font>
      <sz val="9"/>
      <name val="Calibri"/>
      <family val="2"/>
    </font>
    <font>
      <sz val="8"/>
      <color rgb="FF000000"/>
      <name val="Calibri"/>
      <family val="2"/>
    </font>
    <font>
      <sz val="10"/>
      <color rgb="FF000000"/>
      <name val="Calibri"/>
      <family val="2"/>
    </font>
    <font>
      <sz val="9"/>
      <color rgb="FF31869B"/>
      <name val="Calibri"/>
      <family val="2"/>
    </font>
    <font>
      <sz val="11"/>
      <color theme="1"/>
      <name val="Calibri"/>
      <family val="2"/>
      <scheme val="minor"/>
    </font>
    <font>
      <sz val="10"/>
      <color rgb="FF433F39"/>
      <name val="Calibri"/>
      <family val="2"/>
      <scheme val="minor"/>
    </font>
    <font>
      <b/>
      <sz val="14"/>
      <color theme="3"/>
      <name val="Arial"/>
      <family val="2"/>
    </font>
    <font>
      <i/>
      <sz val="11"/>
      <color theme="1"/>
      <name val="Calibri"/>
      <family val="2"/>
      <scheme val="minor"/>
    </font>
    <font>
      <sz val="9"/>
      <name val="Calibri"/>
      <family val="2"/>
      <scheme val="minor"/>
    </font>
    <font>
      <b/>
      <sz val="9"/>
      <name val="Calibri"/>
      <family val="2"/>
      <scheme val="minor"/>
    </font>
    <font>
      <sz val="11"/>
      <color rgb="FFFF0000"/>
      <name val="Calibri"/>
      <family val="2"/>
      <scheme val="minor"/>
    </font>
    <font>
      <b/>
      <sz val="9"/>
      <color theme="1"/>
      <name val="Calibri"/>
      <family val="2"/>
      <scheme val="minor"/>
    </font>
    <font>
      <b/>
      <sz val="10"/>
      <name val="Calibri"/>
      <family val="2"/>
      <scheme val="minor"/>
    </font>
    <font>
      <b/>
      <sz val="10"/>
      <color rgb="FFFF0000"/>
      <name val="Calibri"/>
      <family val="2"/>
      <scheme val="minor"/>
    </font>
    <font>
      <sz val="8"/>
      <name val="Calibri"/>
      <family val="2"/>
      <scheme val="minor"/>
    </font>
    <font>
      <sz val="11"/>
      <name val="Calibri"/>
      <family val="2"/>
      <scheme val="minor"/>
    </font>
    <font>
      <b/>
      <sz val="10"/>
      <name val="Arial"/>
      <family val="2"/>
    </font>
    <font>
      <sz val="9"/>
      <color theme="8" tint="-0.249977111117893"/>
      <name val="Calibri"/>
      <family val="2"/>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5" fillId="0" borderId="0" applyNumberFormat="0" applyFill="0" applyBorder="0" applyAlignment="0" applyProtection="0"/>
    <xf numFmtId="0" fontId="6" fillId="0" borderId="0"/>
    <xf numFmtId="9" fontId="16" fillId="0" borderId="0" applyFont="0" applyFill="0" applyBorder="0" applyAlignment="0" applyProtection="0"/>
  </cellStyleXfs>
  <cellXfs count="163">
    <xf numFmtId="0" fontId="0" fillId="0" borderId="0" xfId="0"/>
    <xf numFmtId="0" fontId="1" fillId="0" borderId="6" xfId="0" applyFont="1" applyBorder="1" applyAlignment="1">
      <alignment horizontal="center" wrapText="1"/>
    </xf>
    <xf numFmtId="0" fontId="1" fillId="0" borderId="8" xfId="0" applyFont="1" applyBorder="1" applyAlignment="1">
      <alignment horizontal="center" wrapText="1"/>
    </xf>
    <xf numFmtId="1" fontId="0" fillId="0" borderId="6" xfId="0" applyNumberFormat="1" applyBorder="1"/>
    <xf numFmtId="1" fontId="0" fillId="0" borderId="7" xfId="0" applyNumberFormat="1" applyBorder="1"/>
    <xf numFmtId="1" fontId="0" fillId="0" borderId="8" xfId="0" applyNumberFormat="1" applyBorder="1"/>
    <xf numFmtId="1" fontId="0" fillId="0" borderId="9" xfId="0" applyNumberFormat="1" applyBorder="1"/>
    <xf numFmtId="0" fontId="5" fillId="0" borderId="0" xfId="1"/>
    <xf numFmtId="0" fontId="2" fillId="0" borderId="0" xfId="0" applyFont="1" applyAlignment="1">
      <alignment wrapText="1"/>
    </xf>
    <xf numFmtId="0" fontId="1" fillId="0" borderId="11" xfId="0" applyFont="1" applyBorder="1" applyAlignment="1">
      <alignment horizontal="center" wrapText="1"/>
    </xf>
    <xf numFmtId="1" fontId="0" fillId="0" borderId="11" xfId="0" applyNumberFormat="1" applyBorder="1"/>
    <xf numFmtId="164" fontId="0" fillId="0" borderId="0" xfId="0" applyNumberFormat="1"/>
    <xf numFmtId="1" fontId="0" fillId="0" borderId="9" xfId="0" applyNumberFormat="1" applyBorder="1" applyAlignment="1">
      <alignment horizontal="right"/>
    </xf>
    <xf numFmtId="1" fontId="0" fillId="0" borderId="12" xfId="0" applyNumberFormat="1" applyBorder="1" applyAlignment="1">
      <alignment horizontal="right"/>
    </xf>
    <xf numFmtId="1" fontId="0" fillId="0" borderId="13" xfId="0" applyNumberFormat="1" applyBorder="1"/>
    <xf numFmtId="1" fontId="0" fillId="0" borderId="14" xfId="0" applyNumberFormat="1" applyBorder="1"/>
    <xf numFmtId="1" fontId="0" fillId="0" borderId="14" xfId="0" applyNumberFormat="1" applyBorder="1" applyAlignment="1">
      <alignment horizontal="right"/>
    </xf>
    <xf numFmtId="1" fontId="0" fillId="0" borderId="10" xfId="0" applyNumberFormat="1" applyBorder="1" applyAlignment="1">
      <alignment horizontal="right"/>
    </xf>
    <xf numFmtId="0" fontId="2" fillId="0" borderId="0" xfId="0" applyFont="1" applyAlignment="1">
      <alignment vertical="center" wrapText="1"/>
    </xf>
    <xf numFmtId="1" fontId="0" fillId="0" borderId="0" xfId="0" applyNumberFormat="1"/>
    <xf numFmtId="0" fontId="8" fillId="0" borderId="0" xfId="0" applyFont="1"/>
    <xf numFmtId="0" fontId="9" fillId="0" borderId="0" xfId="0" applyFont="1" applyAlignment="1">
      <alignment vertical="center"/>
    </xf>
    <xf numFmtId="0" fontId="10" fillId="0" borderId="0" xfId="0" applyFont="1"/>
    <xf numFmtId="0" fontId="11" fillId="0" borderId="0" xfId="0" applyFont="1"/>
    <xf numFmtId="3" fontId="12" fillId="0" borderId="0" xfId="0" applyNumberFormat="1" applyFont="1" applyAlignment="1">
      <alignment vertical="center"/>
    </xf>
    <xf numFmtId="0" fontId="13" fillId="0" borderId="0" xfId="0" applyFont="1"/>
    <xf numFmtId="0" fontId="14" fillId="0" borderId="0" xfId="0" applyFont="1" applyAlignment="1">
      <alignment vertical="center"/>
    </xf>
    <xf numFmtId="0" fontId="10" fillId="0" borderId="0" xfId="0" applyFont="1" applyAlignment="1">
      <alignment vertical="center"/>
    </xf>
    <xf numFmtId="0" fontId="15" fillId="0" borderId="0" xfId="0" applyFont="1"/>
    <xf numFmtId="0" fontId="0" fillId="0" borderId="1" xfId="0" applyBorder="1"/>
    <xf numFmtId="0" fontId="7" fillId="0" borderId="0" xfId="0" applyFont="1"/>
    <xf numFmtId="0" fontId="17" fillId="0" borderId="0" xfId="0" applyFont="1"/>
    <xf numFmtId="0" fontId="3" fillId="0" borderId="0" xfId="0" applyFont="1"/>
    <xf numFmtId="0" fontId="0" fillId="0" borderId="4" xfId="0" applyBorder="1"/>
    <xf numFmtId="9" fontId="0" fillId="0" borderId="4" xfId="3" applyFont="1" applyBorder="1"/>
    <xf numFmtId="9" fontId="0" fillId="0" borderId="15" xfId="3" applyFont="1" applyBorder="1"/>
    <xf numFmtId="9" fontId="0" fillId="0" borderId="16" xfId="3" applyFont="1" applyBorder="1"/>
    <xf numFmtId="9" fontId="0" fillId="0" borderId="17" xfId="3" applyFont="1" applyBorder="1"/>
    <xf numFmtId="0" fontId="2" fillId="2" borderId="16" xfId="0" applyFont="1" applyFill="1" applyBorder="1" applyAlignment="1">
      <alignment horizontal="left" vertical="top" wrapText="1"/>
    </xf>
    <xf numFmtId="0" fontId="2" fillId="2" borderId="17" xfId="0" applyFont="1" applyFill="1" applyBorder="1" applyAlignment="1">
      <alignment horizontal="left" vertical="top" wrapText="1"/>
    </xf>
    <xf numFmtId="0" fontId="0" fillId="0" borderId="16" xfId="0" applyBorder="1"/>
    <xf numFmtId="0" fontId="0" fillId="0" borderId="15" xfId="0" applyBorder="1"/>
    <xf numFmtId="0" fontId="1" fillId="0" borderId="0" xfId="0" applyFont="1" applyAlignment="1">
      <alignment vertical="center"/>
    </xf>
    <xf numFmtId="0" fontId="17"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xf>
    <xf numFmtId="0" fontId="8" fillId="0" borderId="0" xfId="0" applyFont="1" applyAlignment="1">
      <alignment horizontal="left" vertical="center"/>
    </xf>
    <xf numFmtId="0" fontId="8" fillId="0" borderId="0" xfId="0" applyFont="1" applyAlignment="1">
      <alignment horizontal="left"/>
    </xf>
    <xf numFmtId="0" fontId="18" fillId="2" borderId="0" xfId="0" applyFont="1" applyFill="1" applyAlignment="1">
      <alignment horizontal="center"/>
    </xf>
    <xf numFmtId="0" fontId="0" fillId="2" borderId="0" xfId="0" applyFill="1"/>
    <xf numFmtId="0" fontId="19" fillId="2" borderId="0" xfId="0" applyFont="1" applyFill="1"/>
    <xf numFmtId="0" fontId="5" fillId="2" borderId="0" xfId="1" applyFill="1"/>
    <xf numFmtId="0" fontId="1" fillId="2" borderId="0" xfId="0" applyFont="1" applyFill="1"/>
    <xf numFmtId="164" fontId="0" fillId="0" borderId="1" xfId="0" applyNumberFormat="1" applyBorder="1"/>
    <xf numFmtId="0" fontId="0" fillId="2" borderId="1" xfId="0" applyFill="1" applyBorder="1"/>
    <xf numFmtId="0" fontId="1" fillId="2" borderId="1" xfId="0" applyFont="1" applyFill="1" applyBorder="1" applyAlignment="1">
      <alignment horizontal="justify" vertical="center" wrapText="1"/>
    </xf>
    <xf numFmtId="0" fontId="0" fillId="2" borderId="1" xfId="0" applyFill="1" applyBorder="1" applyAlignment="1">
      <alignment horizontal="center" vertical="center" wrapText="1"/>
    </xf>
    <xf numFmtId="0" fontId="0" fillId="2" borderId="3" xfId="0" applyFill="1" applyBorder="1"/>
    <xf numFmtId="0" fontId="3" fillId="2" borderId="0" xfId="0" applyFont="1" applyFill="1" applyAlignment="1">
      <alignment horizontal="left" vertical="center"/>
    </xf>
    <xf numFmtId="0" fontId="0" fillId="2" borderId="0" xfId="0" applyFill="1" applyAlignment="1">
      <alignment horizontal="left"/>
    </xf>
    <xf numFmtId="0" fontId="8" fillId="2" borderId="0" xfId="0" applyFont="1" applyFill="1" applyAlignment="1">
      <alignment horizontal="left" vertical="center"/>
    </xf>
    <xf numFmtId="0" fontId="8" fillId="2" borderId="0" xfId="0" applyFont="1" applyFill="1" applyAlignment="1">
      <alignment horizontal="left"/>
    </xf>
    <xf numFmtId="0" fontId="9" fillId="0" borderId="1" xfId="0" applyFont="1" applyBorder="1" applyAlignment="1">
      <alignment vertical="center"/>
    </xf>
    <xf numFmtId="0" fontId="1" fillId="0" borderId="1" xfId="0" applyFont="1" applyBorder="1"/>
    <xf numFmtId="1" fontId="1" fillId="0" borderId="1" xfId="0" applyNumberFormat="1" applyFont="1" applyBorder="1"/>
    <xf numFmtId="0" fontId="5" fillId="2" borderId="0" xfId="1" applyFill="1" applyBorder="1"/>
    <xf numFmtId="0" fontId="1" fillId="0" borderId="13" xfId="0" applyFont="1" applyBorder="1" applyAlignment="1">
      <alignment horizontal="center" wrapText="1"/>
    </xf>
    <xf numFmtId="0" fontId="1" fillId="0" borderId="10" xfId="0" applyFont="1" applyBorder="1" applyAlignment="1">
      <alignment horizontal="center" wrapText="1"/>
    </xf>
    <xf numFmtId="0" fontId="0" fillId="0" borderId="20" xfId="0" applyBorder="1" applyAlignment="1">
      <alignment wrapText="1"/>
    </xf>
    <xf numFmtId="0" fontId="0" fillId="0" borderId="17" xfId="0" applyBorder="1" applyAlignment="1">
      <alignment wrapText="1"/>
    </xf>
    <xf numFmtId="0" fontId="0" fillId="0" borderId="5" xfId="0" applyBorder="1" applyAlignment="1">
      <alignment wrapText="1"/>
    </xf>
    <xf numFmtId="0" fontId="1" fillId="0" borderId="23" xfId="0" applyFont="1" applyBorder="1" applyAlignment="1">
      <alignment horizontal="center" wrapText="1"/>
    </xf>
    <xf numFmtId="0" fontId="1" fillId="0" borderId="24" xfId="0" applyFont="1" applyBorder="1" applyAlignment="1">
      <alignment horizontal="center" wrapText="1"/>
    </xf>
    <xf numFmtId="3" fontId="21" fillId="0" borderId="1" xfId="0" applyNumberFormat="1" applyFont="1" applyBorder="1" applyAlignment="1">
      <alignment vertical="center"/>
    </xf>
    <xf numFmtId="164" fontId="0" fillId="2" borderId="0" xfId="0" applyNumberFormat="1" applyFill="1"/>
    <xf numFmtId="0" fontId="9" fillId="2" borderId="1" xfId="0" applyFont="1" applyFill="1" applyBorder="1" applyAlignment="1">
      <alignment vertical="center"/>
    </xf>
    <xf numFmtId="0" fontId="1" fillId="2" borderId="1" xfId="0" applyFont="1" applyFill="1" applyBorder="1"/>
    <xf numFmtId="0" fontId="13" fillId="2" borderId="0" xfId="0" applyFont="1" applyFill="1"/>
    <xf numFmtId="1" fontId="0" fillId="2" borderId="0" xfId="0" applyNumberFormat="1" applyFill="1"/>
    <xf numFmtId="1" fontId="0" fillId="2" borderId="1" xfId="0" applyNumberFormat="1" applyFill="1" applyBorder="1"/>
    <xf numFmtId="1" fontId="0" fillId="2" borderId="3" xfId="0" applyNumberFormat="1" applyFill="1" applyBorder="1"/>
    <xf numFmtId="0" fontId="21" fillId="0" borderId="1" xfId="0" applyFont="1" applyBorder="1" applyAlignment="1">
      <alignment horizontal="left" vertical="center"/>
    </xf>
    <xf numFmtId="0" fontId="0" fillId="0" borderId="0" xfId="0" applyAlignment="1">
      <alignment wrapText="1"/>
    </xf>
    <xf numFmtId="164" fontId="0" fillId="0" borderId="0" xfId="0" applyNumberFormat="1" applyAlignment="1">
      <alignment vertical="center"/>
    </xf>
    <xf numFmtId="0" fontId="22" fillId="0" borderId="0" xfId="0" applyFont="1"/>
    <xf numFmtId="0" fontId="25" fillId="0" borderId="0" xfId="0" applyFont="1" applyAlignment="1">
      <alignment vertical="center"/>
    </xf>
    <xf numFmtId="0" fontId="7" fillId="0" borderId="0" xfId="0" applyFont="1" applyAlignment="1">
      <alignment vertical="center"/>
    </xf>
    <xf numFmtId="0" fontId="23" fillId="0" borderId="20"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wrapText="1"/>
    </xf>
    <xf numFmtId="0" fontId="23" fillId="0" borderId="0" xfId="0" applyFont="1" applyAlignment="1">
      <alignment horizontal="center" vertical="center" wrapText="1"/>
    </xf>
    <xf numFmtId="0" fontId="8" fillId="0" borderId="25" xfId="0" applyFont="1" applyBorder="1" applyAlignment="1">
      <alignment horizontal="center" vertical="center"/>
    </xf>
    <xf numFmtId="1" fontId="8" fillId="0" borderId="3" xfId="0" applyNumberFormat="1" applyFont="1" applyBorder="1" applyAlignment="1">
      <alignment horizontal="center" vertical="center"/>
    </xf>
    <xf numFmtId="0" fontId="0" fillId="0" borderId="25" xfId="0" applyBorder="1" applyAlignment="1">
      <alignment horizontal="center"/>
    </xf>
    <xf numFmtId="165" fontId="8" fillId="0" borderId="18" xfId="0" applyNumberFormat="1" applyFont="1" applyBorder="1" applyAlignment="1">
      <alignment horizontal="center" vertical="center"/>
    </xf>
    <xf numFmtId="0" fontId="8" fillId="0" borderId="26" xfId="0" applyFont="1" applyBorder="1" applyAlignment="1">
      <alignment horizontal="center" vertical="center"/>
    </xf>
    <xf numFmtId="0" fontId="0" fillId="0" borderId="26" xfId="0" applyBorder="1" applyAlignment="1">
      <alignment horizontal="center"/>
    </xf>
    <xf numFmtId="165" fontId="8" fillId="0" borderId="19" xfId="0" applyNumberFormat="1" applyFont="1" applyBorder="1" applyAlignment="1">
      <alignment horizontal="center" vertical="center"/>
    </xf>
    <xf numFmtId="0" fontId="26" fillId="0" borderId="0" xfId="0" applyFont="1"/>
    <xf numFmtId="0" fontId="27" fillId="0" borderId="0" xfId="0" applyFont="1"/>
    <xf numFmtId="0" fontId="20" fillId="0" borderId="0" xfId="0" applyFont="1"/>
    <xf numFmtId="0" fontId="26" fillId="0" borderId="0" xfId="0" applyFont="1" applyAlignment="1">
      <alignment vertical="center" wrapText="1"/>
    </xf>
    <xf numFmtId="1" fontId="23" fillId="0" borderId="2" xfId="0" applyNumberFormat="1" applyFont="1" applyBorder="1" applyAlignment="1">
      <alignment horizontal="center" vertical="center"/>
    </xf>
    <xf numFmtId="3" fontId="23" fillId="0" borderId="16" xfId="0" applyNumberFormat="1" applyFont="1" applyBorder="1" applyAlignment="1">
      <alignment horizontal="center" vertical="center"/>
    </xf>
    <xf numFmtId="0" fontId="0" fillId="0" borderId="19" xfId="0" applyBorder="1" applyAlignment="1">
      <alignment horizontal="center"/>
    </xf>
    <xf numFmtId="0" fontId="8" fillId="0" borderId="27" xfId="0" applyFont="1" applyBorder="1" applyAlignment="1">
      <alignment horizontal="center" vertical="center"/>
    </xf>
    <xf numFmtId="1" fontId="8" fillId="0" borderId="1" xfId="0" applyNumberFormat="1" applyFont="1" applyBorder="1" applyAlignment="1">
      <alignment horizontal="center" vertical="center"/>
    </xf>
    <xf numFmtId="0" fontId="0" fillId="0" borderId="15" xfId="0" applyBorder="1" applyAlignment="1">
      <alignment horizontal="center"/>
    </xf>
    <xf numFmtId="0" fontId="26" fillId="2" borderId="0" xfId="0" applyFont="1" applyFill="1" applyAlignment="1">
      <alignment horizontal="left" vertical="top" wrapText="1"/>
    </xf>
    <xf numFmtId="0" fontId="8" fillId="0" borderId="0" xfId="0" applyFont="1" applyAlignment="1">
      <alignment vertical="center"/>
    </xf>
    <xf numFmtId="0" fontId="23" fillId="0" borderId="2" xfId="0" applyFont="1" applyBorder="1" applyAlignment="1">
      <alignment horizontal="center" vertical="center"/>
    </xf>
    <xf numFmtId="0" fontId="20" fillId="0" borderId="0" xfId="0" applyFont="1" applyAlignment="1">
      <alignment horizontal="left" vertical="center"/>
    </xf>
    <xf numFmtId="3" fontId="20" fillId="0" borderId="0" xfId="0" applyNumberFormat="1" applyFont="1" applyAlignment="1">
      <alignment vertical="center"/>
    </xf>
    <xf numFmtId="3" fontId="8" fillId="0" borderId="0" xfId="0" applyNumberFormat="1" applyFont="1" applyAlignment="1">
      <alignment vertical="center"/>
    </xf>
    <xf numFmtId="0" fontId="20" fillId="0" borderId="0" xfId="0" applyFont="1" applyAlignment="1">
      <alignment vertical="center"/>
    </xf>
    <xf numFmtId="0" fontId="29" fillId="0" borderId="0" xfId="0" applyFont="1"/>
    <xf numFmtId="3" fontId="0" fillId="0" borderId="0" xfId="0" applyNumberFormat="1"/>
    <xf numFmtId="0" fontId="24" fillId="0" borderId="0" xfId="0" applyFont="1" applyAlignment="1">
      <alignment vertical="center"/>
    </xf>
    <xf numFmtId="0" fontId="23" fillId="0" borderId="3" xfId="0" applyFont="1" applyBorder="1" applyAlignment="1">
      <alignment horizontal="center" vertical="center" wrapText="1"/>
    </xf>
    <xf numFmtId="0" fontId="23" fillId="0" borderId="20" xfId="0" applyFont="1" applyBorder="1" applyAlignment="1">
      <alignment horizontal="center" vertical="center" wrapText="1"/>
    </xf>
    <xf numFmtId="165" fontId="8" fillId="0" borderId="0" xfId="0" applyNumberFormat="1" applyFont="1" applyAlignment="1">
      <alignment horizontal="center" vertical="center"/>
    </xf>
    <xf numFmtId="3" fontId="8" fillId="0" borderId="0" xfId="0" applyNumberFormat="1" applyFont="1" applyAlignment="1">
      <alignment horizontal="center" vertical="center"/>
    </xf>
    <xf numFmtId="1" fontId="8" fillId="0" borderId="0" xfId="0" applyNumberFormat="1" applyFont="1" applyAlignment="1">
      <alignment horizontal="center" vertical="center"/>
    </xf>
    <xf numFmtId="165" fontId="23" fillId="0" borderId="16" xfId="0" applyNumberFormat="1" applyFont="1" applyBorder="1" applyAlignment="1">
      <alignment horizontal="center" vertical="center"/>
    </xf>
    <xf numFmtId="165" fontId="8" fillId="2" borderId="0" xfId="0" applyNumberFormat="1" applyFont="1" applyFill="1" applyAlignment="1">
      <alignment horizontal="center" vertical="center"/>
    </xf>
    <xf numFmtId="1" fontId="8" fillId="0" borderId="18" xfId="0" applyNumberFormat="1" applyFont="1" applyBorder="1" applyAlignment="1">
      <alignment horizontal="center" vertical="center"/>
    </xf>
    <xf numFmtId="1" fontId="8" fillId="0" borderId="19" xfId="0" applyNumberFormat="1" applyFont="1" applyBorder="1" applyAlignment="1">
      <alignment horizontal="center" vertical="center"/>
    </xf>
    <xf numFmtId="0" fontId="26" fillId="0" borderId="0" xfId="0" applyFont="1" applyAlignment="1">
      <alignment horizontal="left"/>
    </xf>
    <xf numFmtId="3" fontId="28" fillId="0" borderId="0" xfId="0" applyNumberFormat="1" applyFont="1"/>
    <xf numFmtId="0" fontId="26" fillId="0" borderId="0" xfId="0" applyFont="1" applyAlignment="1">
      <alignment horizontal="left" vertical="top" wrapText="1"/>
    </xf>
    <xf numFmtId="0" fontId="18" fillId="2" borderId="0" xfId="0" applyFont="1" applyFill="1" applyAlignment="1">
      <alignment horizontal="center"/>
    </xf>
    <xf numFmtId="0" fontId="3" fillId="2" borderId="0" xfId="0" applyFont="1" applyFill="1" applyAlignment="1">
      <alignment horizontal="left" vertical="center" wrapText="1"/>
    </xf>
    <xf numFmtId="0" fontId="7" fillId="0" borderId="0" xfId="0" applyFont="1" applyAlignment="1">
      <alignment vertical="center" wrapText="1"/>
    </xf>
    <xf numFmtId="0" fontId="5" fillId="0" borderId="0" xfId="1" applyAlignment="1">
      <alignment horizontal="left"/>
    </xf>
    <xf numFmtId="0" fontId="3" fillId="0" borderId="3" xfId="0" applyFont="1" applyBorder="1" applyAlignment="1">
      <alignment horizontal="left" wrapText="1"/>
    </xf>
    <xf numFmtId="0" fontId="7" fillId="0" borderId="0" xfId="0" applyFont="1" applyAlignment="1">
      <alignment horizontal="left" vertical="center" wrapText="1"/>
    </xf>
    <xf numFmtId="0" fontId="3" fillId="0" borderId="0" xfId="0" applyFont="1" applyAlignment="1">
      <alignment horizontal="left" wrapText="1"/>
    </xf>
    <xf numFmtId="0" fontId="7" fillId="2" borderId="0" xfId="0" applyFont="1" applyFill="1" applyAlignment="1">
      <alignment vertical="center" wrapText="1"/>
    </xf>
    <xf numFmtId="0" fontId="5" fillId="2" borderId="0" xfId="1" applyFill="1" applyAlignment="1">
      <alignment horizontal="left"/>
    </xf>
    <xf numFmtId="0" fontId="3" fillId="0" borderId="0" xfId="0" applyFont="1" applyAlignment="1">
      <alignment horizontal="left" vertical="center" wrapText="1"/>
    </xf>
    <xf numFmtId="0" fontId="2" fillId="0" borderId="0" xfId="0" applyFont="1" applyAlignment="1">
      <alignment horizontal="justify" vertical="center"/>
    </xf>
    <xf numFmtId="0" fontId="4" fillId="0" borderId="0" xfId="0" applyFont="1" applyAlignment="1">
      <alignment wrapText="1"/>
    </xf>
    <xf numFmtId="0" fontId="2" fillId="0" borderId="3"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Alignment="1">
      <alignment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5" xfId="0" applyFont="1" applyBorder="1" applyAlignment="1">
      <alignmen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wrapText="1"/>
    </xf>
    <xf numFmtId="0" fontId="0" fillId="0" borderId="17" xfId="0" applyBorder="1" applyAlignment="1">
      <alignment horizontal="center" wrapText="1"/>
    </xf>
    <xf numFmtId="0" fontId="1" fillId="0" borderId="6" xfId="0" applyFont="1" applyBorder="1" applyAlignment="1">
      <alignment horizontal="center" wrapText="1"/>
    </xf>
    <xf numFmtId="0" fontId="1" fillId="0" borderId="21" xfId="0" applyFont="1" applyBorder="1" applyAlignment="1">
      <alignment horizontal="center" wrapText="1"/>
    </xf>
    <xf numFmtId="0" fontId="1" fillId="0" borderId="11" xfId="0" applyFont="1" applyBorder="1" applyAlignment="1">
      <alignment horizontal="center" wrapText="1"/>
    </xf>
    <xf numFmtId="0" fontId="1" fillId="0" borderId="22" xfId="0" applyFont="1" applyBorder="1" applyAlignment="1">
      <alignment horizontal="center" wrapText="1"/>
    </xf>
    <xf numFmtId="0" fontId="17" fillId="0" borderId="0" xfId="0" applyFont="1" applyAlignment="1">
      <alignment horizontal="left"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26" fillId="0" borderId="0" xfId="0" applyFont="1" applyAlignment="1">
      <alignment vertical="top" wrapText="1"/>
    </xf>
    <xf numFmtId="0" fontId="26" fillId="0" borderId="0" xfId="0" applyFont="1" applyAlignment="1">
      <alignment horizontal="left" vertical="top" wrapText="1"/>
    </xf>
  </cellXfs>
  <cellStyles count="4">
    <cellStyle name="Lien hypertexte" xfId="1" builtinId="8"/>
    <cellStyle name="Normal" xfId="0" builtinId="0"/>
    <cellStyle name="Normal 2" xfId="2" xr:uid="{00000000-0005-0000-0000-000002000000}"/>
    <cellStyle name="Pourcentage"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0"/>
          <c:tx>
            <c:strRef>
              <c:f>'1. Nombre d''entrées en mission'!$B$5</c:f>
              <c:strCache>
                <c:ptCount val="1"/>
                <c:pt idx="0">
                  <c:v>Associations, Fédérations et Unions*</c:v>
                </c:pt>
              </c:strCache>
            </c:strRef>
          </c:tx>
          <c:spPr>
            <a:solidFill>
              <a:srgbClr val="00AAA1"/>
            </a:solidFill>
            <a:ln w="12700">
              <a:solidFill>
                <a:srgbClr val="000000"/>
              </a:solidFill>
              <a:prstDash val="solid"/>
            </a:ln>
            <a:effectLst/>
          </c:spPr>
          <c:invertIfNegative val="0"/>
          <c:cat>
            <c:numRef>
              <c:f>'1. Nombre d''entrées en mission'!$C$4:$Q$4</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'1. Nombre d''entrées en mission'!$C$5:$Q$5</c:f>
              <c:numCache>
                <c:formatCode>#,##0</c:formatCode>
                <c:ptCount val="15"/>
                <c:pt idx="0">
                  <c:v>5566</c:v>
                </c:pt>
                <c:pt idx="1">
                  <c:v>11023</c:v>
                </c:pt>
                <c:pt idx="2">
                  <c:v>16215</c:v>
                </c:pt>
                <c:pt idx="3">
                  <c:v>17034</c:v>
                </c:pt>
                <c:pt idx="4">
                  <c:v>19217</c:v>
                </c:pt>
                <c:pt idx="5">
                  <c:v>28167</c:v>
                </c:pt>
                <c:pt idx="6">
                  <c:v>41376</c:v>
                </c:pt>
                <c:pt idx="7">
                  <c:v>49910</c:v>
                </c:pt>
                <c:pt idx="8">
                  <c:v>52267</c:v>
                </c:pt>
                <c:pt idx="9">
                  <c:v>51369</c:v>
                </c:pt>
                <c:pt idx="10">
                  <c:v>46810</c:v>
                </c:pt>
                <c:pt idx="11">
                  <c:v>52906</c:v>
                </c:pt>
                <c:pt idx="12">
                  <c:v>53282</c:v>
                </c:pt>
                <c:pt idx="13">
                  <c:v>55976</c:v>
                </c:pt>
                <c:pt idx="14">
                  <c:v>56363</c:v>
                </c:pt>
              </c:numCache>
            </c:numRef>
          </c:val>
          <c:extLst>
            <c:ext xmlns:c16="http://schemas.microsoft.com/office/drawing/2014/chart" uri="{C3380CC4-5D6E-409C-BE32-E72D297353CC}">
              <c16:uniqueId val="{00000000-8BF4-4B49-9485-947455A16387}"/>
            </c:ext>
          </c:extLst>
        </c:ser>
        <c:ser>
          <c:idx val="2"/>
          <c:order val="1"/>
          <c:tx>
            <c:strRef>
              <c:f>'1. Nombre d''entrées en mission'!$B$6</c:f>
              <c:strCache>
                <c:ptCount val="1"/>
                <c:pt idx="0">
                  <c:v>Collectivités territoriales</c:v>
                </c:pt>
              </c:strCache>
            </c:strRef>
          </c:tx>
          <c:spPr>
            <a:solidFill>
              <a:srgbClr val="ED8B00"/>
            </a:solidFill>
            <a:ln w="12700">
              <a:solidFill>
                <a:srgbClr val="000000"/>
              </a:solidFill>
              <a:prstDash val="solid"/>
            </a:ln>
            <a:effectLst/>
          </c:spPr>
          <c:invertIfNegative val="0"/>
          <c:cat>
            <c:numRef>
              <c:f>'1. Nombre d''entrées en mission'!$C$4:$Q$4</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'1. Nombre d''entrées en mission'!$C$6:$Q$6</c:f>
              <c:numCache>
                <c:formatCode>#,##0</c:formatCode>
                <c:ptCount val="15"/>
                <c:pt idx="0">
                  <c:v>251</c:v>
                </c:pt>
                <c:pt idx="1">
                  <c:v>1134</c:v>
                </c:pt>
                <c:pt idx="2">
                  <c:v>1391</c:v>
                </c:pt>
                <c:pt idx="3">
                  <c:v>1356</c:v>
                </c:pt>
                <c:pt idx="4">
                  <c:v>1243</c:v>
                </c:pt>
                <c:pt idx="5">
                  <c:v>2357</c:v>
                </c:pt>
                <c:pt idx="6">
                  <c:v>4072</c:v>
                </c:pt>
                <c:pt idx="7">
                  <c:v>4769</c:v>
                </c:pt>
                <c:pt idx="8">
                  <c:v>4836</c:v>
                </c:pt>
                <c:pt idx="9">
                  <c:v>4585</c:v>
                </c:pt>
                <c:pt idx="10">
                  <c:v>4342</c:v>
                </c:pt>
                <c:pt idx="11">
                  <c:v>5159</c:v>
                </c:pt>
                <c:pt idx="12">
                  <c:v>4046</c:v>
                </c:pt>
                <c:pt idx="13">
                  <c:v>4064</c:v>
                </c:pt>
                <c:pt idx="14">
                  <c:v>4154</c:v>
                </c:pt>
              </c:numCache>
            </c:numRef>
          </c:val>
          <c:extLst>
            <c:ext xmlns:c16="http://schemas.microsoft.com/office/drawing/2014/chart" uri="{C3380CC4-5D6E-409C-BE32-E72D297353CC}">
              <c16:uniqueId val="{00000001-8BF4-4B49-9485-947455A16387}"/>
            </c:ext>
          </c:extLst>
        </c:ser>
        <c:ser>
          <c:idx val="0"/>
          <c:order val="2"/>
          <c:tx>
            <c:strRef>
              <c:f>'1. Nombre d''entrées en mission'!$B$7</c:f>
              <c:strCache>
                <c:ptCount val="1"/>
                <c:pt idx="0">
                  <c:v>Etablissements publics</c:v>
                </c:pt>
              </c:strCache>
            </c:strRef>
          </c:tx>
          <c:spPr>
            <a:solidFill>
              <a:srgbClr val="B0AA9E"/>
            </a:solidFill>
            <a:ln w="12700">
              <a:solidFill>
                <a:srgbClr val="000000"/>
              </a:solidFill>
              <a:prstDash val="solid"/>
            </a:ln>
            <a:effectLst/>
          </c:spPr>
          <c:invertIfNegative val="0"/>
          <c:cat>
            <c:numRef>
              <c:f>'1. Nombre d''entrées en mission'!$C$4:$Q$4</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'1. Nombre d''entrées en mission'!$C$7:$Q$7</c:f>
              <c:numCache>
                <c:formatCode>#,##0</c:formatCode>
                <c:ptCount val="15"/>
                <c:pt idx="0">
                  <c:v>114</c:v>
                </c:pt>
                <c:pt idx="1">
                  <c:v>837</c:v>
                </c:pt>
                <c:pt idx="2">
                  <c:v>1331</c:v>
                </c:pt>
                <c:pt idx="3">
                  <c:v>1069</c:v>
                </c:pt>
                <c:pt idx="4">
                  <c:v>1019</c:v>
                </c:pt>
                <c:pt idx="5">
                  <c:v>3608</c:v>
                </c:pt>
                <c:pt idx="6">
                  <c:v>6238</c:v>
                </c:pt>
                <c:pt idx="7">
                  <c:v>7866</c:v>
                </c:pt>
                <c:pt idx="8">
                  <c:v>8447</c:v>
                </c:pt>
                <c:pt idx="9">
                  <c:v>8102</c:v>
                </c:pt>
                <c:pt idx="10">
                  <c:v>6153</c:v>
                </c:pt>
                <c:pt idx="11">
                  <c:v>7048</c:v>
                </c:pt>
                <c:pt idx="12">
                  <c:v>5998</c:v>
                </c:pt>
                <c:pt idx="13">
                  <c:v>5995</c:v>
                </c:pt>
                <c:pt idx="14">
                  <c:v>5452</c:v>
                </c:pt>
              </c:numCache>
            </c:numRef>
          </c:val>
          <c:extLst>
            <c:ext xmlns:c16="http://schemas.microsoft.com/office/drawing/2014/chart" uri="{C3380CC4-5D6E-409C-BE32-E72D297353CC}">
              <c16:uniqueId val="{00000002-8BF4-4B49-9485-947455A16387}"/>
            </c:ext>
          </c:extLst>
        </c:ser>
        <c:ser>
          <c:idx val="3"/>
          <c:order val="3"/>
          <c:tx>
            <c:strRef>
              <c:f>'1. Nombre d''entrées en mission'!$B$8</c:f>
              <c:strCache>
                <c:ptCount val="1"/>
                <c:pt idx="0">
                  <c:v>Services de l’Etat</c:v>
                </c:pt>
              </c:strCache>
            </c:strRef>
          </c:tx>
          <c:spPr>
            <a:solidFill>
              <a:srgbClr val="F9B000"/>
            </a:solidFill>
            <a:ln w="12700">
              <a:solidFill>
                <a:srgbClr val="000000"/>
              </a:solidFill>
              <a:prstDash val="solid"/>
            </a:ln>
            <a:effectLst/>
          </c:spPr>
          <c:invertIfNegative val="0"/>
          <c:cat>
            <c:numRef>
              <c:f>'1. Nombre d''entrées en mission'!$C$4:$Q$4</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'1. Nombre d''entrées en mission'!$C$8:$Q$8</c:f>
              <c:numCache>
                <c:formatCode>#,##0</c:formatCode>
                <c:ptCount val="15"/>
                <c:pt idx="0">
                  <c:v>0</c:v>
                </c:pt>
                <c:pt idx="1">
                  <c:v>180</c:v>
                </c:pt>
                <c:pt idx="2">
                  <c:v>337</c:v>
                </c:pt>
                <c:pt idx="3">
                  <c:v>345</c:v>
                </c:pt>
                <c:pt idx="4">
                  <c:v>355</c:v>
                </c:pt>
                <c:pt idx="5">
                  <c:v>3763</c:v>
                </c:pt>
                <c:pt idx="6">
                  <c:v>10824</c:v>
                </c:pt>
                <c:pt idx="7">
                  <c:v>15999</c:v>
                </c:pt>
                <c:pt idx="8">
                  <c:v>17112</c:v>
                </c:pt>
                <c:pt idx="9">
                  <c:v>15630</c:v>
                </c:pt>
                <c:pt idx="10">
                  <c:v>18759</c:v>
                </c:pt>
                <c:pt idx="11">
                  <c:v>20973</c:v>
                </c:pt>
                <c:pt idx="12">
                  <c:v>19062</c:v>
                </c:pt>
                <c:pt idx="13">
                  <c:v>20754</c:v>
                </c:pt>
                <c:pt idx="14">
                  <c:v>19109</c:v>
                </c:pt>
              </c:numCache>
            </c:numRef>
          </c:val>
          <c:extLst>
            <c:ext xmlns:c16="http://schemas.microsoft.com/office/drawing/2014/chart" uri="{C3380CC4-5D6E-409C-BE32-E72D297353CC}">
              <c16:uniqueId val="{00000003-8BF4-4B49-9485-947455A16387}"/>
            </c:ext>
          </c:extLst>
        </c:ser>
        <c:ser>
          <c:idx val="4"/>
          <c:order val="4"/>
          <c:tx>
            <c:strRef>
              <c:f>'1. Nombre d''entrées en mission'!$B$9</c:f>
              <c:strCache>
                <c:ptCount val="1"/>
                <c:pt idx="0">
                  <c:v>Autres</c:v>
                </c:pt>
              </c:strCache>
            </c:strRef>
          </c:tx>
          <c:spPr>
            <a:solidFill>
              <a:srgbClr val="B8DEDB"/>
            </a:solidFill>
            <a:ln w="12700">
              <a:solidFill>
                <a:srgbClr val="000000"/>
              </a:solidFill>
              <a:prstDash val="solid"/>
            </a:ln>
            <a:effectLst/>
          </c:spPr>
          <c:invertIfNegative val="0"/>
          <c:cat>
            <c:numRef>
              <c:f>'1. Nombre d''entrées en mission'!$C$4:$Q$4</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'1. Nombre d''entrées en mission'!$C$9:$Q$9</c:f>
              <c:numCache>
                <c:formatCode>#,##0</c:formatCode>
                <c:ptCount val="15"/>
                <c:pt idx="0">
                  <c:v>77</c:v>
                </c:pt>
                <c:pt idx="1">
                  <c:v>229</c:v>
                </c:pt>
                <c:pt idx="2">
                  <c:v>208</c:v>
                </c:pt>
                <c:pt idx="3">
                  <c:v>142</c:v>
                </c:pt>
                <c:pt idx="4">
                  <c:v>91</c:v>
                </c:pt>
                <c:pt idx="5">
                  <c:v>305</c:v>
                </c:pt>
                <c:pt idx="6">
                  <c:v>534</c:v>
                </c:pt>
                <c:pt idx="7">
                  <c:v>525</c:v>
                </c:pt>
                <c:pt idx="8">
                  <c:v>1263</c:v>
                </c:pt>
                <c:pt idx="9">
                  <c:v>1337</c:v>
                </c:pt>
                <c:pt idx="10">
                  <c:v>1327</c:v>
                </c:pt>
                <c:pt idx="11">
                  <c:v>1345</c:v>
                </c:pt>
                <c:pt idx="12">
                  <c:v>1109</c:v>
                </c:pt>
                <c:pt idx="13">
                  <c:v>1294</c:v>
                </c:pt>
                <c:pt idx="14">
                  <c:v>1328</c:v>
                </c:pt>
              </c:numCache>
            </c:numRef>
          </c:val>
          <c:extLst>
            <c:ext xmlns:c16="http://schemas.microsoft.com/office/drawing/2014/chart" uri="{C3380CC4-5D6E-409C-BE32-E72D297353CC}">
              <c16:uniqueId val="{00000004-8BF4-4B49-9485-947455A16387}"/>
            </c:ext>
          </c:extLst>
        </c:ser>
        <c:dLbls>
          <c:showLegendKey val="0"/>
          <c:showVal val="0"/>
          <c:showCatName val="0"/>
          <c:showSerName val="0"/>
          <c:showPercent val="0"/>
          <c:showBubbleSize val="0"/>
        </c:dLbls>
        <c:gapWidth val="138"/>
        <c:overlap val="100"/>
        <c:axId val="91592576"/>
        <c:axId val="91594112"/>
      </c:barChart>
      <c:catAx>
        <c:axId val="91592576"/>
        <c:scaling>
          <c:orientation val="minMax"/>
        </c:scaling>
        <c:delete val="0"/>
        <c:axPos val="b"/>
        <c:majorGridlines>
          <c:spPr>
            <a:ln w="12700">
              <a:solidFill>
                <a:srgbClr val="C0C0C0"/>
              </a:solidFill>
              <a:prstDash val="solid"/>
            </a:ln>
          </c:spPr>
        </c:majorGridlines>
        <c:numFmt formatCode="General" sourceLinked="0"/>
        <c:majorTickMark val="none"/>
        <c:minorTickMark val="none"/>
        <c:tickLblPos val="low"/>
        <c:spPr>
          <a:ln w="12700">
            <a:solidFill>
              <a:srgbClr val="000000"/>
            </a:solidFill>
            <a:prstDash val="solid"/>
          </a:ln>
        </c:spPr>
        <c:txPr>
          <a:bodyPr rot="0" vert="horz"/>
          <a:lstStyle/>
          <a:p>
            <a:pPr>
              <a:defRPr sz="1000" b="0" i="0">
                <a:solidFill>
                  <a:srgbClr val="000000"/>
                </a:solidFill>
                <a:latin typeface="Raleway"/>
                <a:ea typeface="Raleway"/>
                <a:cs typeface="Raleway"/>
              </a:defRPr>
            </a:pPr>
            <a:endParaRPr lang="fr-FR"/>
          </a:p>
        </c:txPr>
        <c:crossAx val="91594112"/>
        <c:crosses val="autoZero"/>
        <c:auto val="0"/>
        <c:lblAlgn val="ctr"/>
        <c:lblOffset val="0"/>
        <c:tickLblSkip val="1"/>
        <c:tickMarkSkip val="1"/>
        <c:noMultiLvlLbl val="0"/>
      </c:catAx>
      <c:valAx>
        <c:axId val="91594112"/>
        <c:scaling>
          <c:orientation val="minMax"/>
        </c:scaling>
        <c:delete val="0"/>
        <c:axPos val="l"/>
        <c:majorGridlines>
          <c:spPr>
            <a:ln w="12700">
              <a:solidFill>
                <a:srgbClr val="C0C0C0"/>
              </a:solidFill>
              <a:prstDash val="solid"/>
            </a:ln>
          </c:spPr>
        </c:majorGridlines>
        <c:numFmt formatCode="#,##0;&quot;-&quot;#,##0" sourceLinked="0"/>
        <c:majorTickMark val="none"/>
        <c:minorTickMark val="none"/>
        <c:tickLblPos val="nextTo"/>
        <c:spPr>
          <a:ln w="12700">
            <a:solidFill>
              <a:srgbClr val="000000"/>
            </a:solidFill>
            <a:prstDash val="solid"/>
          </a:ln>
        </c:spPr>
        <c:txPr>
          <a:bodyPr/>
          <a:lstStyle/>
          <a:p>
            <a:pPr>
              <a:defRPr sz="1000" b="0" i="0">
                <a:solidFill>
                  <a:srgbClr val="000000"/>
                </a:solidFill>
                <a:latin typeface="Raleway"/>
                <a:ea typeface="Raleway"/>
                <a:cs typeface="Raleway"/>
              </a:defRPr>
            </a:pPr>
            <a:endParaRPr lang="fr-FR"/>
          </a:p>
        </c:txPr>
        <c:crossAx val="91592576"/>
        <c:crossesAt val="1"/>
        <c:crossBetween val="between"/>
        <c:dispUnits>
          <c:builtInUnit val="thousands"/>
          <c:dispUnitsLbl>
            <c:tx>
              <c:rich>
                <a:bodyPr/>
                <a:lstStyle/>
                <a:p>
                  <a:pPr>
                    <a:defRPr/>
                  </a:pPr>
                  <a:r>
                    <a:rPr lang="fr-FR"/>
                    <a:t>En milliers</a:t>
                  </a:r>
                </a:p>
              </c:rich>
            </c:tx>
          </c:dispUnitsLbl>
        </c:dispUnits>
      </c:valAx>
      <c:spPr>
        <a:noFill/>
        <a:ln w="12700">
          <a:solidFill>
            <a:srgbClr val="000000"/>
          </a:solidFill>
          <a:prstDash val="solid"/>
        </a:ln>
      </c:spPr>
    </c:plotArea>
    <c:legend>
      <c:legendPos val="b"/>
      <c:overlay val="0"/>
      <c:spPr>
        <a:noFill/>
        <a:ln w="25400">
          <a:noFill/>
        </a:ln>
        <a:effectLst/>
      </c:spPr>
      <c:txPr>
        <a:bodyPr/>
        <a:lstStyle/>
        <a:p>
          <a:pPr>
            <a:defRPr sz="1000" b="0" i="0">
              <a:solidFill>
                <a:srgbClr val="000000"/>
              </a:solidFill>
              <a:latin typeface="Raleway"/>
              <a:ea typeface="Raleway"/>
              <a:cs typeface="Raleway"/>
            </a:defRPr>
          </a:pPr>
          <a:endParaRPr lang="fr-FR"/>
        </a:p>
      </c:txPr>
    </c:legend>
    <c:plotVisOnly val="1"/>
    <c:dispBlanksAs val="gap"/>
    <c:showDLblsOverMax val="0"/>
  </c:chart>
  <c:spPr>
    <a:solidFill>
      <a:srgbClr val="FFE8C0"/>
    </a:solidFill>
    <a:ln w="25400">
      <a:noFill/>
    </a:ln>
  </c:spPr>
  <c:txPr>
    <a:bodyPr/>
    <a:lstStyle/>
    <a:p>
      <a:pPr>
        <a:defRPr sz="1000" b="0" i="0">
          <a:solidFill>
            <a:srgbClr val="000000"/>
          </a:solidFill>
          <a:latin typeface="Raleway"/>
          <a:ea typeface="Raleway"/>
          <a:cs typeface="Raleway"/>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'1. Nombre d''entrées en mission'!$C$51</c:f>
              <c:strCache>
                <c:ptCount val="1"/>
                <c:pt idx="0">
                  <c:v>Hommes</c:v>
                </c:pt>
              </c:strCache>
            </c:strRef>
          </c:tx>
          <c:spPr>
            <a:solidFill>
              <a:srgbClr val="00AAA1"/>
            </a:solidFill>
            <a:ln w="12700">
              <a:solidFill>
                <a:srgbClr val="000000"/>
              </a:solidFill>
              <a:prstDash val="solid"/>
            </a:ln>
            <a:effectLst/>
          </c:spPr>
          <c:invertIfNegative val="0"/>
          <c:cat>
            <c:strRef>
              <c:f>'1. Nombre d''entrées en mission'!$B$52:$B$56</c:f>
              <c:strCache>
                <c:ptCount val="5"/>
                <c:pt idx="0">
                  <c:v>Associations, Fédérations ou Unions</c:v>
                </c:pt>
                <c:pt idx="1">
                  <c:v>Collectivités Territoriales</c:v>
                </c:pt>
                <c:pt idx="2">
                  <c:v>Etablissements publics</c:v>
                </c:pt>
                <c:pt idx="3">
                  <c:v>Service de l'Etat</c:v>
                </c:pt>
                <c:pt idx="4">
                  <c:v>Autres</c:v>
                </c:pt>
              </c:strCache>
            </c:strRef>
          </c:cat>
          <c:val>
            <c:numRef>
              <c:f>'1. Nombre d''entrées en mission'!$C$52:$C$56</c:f>
              <c:numCache>
                <c:formatCode>0.0</c:formatCode>
                <c:ptCount val="5"/>
                <c:pt idx="0">
                  <c:v>75.7</c:v>
                </c:pt>
                <c:pt idx="1">
                  <c:v>4.5</c:v>
                </c:pt>
                <c:pt idx="2">
                  <c:v>6.5</c:v>
                </c:pt>
                <c:pt idx="3">
                  <c:v>12.2</c:v>
                </c:pt>
                <c:pt idx="4">
                  <c:v>1</c:v>
                </c:pt>
              </c:numCache>
            </c:numRef>
          </c:val>
          <c:extLst>
            <c:ext xmlns:c16="http://schemas.microsoft.com/office/drawing/2014/chart" uri="{C3380CC4-5D6E-409C-BE32-E72D297353CC}">
              <c16:uniqueId val="{00000000-752F-45D8-8136-10231031F30B}"/>
            </c:ext>
          </c:extLst>
        </c:ser>
        <c:ser>
          <c:idx val="2"/>
          <c:order val="1"/>
          <c:tx>
            <c:strRef>
              <c:f>'1. Nombre d''entrées en mission'!$D$51</c:f>
              <c:strCache>
                <c:ptCount val="1"/>
                <c:pt idx="0">
                  <c:v>Femmes</c:v>
                </c:pt>
              </c:strCache>
            </c:strRef>
          </c:tx>
          <c:spPr>
            <a:solidFill>
              <a:srgbClr val="ED8B00"/>
            </a:solidFill>
            <a:ln w="12700">
              <a:solidFill>
                <a:srgbClr val="000000"/>
              </a:solidFill>
              <a:prstDash val="solid"/>
            </a:ln>
            <a:effectLst/>
          </c:spPr>
          <c:invertIfNegative val="0"/>
          <c:cat>
            <c:strRef>
              <c:f>'1. Nombre d''entrées en mission'!$B$52:$B$56</c:f>
              <c:strCache>
                <c:ptCount val="5"/>
                <c:pt idx="0">
                  <c:v>Associations, Fédérations ou Unions</c:v>
                </c:pt>
                <c:pt idx="1">
                  <c:v>Collectivités Territoriales</c:v>
                </c:pt>
                <c:pt idx="2">
                  <c:v>Etablissements publics</c:v>
                </c:pt>
                <c:pt idx="3">
                  <c:v>Service de l'Etat</c:v>
                </c:pt>
                <c:pt idx="4">
                  <c:v>Autres</c:v>
                </c:pt>
              </c:strCache>
            </c:strRef>
          </c:cat>
          <c:val>
            <c:numRef>
              <c:f>'1. Nombre d''entrées en mission'!$D$52:$D$56</c:f>
              <c:numCache>
                <c:formatCode>0.0</c:formatCode>
                <c:ptCount val="5"/>
                <c:pt idx="0">
                  <c:v>58.7</c:v>
                </c:pt>
                <c:pt idx="1">
                  <c:v>5</c:v>
                </c:pt>
                <c:pt idx="2">
                  <c:v>6.2</c:v>
                </c:pt>
                <c:pt idx="3">
                  <c:v>28.3</c:v>
                </c:pt>
                <c:pt idx="4">
                  <c:v>1.9</c:v>
                </c:pt>
              </c:numCache>
            </c:numRef>
          </c:val>
          <c:extLst>
            <c:ext xmlns:c16="http://schemas.microsoft.com/office/drawing/2014/chart" uri="{C3380CC4-5D6E-409C-BE32-E72D297353CC}">
              <c16:uniqueId val="{00000001-752F-45D8-8136-10231031F30B}"/>
            </c:ext>
          </c:extLst>
        </c:ser>
        <c:dLbls>
          <c:showLegendKey val="0"/>
          <c:showVal val="0"/>
          <c:showCatName val="0"/>
          <c:showSerName val="0"/>
          <c:showPercent val="0"/>
          <c:showBubbleSize val="0"/>
        </c:dLbls>
        <c:gapWidth val="138"/>
        <c:axId val="91592576"/>
        <c:axId val="91594112"/>
      </c:barChart>
      <c:catAx>
        <c:axId val="91592576"/>
        <c:scaling>
          <c:orientation val="minMax"/>
        </c:scaling>
        <c:delete val="0"/>
        <c:axPos val="b"/>
        <c:majorGridlines>
          <c:spPr>
            <a:ln w="12700">
              <a:solidFill>
                <a:srgbClr val="C0C0C0"/>
              </a:solidFill>
              <a:prstDash val="solid"/>
            </a:ln>
          </c:spPr>
        </c:majorGridlines>
        <c:numFmt formatCode="General" sourceLinked="0"/>
        <c:majorTickMark val="none"/>
        <c:minorTickMark val="none"/>
        <c:tickLblPos val="low"/>
        <c:spPr>
          <a:ln w="12700">
            <a:solidFill>
              <a:srgbClr val="000000"/>
            </a:solidFill>
            <a:prstDash val="solid"/>
          </a:ln>
        </c:spPr>
        <c:txPr>
          <a:bodyPr rot="0" vert="horz"/>
          <a:lstStyle/>
          <a:p>
            <a:pPr>
              <a:defRPr sz="1000" b="0" i="0">
                <a:solidFill>
                  <a:srgbClr val="000000"/>
                </a:solidFill>
                <a:latin typeface="Raleway"/>
                <a:ea typeface="Raleway"/>
                <a:cs typeface="Raleway"/>
              </a:defRPr>
            </a:pPr>
            <a:endParaRPr lang="fr-FR"/>
          </a:p>
        </c:txPr>
        <c:crossAx val="91594112"/>
        <c:crosses val="autoZero"/>
        <c:auto val="0"/>
        <c:lblAlgn val="ctr"/>
        <c:lblOffset val="0"/>
        <c:noMultiLvlLbl val="0"/>
      </c:catAx>
      <c:valAx>
        <c:axId val="91594112"/>
        <c:scaling>
          <c:orientation val="minMax"/>
        </c:scaling>
        <c:delete val="0"/>
        <c:axPos val="l"/>
        <c:majorGridlines>
          <c:spPr>
            <a:ln w="12700">
              <a:solidFill>
                <a:srgbClr val="C0C0C0"/>
              </a:solidFill>
              <a:prstDash val="solid"/>
            </a:ln>
          </c:spPr>
        </c:majorGridlines>
        <c:numFmt formatCode="#,##0;&quot;-&quot;#,##0" sourceLinked="0"/>
        <c:majorTickMark val="none"/>
        <c:minorTickMark val="none"/>
        <c:tickLblPos val="nextTo"/>
        <c:spPr>
          <a:ln w="12700">
            <a:solidFill>
              <a:srgbClr val="000000"/>
            </a:solidFill>
            <a:prstDash val="solid"/>
          </a:ln>
        </c:spPr>
        <c:txPr>
          <a:bodyPr/>
          <a:lstStyle/>
          <a:p>
            <a:pPr>
              <a:defRPr sz="1000" b="0" i="0">
                <a:solidFill>
                  <a:srgbClr val="000000"/>
                </a:solidFill>
                <a:latin typeface="Raleway"/>
                <a:ea typeface="Raleway"/>
                <a:cs typeface="Raleway"/>
              </a:defRPr>
            </a:pPr>
            <a:endParaRPr lang="fr-FR"/>
          </a:p>
        </c:txPr>
        <c:crossAx val="91592576"/>
        <c:crossesAt val="1"/>
        <c:crossBetween val="between"/>
      </c:valAx>
      <c:spPr>
        <a:noFill/>
        <a:ln w="12700">
          <a:solidFill>
            <a:srgbClr val="000000"/>
          </a:solidFill>
          <a:prstDash val="solid"/>
        </a:ln>
      </c:spPr>
    </c:plotArea>
    <c:legend>
      <c:legendPos val="b"/>
      <c:overlay val="0"/>
      <c:spPr>
        <a:noFill/>
        <a:ln w="25400">
          <a:noFill/>
        </a:ln>
        <a:effectLst/>
      </c:spPr>
      <c:txPr>
        <a:bodyPr/>
        <a:lstStyle/>
        <a:p>
          <a:pPr rtl="0">
            <a:defRPr sz="1000" b="0" i="0">
              <a:solidFill>
                <a:srgbClr val="000000"/>
              </a:solidFill>
              <a:latin typeface="Raleway"/>
              <a:ea typeface="Raleway"/>
              <a:cs typeface="Raleway"/>
            </a:defRPr>
          </a:pPr>
          <a:endParaRPr lang="fr-FR"/>
        </a:p>
      </c:txPr>
    </c:legend>
    <c:plotVisOnly val="1"/>
    <c:dispBlanksAs val="gap"/>
    <c:showDLblsOverMax val="0"/>
  </c:chart>
  <c:spPr>
    <a:solidFill>
      <a:srgbClr val="FFE8C0"/>
    </a:solidFill>
    <a:ln w="25400">
      <a:noFill/>
    </a:ln>
  </c:spPr>
  <c:txPr>
    <a:bodyPr/>
    <a:lstStyle/>
    <a:p>
      <a:pPr>
        <a:defRPr sz="1000" b="0" i="0">
          <a:solidFill>
            <a:srgbClr val="000000"/>
          </a:solidFill>
          <a:latin typeface="Raleway"/>
          <a:ea typeface="Raleway"/>
          <a:cs typeface="Raleway"/>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8510754389589834E-2"/>
          <c:y val="3.6303630363036306E-2"/>
          <c:w val="0.94533653088481151"/>
          <c:h val="0.73011408227436914"/>
        </c:manualLayout>
      </c:layout>
      <c:barChart>
        <c:barDir val="col"/>
        <c:grouping val="clustered"/>
        <c:varyColors val="0"/>
        <c:ser>
          <c:idx val="1"/>
          <c:order val="0"/>
          <c:tx>
            <c:strRef>
              <c:f>'2. Domaines'!$C$4</c:f>
              <c:strCache>
                <c:ptCount val="1"/>
                <c:pt idx="0">
                  <c:v>Homme</c:v>
                </c:pt>
              </c:strCache>
            </c:strRef>
          </c:tx>
          <c:spPr>
            <a:solidFill>
              <a:srgbClr val="00AAA1"/>
            </a:solidFill>
            <a:ln w="12700">
              <a:solidFill>
                <a:srgbClr val="000000"/>
              </a:solidFill>
              <a:prstDash val="solid"/>
            </a:ln>
            <a:effectLst/>
          </c:spPr>
          <c:invertIfNegative val="0"/>
          <c:cat>
            <c:strRef>
              <c:f>'2. Domaines'!$B$5:$B$13</c:f>
              <c:strCache>
                <c:ptCount val="9"/>
                <c:pt idx="0">
                  <c:v>Education pour tous</c:v>
                </c:pt>
                <c:pt idx="1">
                  <c:v>Solidarité</c:v>
                </c:pt>
                <c:pt idx="2">
                  <c:v>Sport</c:v>
                </c:pt>
                <c:pt idx="3">
                  <c:v>Culture et loisirs</c:v>
                </c:pt>
                <c:pt idx="4">
                  <c:v>Environnement</c:v>
                </c:pt>
                <c:pt idx="5">
                  <c:v>Santé</c:v>
                </c:pt>
                <c:pt idx="6">
                  <c:v>Mémoire et citoyenneté (dont citoyenneté européenne)</c:v>
                </c:pt>
                <c:pt idx="7">
                  <c:v>Développement international et action humanitaire</c:v>
                </c:pt>
                <c:pt idx="8">
                  <c:v>Intervention d'urgence</c:v>
                </c:pt>
              </c:strCache>
            </c:strRef>
          </c:cat>
          <c:val>
            <c:numRef>
              <c:f>'2. Domaines'!$C$5:$C$13</c:f>
              <c:numCache>
                <c:formatCode>0</c:formatCode>
                <c:ptCount val="9"/>
                <c:pt idx="0">
                  <c:v>23</c:v>
                </c:pt>
                <c:pt idx="1">
                  <c:v>23</c:v>
                </c:pt>
                <c:pt idx="2">
                  <c:v>29</c:v>
                </c:pt>
                <c:pt idx="3">
                  <c:v>8</c:v>
                </c:pt>
                <c:pt idx="4">
                  <c:v>9</c:v>
                </c:pt>
                <c:pt idx="5">
                  <c:v>4</c:v>
                </c:pt>
                <c:pt idx="6">
                  <c:v>3</c:v>
                </c:pt>
                <c:pt idx="7">
                  <c:v>1</c:v>
                </c:pt>
                <c:pt idx="8">
                  <c:v>1.1100000000000001</c:v>
                </c:pt>
              </c:numCache>
            </c:numRef>
          </c:val>
          <c:extLst>
            <c:ext xmlns:c16="http://schemas.microsoft.com/office/drawing/2014/chart" uri="{C3380CC4-5D6E-409C-BE32-E72D297353CC}">
              <c16:uniqueId val="{00000000-529D-4245-A494-3281F104E6A6}"/>
            </c:ext>
          </c:extLst>
        </c:ser>
        <c:ser>
          <c:idx val="2"/>
          <c:order val="1"/>
          <c:tx>
            <c:strRef>
              <c:f>'2. Domaines'!$D$4</c:f>
              <c:strCache>
                <c:ptCount val="1"/>
                <c:pt idx="0">
                  <c:v>Femme</c:v>
                </c:pt>
              </c:strCache>
            </c:strRef>
          </c:tx>
          <c:spPr>
            <a:solidFill>
              <a:srgbClr val="ED8B00"/>
            </a:solidFill>
            <a:ln w="12700">
              <a:solidFill>
                <a:srgbClr val="000000"/>
              </a:solidFill>
              <a:prstDash val="solid"/>
            </a:ln>
            <a:effectLst/>
          </c:spPr>
          <c:invertIfNegative val="0"/>
          <c:cat>
            <c:strRef>
              <c:f>'2. Domaines'!$B$5:$B$13</c:f>
              <c:strCache>
                <c:ptCount val="9"/>
                <c:pt idx="0">
                  <c:v>Education pour tous</c:v>
                </c:pt>
                <c:pt idx="1">
                  <c:v>Solidarité</c:v>
                </c:pt>
                <c:pt idx="2">
                  <c:v>Sport</c:v>
                </c:pt>
                <c:pt idx="3">
                  <c:v>Culture et loisirs</c:v>
                </c:pt>
                <c:pt idx="4">
                  <c:v>Environnement</c:v>
                </c:pt>
                <c:pt idx="5">
                  <c:v>Santé</c:v>
                </c:pt>
                <c:pt idx="6">
                  <c:v>Mémoire et citoyenneté (dont citoyenneté européenne)</c:v>
                </c:pt>
                <c:pt idx="7">
                  <c:v>Développement international et action humanitaire</c:v>
                </c:pt>
                <c:pt idx="8">
                  <c:v>Intervention d'urgence</c:v>
                </c:pt>
              </c:strCache>
            </c:strRef>
          </c:cat>
          <c:val>
            <c:numRef>
              <c:f>'2. Domaines'!$D$5:$D$13</c:f>
              <c:numCache>
                <c:formatCode>0</c:formatCode>
                <c:ptCount val="9"/>
                <c:pt idx="0">
                  <c:v>39</c:v>
                </c:pt>
                <c:pt idx="1">
                  <c:v>27</c:v>
                </c:pt>
                <c:pt idx="2">
                  <c:v>8</c:v>
                </c:pt>
                <c:pt idx="3">
                  <c:v>10</c:v>
                </c:pt>
                <c:pt idx="4">
                  <c:v>8</c:v>
                </c:pt>
                <c:pt idx="5">
                  <c:v>5</c:v>
                </c:pt>
                <c:pt idx="6">
                  <c:v>3</c:v>
                </c:pt>
                <c:pt idx="7">
                  <c:v>0.74</c:v>
                </c:pt>
                <c:pt idx="8">
                  <c:v>0</c:v>
                </c:pt>
              </c:numCache>
            </c:numRef>
          </c:val>
          <c:extLst>
            <c:ext xmlns:c16="http://schemas.microsoft.com/office/drawing/2014/chart" uri="{C3380CC4-5D6E-409C-BE32-E72D297353CC}">
              <c16:uniqueId val="{00000001-529D-4245-A494-3281F104E6A6}"/>
            </c:ext>
          </c:extLst>
        </c:ser>
        <c:dLbls>
          <c:showLegendKey val="0"/>
          <c:showVal val="0"/>
          <c:showCatName val="0"/>
          <c:showSerName val="0"/>
          <c:showPercent val="0"/>
          <c:showBubbleSize val="0"/>
        </c:dLbls>
        <c:gapWidth val="138"/>
        <c:axId val="91592576"/>
        <c:axId val="91594112"/>
      </c:barChart>
      <c:catAx>
        <c:axId val="91592576"/>
        <c:scaling>
          <c:orientation val="minMax"/>
        </c:scaling>
        <c:delete val="0"/>
        <c:axPos val="b"/>
        <c:majorGridlines>
          <c:spPr>
            <a:ln w="12700">
              <a:solidFill>
                <a:srgbClr val="C0C0C0"/>
              </a:solidFill>
              <a:prstDash val="solid"/>
            </a:ln>
          </c:spPr>
        </c:majorGridlines>
        <c:numFmt formatCode="General" sourceLinked="0"/>
        <c:majorTickMark val="none"/>
        <c:minorTickMark val="none"/>
        <c:tickLblPos val="low"/>
        <c:spPr>
          <a:ln w="12700">
            <a:solidFill>
              <a:srgbClr val="000000"/>
            </a:solidFill>
            <a:prstDash val="solid"/>
          </a:ln>
        </c:spPr>
        <c:txPr>
          <a:bodyPr rot="0" vert="horz"/>
          <a:lstStyle/>
          <a:p>
            <a:pPr>
              <a:defRPr sz="1000" b="0" i="0">
                <a:solidFill>
                  <a:srgbClr val="000000"/>
                </a:solidFill>
                <a:latin typeface="Raleway"/>
                <a:ea typeface="Raleway"/>
                <a:cs typeface="Raleway"/>
              </a:defRPr>
            </a:pPr>
            <a:endParaRPr lang="fr-FR"/>
          </a:p>
        </c:txPr>
        <c:crossAx val="91594112"/>
        <c:crosses val="autoZero"/>
        <c:auto val="0"/>
        <c:lblAlgn val="ctr"/>
        <c:lblOffset val="0"/>
        <c:noMultiLvlLbl val="0"/>
      </c:catAx>
      <c:valAx>
        <c:axId val="91594112"/>
        <c:scaling>
          <c:orientation val="minMax"/>
        </c:scaling>
        <c:delete val="0"/>
        <c:axPos val="l"/>
        <c:majorGridlines>
          <c:spPr>
            <a:ln w="12700">
              <a:solidFill>
                <a:srgbClr val="C0C0C0"/>
              </a:solidFill>
              <a:prstDash val="solid"/>
            </a:ln>
          </c:spPr>
        </c:majorGridlines>
        <c:numFmt formatCode="#,##0;&quot;-&quot;#,##0" sourceLinked="0"/>
        <c:majorTickMark val="none"/>
        <c:minorTickMark val="none"/>
        <c:tickLblPos val="nextTo"/>
        <c:spPr>
          <a:ln w="12700">
            <a:solidFill>
              <a:srgbClr val="000000"/>
            </a:solidFill>
            <a:prstDash val="solid"/>
          </a:ln>
        </c:spPr>
        <c:txPr>
          <a:bodyPr/>
          <a:lstStyle/>
          <a:p>
            <a:pPr>
              <a:defRPr sz="1000" b="0" i="0">
                <a:solidFill>
                  <a:srgbClr val="000000"/>
                </a:solidFill>
                <a:latin typeface="Raleway"/>
                <a:ea typeface="Raleway"/>
                <a:cs typeface="Raleway"/>
              </a:defRPr>
            </a:pPr>
            <a:endParaRPr lang="fr-FR"/>
          </a:p>
        </c:txPr>
        <c:crossAx val="91592576"/>
        <c:crossesAt val="1"/>
        <c:crossBetween val="between"/>
      </c:valAx>
      <c:spPr>
        <a:noFill/>
        <a:ln w="12700">
          <a:solidFill>
            <a:srgbClr val="000000"/>
          </a:solidFill>
          <a:prstDash val="solid"/>
        </a:ln>
      </c:spPr>
    </c:plotArea>
    <c:legend>
      <c:legendPos val="b"/>
      <c:overlay val="0"/>
      <c:spPr>
        <a:noFill/>
        <a:ln w="25400">
          <a:noFill/>
        </a:ln>
        <a:effectLst/>
      </c:spPr>
      <c:txPr>
        <a:bodyPr/>
        <a:lstStyle/>
        <a:p>
          <a:pPr rtl="0">
            <a:defRPr sz="1000" b="0" i="0">
              <a:solidFill>
                <a:srgbClr val="000000"/>
              </a:solidFill>
              <a:latin typeface="Raleway"/>
              <a:ea typeface="Raleway"/>
              <a:cs typeface="Raleway"/>
            </a:defRPr>
          </a:pPr>
          <a:endParaRPr lang="fr-FR"/>
        </a:p>
      </c:txPr>
    </c:legend>
    <c:plotVisOnly val="1"/>
    <c:dispBlanksAs val="gap"/>
    <c:showDLblsOverMax val="0"/>
  </c:chart>
  <c:spPr>
    <a:solidFill>
      <a:srgbClr val="FFE8C0"/>
    </a:solidFill>
    <a:ln w="25400">
      <a:noFill/>
    </a:ln>
  </c:spPr>
  <c:txPr>
    <a:bodyPr/>
    <a:lstStyle/>
    <a:p>
      <a:pPr>
        <a:defRPr sz="1000" b="0" i="0">
          <a:solidFill>
            <a:srgbClr val="000000"/>
          </a:solidFill>
          <a:latin typeface="Raleway"/>
          <a:ea typeface="Raleway"/>
          <a:cs typeface="Raleway"/>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'3. Niveau de diplôme'!$C$4</c:f>
              <c:strCache>
                <c:ptCount val="1"/>
                <c:pt idx="0">
                  <c:v>Hommes</c:v>
                </c:pt>
              </c:strCache>
            </c:strRef>
          </c:tx>
          <c:spPr>
            <a:solidFill>
              <a:srgbClr val="00AAA1"/>
            </a:solidFill>
            <a:ln w="12700">
              <a:solidFill>
                <a:srgbClr val="000000"/>
              </a:solidFill>
              <a:prstDash val="solid"/>
            </a:ln>
            <a:effectLst/>
          </c:spPr>
          <c:invertIfNegative val="0"/>
          <c:cat>
            <c:strRef>
              <c:f>'3. Niveau de diplôme'!$B$5:$B$8</c:f>
              <c:strCache>
                <c:ptCount val="4"/>
                <c:pt idx="0">
                  <c:v>Diplôme du supérieur</c:v>
                </c:pt>
                <c:pt idx="1">
                  <c:v>Baccalauréat</c:v>
                </c:pt>
                <c:pt idx="2">
                  <c:v>CAP-BEP</c:v>
                </c:pt>
                <c:pt idx="3">
                  <c:v>Brevet ou sans diplôme</c:v>
                </c:pt>
              </c:strCache>
            </c:strRef>
          </c:cat>
          <c:val>
            <c:numRef>
              <c:f>'3. Niveau de diplôme'!$C$5:$C$8</c:f>
              <c:numCache>
                <c:formatCode>0</c:formatCode>
                <c:ptCount val="4"/>
                <c:pt idx="0">
                  <c:v>27</c:v>
                </c:pt>
                <c:pt idx="1">
                  <c:v>41</c:v>
                </c:pt>
                <c:pt idx="2">
                  <c:v>6</c:v>
                </c:pt>
                <c:pt idx="3">
                  <c:v>26</c:v>
                </c:pt>
              </c:numCache>
            </c:numRef>
          </c:val>
          <c:extLst>
            <c:ext xmlns:c16="http://schemas.microsoft.com/office/drawing/2014/chart" uri="{C3380CC4-5D6E-409C-BE32-E72D297353CC}">
              <c16:uniqueId val="{00000000-5828-4C69-A952-51251D2BD2F3}"/>
            </c:ext>
          </c:extLst>
        </c:ser>
        <c:ser>
          <c:idx val="2"/>
          <c:order val="1"/>
          <c:tx>
            <c:strRef>
              <c:f>'3. Niveau de diplôme'!$D$4</c:f>
              <c:strCache>
                <c:ptCount val="1"/>
                <c:pt idx="0">
                  <c:v>Femmes </c:v>
                </c:pt>
              </c:strCache>
            </c:strRef>
          </c:tx>
          <c:spPr>
            <a:solidFill>
              <a:srgbClr val="ED8B00"/>
            </a:solidFill>
            <a:ln w="12700">
              <a:solidFill>
                <a:srgbClr val="000000"/>
              </a:solidFill>
              <a:prstDash val="solid"/>
            </a:ln>
            <a:effectLst/>
          </c:spPr>
          <c:invertIfNegative val="0"/>
          <c:cat>
            <c:strRef>
              <c:f>'3. Niveau de diplôme'!$B$5:$B$8</c:f>
              <c:strCache>
                <c:ptCount val="4"/>
                <c:pt idx="0">
                  <c:v>Diplôme du supérieur</c:v>
                </c:pt>
                <c:pt idx="1">
                  <c:v>Baccalauréat</c:v>
                </c:pt>
                <c:pt idx="2">
                  <c:v>CAP-BEP</c:v>
                </c:pt>
                <c:pt idx="3">
                  <c:v>Brevet ou sans diplôme</c:v>
                </c:pt>
              </c:strCache>
            </c:strRef>
          </c:cat>
          <c:val>
            <c:numRef>
              <c:f>'3. Niveau de diplôme'!$D$5:$D$8</c:f>
              <c:numCache>
                <c:formatCode>0</c:formatCode>
                <c:ptCount val="4"/>
                <c:pt idx="0">
                  <c:v>33</c:v>
                </c:pt>
                <c:pt idx="1">
                  <c:v>40</c:v>
                </c:pt>
                <c:pt idx="2">
                  <c:v>6.53</c:v>
                </c:pt>
                <c:pt idx="3">
                  <c:v>21</c:v>
                </c:pt>
              </c:numCache>
            </c:numRef>
          </c:val>
          <c:extLst>
            <c:ext xmlns:c16="http://schemas.microsoft.com/office/drawing/2014/chart" uri="{C3380CC4-5D6E-409C-BE32-E72D297353CC}">
              <c16:uniqueId val="{00000001-5828-4C69-A952-51251D2BD2F3}"/>
            </c:ext>
          </c:extLst>
        </c:ser>
        <c:dLbls>
          <c:showLegendKey val="0"/>
          <c:showVal val="0"/>
          <c:showCatName val="0"/>
          <c:showSerName val="0"/>
          <c:showPercent val="0"/>
          <c:showBubbleSize val="0"/>
        </c:dLbls>
        <c:gapWidth val="138"/>
        <c:axId val="91592576"/>
        <c:axId val="91594112"/>
      </c:barChart>
      <c:catAx>
        <c:axId val="91592576"/>
        <c:scaling>
          <c:orientation val="minMax"/>
        </c:scaling>
        <c:delete val="0"/>
        <c:axPos val="b"/>
        <c:majorGridlines>
          <c:spPr>
            <a:ln w="12700">
              <a:solidFill>
                <a:srgbClr val="C0C0C0"/>
              </a:solidFill>
              <a:prstDash val="solid"/>
            </a:ln>
          </c:spPr>
        </c:majorGridlines>
        <c:numFmt formatCode="General" sourceLinked="0"/>
        <c:majorTickMark val="none"/>
        <c:minorTickMark val="none"/>
        <c:tickLblPos val="low"/>
        <c:spPr>
          <a:ln w="12700">
            <a:solidFill>
              <a:srgbClr val="000000"/>
            </a:solidFill>
            <a:prstDash val="solid"/>
          </a:ln>
        </c:spPr>
        <c:txPr>
          <a:bodyPr rot="0" vert="horz"/>
          <a:lstStyle/>
          <a:p>
            <a:pPr>
              <a:defRPr sz="1000" b="0" i="0">
                <a:solidFill>
                  <a:srgbClr val="000000"/>
                </a:solidFill>
                <a:latin typeface="Raleway"/>
                <a:ea typeface="Raleway"/>
                <a:cs typeface="Raleway"/>
              </a:defRPr>
            </a:pPr>
            <a:endParaRPr lang="fr-FR"/>
          </a:p>
        </c:txPr>
        <c:crossAx val="91594112"/>
        <c:crosses val="autoZero"/>
        <c:auto val="0"/>
        <c:lblAlgn val="ctr"/>
        <c:lblOffset val="0"/>
        <c:noMultiLvlLbl val="0"/>
      </c:catAx>
      <c:valAx>
        <c:axId val="91594112"/>
        <c:scaling>
          <c:orientation val="minMax"/>
        </c:scaling>
        <c:delete val="0"/>
        <c:axPos val="l"/>
        <c:majorGridlines>
          <c:spPr>
            <a:ln w="12700">
              <a:solidFill>
                <a:srgbClr val="C0C0C0"/>
              </a:solidFill>
              <a:prstDash val="solid"/>
            </a:ln>
          </c:spPr>
        </c:majorGridlines>
        <c:numFmt formatCode="#,##0;&quot;-&quot;#,##0" sourceLinked="0"/>
        <c:majorTickMark val="none"/>
        <c:minorTickMark val="none"/>
        <c:tickLblPos val="nextTo"/>
        <c:spPr>
          <a:ln w="12700">
            <a:solidFill>
              <a:srgbClr val="000000"/>
            </a:solidFill>
            <a:prstDash val="solid"/>
          </a:ln>
        </c:spPr>
        <c:txPr>
          <a:bodyPr/>
          <a:lstStyle/>
          <a:p>
            <a:pPr>
              <a:defRPr sz="1000" b="0" i="0">
                <a:solidFill>
                  <a:srgbClr val="000000"/>
                </a:solidFill>
                <a:latin typeface="Raleway"/>
                <a:ea typeface="Raleway"/>
                <a:cs typeface="Raleway"/>
              </a:defRPr>
            </a:pPr>
            <a:endParaRPr lang="fr-FR"/>
          </a:p>
        </c:txPr>
        <c:crossAx val="91592576"/>
        <c:crossesAt val="1"/>
        <c:crossBetween val="between"/>
      </c:valAx>
      <c:spPr>
        <a:noFill/>
        <a:ln w="12700">
          <a:solidFill>
            <a:srgbClr val="000000"/>
          </a:solidFill>
          <a:prstDash val="solid"/>
        </a:ln>
      </c:spPr>
    </c:plotArea>
    <c:legend>
      <c:legendPos val="b"/>
      <c:overlay val="0"/>
      <c:spPr>
        <a:noFill/>
        <a:ln w="25400">
          <a:noFill/>
        </a:ln>
        <a:effectLst/>
      </c:spPr>
      <c:txPr>
        <a:bodyPr/>
        <a:lstStyle/>
        <a:p>
          <a:pPr>
            <a:defRPr sz="1000" b="0" i="0">
              <a:solidFill>
                <a:srgbClr val="000000"/>
              </a:solidFill>
              <a:latin typeface="Raleway"/>
              <a:ea typeface="Raleway"/>
              <a:cs typeface="Raleway"/>
            </a:defRPr>
          </a:pPr>
          <a:endParaRPr lang="fr-FR"/>
        </a:p>
      </c:txPr>
    </c:legend>
    <c:plotVisOnly val="1"/>
    <c:dispBlanksAs val="gap"/>
    <c:showDLblsOverMax val="0"/>
  </c:chart>
  <c:spPr>
    <a:solidFill>
      <a:srgbClr val="FFE8C0"/>
    </a:solidFill>
    <a:ln w="25400">
      <a:noFill/>
    </a:ln>
  </c:spPr>
  <c:txPr>
    <a:bodyPr/>
    <a:lstStyle/>
    <a:p>
      <a:pPr>
        <a:defRPr sz="1000" b="0" i="0">
          <a:solidFill>
            <a:srgbClr val="000000"/>
          </a:solidFill>
          <a:latin typeface="Raleway"/>
          <a:ea typeface="Raleway"/>
          <a:cs typeface="Raleway"/>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[1]Feuil1!$C$10</c:f>
              <c:strCache>
                <c:ptCount val="1"/>
                <c:pt idx="0">
                  <c:v>Quelques heures chaque semaine tout au long de l’année</c:v>
                </c:pt>
              </c:strCache>
            </c:strRef>
          </c:tx>
          <c:spPr>
            <a:solidFill>
              <a:srgbClr val="00AAA1"/>
            </a:solidFill>
            <a:ln w="12700">
              <a:solidFill>
                <a:srgbClr val="000000"/>
              </a:solidFill>
              <a:prstDash val="solid"/>
            </a:ln>
            <a:effectLst/>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[1]Feuil1!$B$11:$B$12</c:f>
              <c:strCache>
                <c:ptCount val="2"/>
                <c:pt idx="0">
                  <c:v>Volontaires de SC avant leur mission</c:v>
                </c:pt>
                <c:pt idx="1">
                  <c:v>Ensemble des 18-25 ans</c:v>
                </c:pt>
              </c:strCache>
            </c:strRef>
          </c:cat>
          <c:val>
            <c:numRef>
              <c:f>[1]Feuil1!$C$11:$C$12</c:f>
              <c:numCache>
                <c:formatCode>General</c:formatCode>
                <c:ptCount val="2"/>
                <c:pt idx="0">
                  <c:v>0.2</c:v>
                </c:pt>
                <c:pt idx="1">
                  <c:v>0.15</c:v>
                </c:pt>
              </c:numCache>
            </c:numRef>
          </c:val>
          <c:extLst>
            <c:ext xmlns:c16="http://schemas.microsoft.com/office/drawing/2014/chart" uri="{C3380CC4-5D6E-409C-BE32-E72D297353CC}">
              <c16:uniqueId val="{00000000-F507-4DFC-8915-51470537A1CA}"/>
            </c:ext>
          </c:extLst>
        </c:ser>
        <c:ser>
          <c:idx val="1"/>
          <c:order val="1"/>
          <c:tx>
            <c:strRef>
              <c:f>[1]Feuil1!$D$10</c:f>
              <c:strCache>
                <c:ptCount val="1"/>
                <c:pt idx="0">
                  <c:v>Quelques heures chaque mois, tout au long de l’année</c:v>
                </c:pt>
              </c:strCache>
            </c:strRef>
          </c:tx>
          <c:spPr>
            <a:solidFill>
              <a:srgbClr val="ED8B00"/>
            </a:solidFill>
            <a:ln w="12700">
              <a:solidFill>
                <a:srgbClr val="000000"/>
              </a:solidFill>
              <a:prstDash val="solid"/>
            </a:ln>
            <a:effectLst/>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[1]Feuil1!$B$11:$B$12</c:f>
              <c:strCache>
                <c:ptCount val="2"/>
                <c:pt idx="0">
                  <c:v>Volontaires de SC avant leur mission</c:v>
                </c:pt>
                <c:pt idx="1">
                  <c:v>Ensemble des 18-25 ans</c:v>
                </c:pt>
              </c:strCache>
            </c:strRef>
          </c:cat>
          <c:val>
            <c:numRef>
              <c:f>[1]Feuil1!$D$11:$D$12</c:f>
              <c:numCache>
                <c:formatCode>General</c:formatCode>
                <c:ptCount val="2"/>
                <c:pt idx="0">
                  <c:v>0.09</c:v>
                </c:pt>
                <c:pt idx="1">
                  <c:v>0.09</c:v>
                </c:pt>
              </c:numCache>
            </c:numRef>
          </c:val>
          <c:extLst>
            <c:ext xmlns:c16="http://schemas.microsoft.com/office/drawing/2014/chart" uri="{C3380CC4-5D6E-409C-BE32-E72D297353CC}">
              <c16:uniqueId val="{00000001-F507-4DFC-8915-51470537A1CA}"/>
            </c:ext>
          </c:extLst>
        </c:ser>
        <c:ser>
          <c:idx val="2"/>
          <c:order val="2"/>
          <c:tx>
            <c:strRef>
              <c:f>[1]Feuil1!$E$10</c:f>
              <c:strCache>
                <c:ptCount val="1"/>
                <c:pt idx="0">
                  <c:v>A une période précise de l’année ou à l’occasion d’un événement</c:v>
                </c:pt>
              </c:strCache>
            </c:strRef>
          </c:tx>
          <c:spPr>
            <a:solidFill>
              <a:srgbClr val="B0AA9E"/>
            </a:solidFill>
            <a:ln w="12700">
              <a:solidFill>
                <a:srgbClr val="000000"/>
              </a:solidFill>
              <a:prstDash val="solid"/>
            </a:ln>
            <a:effectLst/>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[1]Feuil1!$B$11:$B$12</c:f>
              <c:strCache>
                <c:ptCount val="2"/>
                <c:pt idx="0">
                  <c:v>Volontaires de SC avant leur mission</c:v>
                </c:pt>
                <c:pt idx="1">
                  <c:v>Ensemble des 18-25 ans</c:v>
                </c:pt>
              </c:strCache>
            </c:strRef>
          </c:cat>
          <c:val>
            <c:numRef>
              <c:f>[1]Feuil1!$E$11:$E$12</c:f>
              <c:numCache>
                <c:formatCode>General</c:formatCode>
                <c:ptCount val="2"/>
                <c:pt idx="0">
                  <c:v>0.13</c:v>
                </c:pt>
                <c:pt idx="1">
                  <c:v>0.12</c:v>
                </c:pt>
              </c:numCache>
            </c:numRef>
          </c:val>
          <c:extLst>
            <c:ext xmlns:c16="http://schemas.microsoft.com/office/drawing/2014/chart" uri="{C3380CC4-5D6E-409C-BE32-E72D297353CC}">
              <c16:uniqueId val="{00000002-F507-4DFC-8915-51470537A1CA}"/>
            </c:ext>
          </c:extLst>
        </c:ser>
        <c:dLbls>
          <c:showLegendKey val="0"/>
          <c:showVal val="0"/>
          <c:showCatName val="0"/>
          <c:showSerName val="0"/>
          <c:showPercent val="0"/>
          <c:showBubbleSize val="0"/>
        </c:dLbls>
        <c:gapWidth val="150"/>
        <c:overlap val="100"/>
        <c:axId val="143166848"/>
        <c:axId val="143172736"/>
      </c:barChart>
      <c:catAx>
        <c:axId val="143166848"/>
        <c:scaling>
          <c:orientation val="minMax"/>
        </c:scaling>
        <c:delete val="0"/>
        <c:axPos val="b"/>
        <c:majorGridlines>
          <c:spPr>
            <a:ln w="12700">
              <a:noFill/>
              <a:prstDash val="solid"/>
            </a:ln>
          </c:spPr>
        </c:majorGridlines>
        <c:numFmt formatCode="General" sourceLinked="0"/>
        <c:majorTickMark val="none"/>
        <c:minorTickMark val="none"/>
        <c:tickLblPos val="low"/>
        <c:spPr>
          <a:ln w="12700">
            <a:solidFill>
              <a:srgbClr val="000000"/>
            </a:solidFill>
            <a:prstDash val="solid"/>
          </a:ln>
        </c:spPr>
        <c:txPr>
          <a:bodyPr rot="0" vert="horz"/>
          <a:lstStyle/>
          <a:p>
            <a:pPr>
              <a:defRPr/>
            </a:pPr>
            <a:endParaRPr lang="fr-FR"/>
          </a:p>
        </c:txPr>
        <c:crossAx val="143172736"/>
        <c:crosses val="autoZero"/>
        <c:auto val="0"/>
        <c:lblAlgn val="ctr"/>
        <c:lblOffset val="0"/>
        <c:tickLblSkip val="1"/>
        <c:tickMarkSkip val="1"/>
        <c:noMultiLvlLbl val="0"/>
      </c:catAx>
      <c:valAx>
        <c:axId val="143172736"/>
        <c:scaling>
          <c:orientation val="minMax"/>
        </c:scaling>
        <c:delete val="0"/>
        <c:axPos val="l"/>
        <c:majorGridlines>
          <c:spPr>
            <a:ln w="12700">
              <a:solidFill>
                <a:srgbClr val="C0C0C0"/>
              </a:solidFill>
              <a:prstDash val="solid"/>
            </a:ln>
          </c:spPr>
        </c:majorGridlines>
        <c:numFmt formatCode="0%;&quot;-&quot;0%" sourceLinked="0"/>
        <c:majorTickMark val="none"/>
        <c:minorTickMark val="none"/>
        <c:tickLblPos val="nextTo"/>
        <c:spPr>
          <a:ln w="12700">
            <a:solidFill>
              <a:srgbClr val="000000"/>
            </a:solidFill>
            <a:prstDash val="solid"/>
          </a:ln>
        </c:spPr>
        <c:txPr>
          <a:bodyPr/>
          <a:lstStyle/>
          <a:p>
            <a:pPr>
              <a:defRPr sz="1000" b="0" i="0">
                <a:solidFill>
                  <a:srgbClr val="000000"/>
                </a:solidFill>
                <a:latin typeface="Arial"/>
                <a:ea typeface="Arial"/>
                <a:cs typeface="Arial"/>
              </a:defRPr>
            </a:pPr>
            <a:endParaRPr lang="fr-FR"/>
          </a:p>
        </c:txPr>
        <c:crossAx val="143166848"/>
        <c:crossesAt val="1"/>
        <c:crossBetween val="between"/>
      </c:valAx>
      <c:spPr>
        <a:noFill/>
        <a:ln w="12700">
          <a:solidFill>
            <a:srgbClr val="000000"/>
          </a:solidFill>
          <a:prstDash val="solid"/>
        </a:ln>
      </c:spPr>
    </c:plotArea>
    <c:legend>
      <c:legendPos val="b"/>
      <c:overlay val="0"/>
      <c:spPr>
        <a:noFill/>
        <a:ln w="25400">
          <a:noFill/>
        </a:ln>
        <a:effectLst/>
      </c:spPr>
      <c:txPr>
        <a:bodyPr/>
        <a:lstStyle/>
        <a:p>
          <a:pPr>
            <a:defRPr sz="1000" b="0" i="0">
              <a:solidFill>
                <a:srgbClr val="000000"/>
              </a:solidFill>
              <a:latin typeface="Arial"/>
              <a:ea typeface="Arial"/>
              <a:cs typeface="Arial"/>
            </a:defRPr>
          </a:pPr>
          <a:endParaRPr lang="fr-FR"/>
        </a:p>
      </c:txPr>
    </c:legend>
    <c:plotVisOnly val="1"/>
    <c:dispBlanksAs val="gap"/>
    <c:showDLblsOverMax val="0"/>
  </c:chart>
  <c:spPr>
    <a:solidFill>
      <a:srgbClr val="FFE8C0"/>
    </a:solidFill>
    <a:ln w="25400">
      <a:noFill/>
    </a:ln>
  </c:spPr>
  <c:txPr>
    <a:bodyPr/>
    <a:lstStyle/>
    <a:p>
      <a:pPr>
        <a:defRPr sz="1000" b="0" i="0">
          <a:solidFill>
            <a:srgbClr val="000000"/>
          </a:solidFill>
          <a:latin typeface="Arial"/>
          <a:ea typeface="Arial"/>
          <a:cs typeface="Arial"/>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hyperlink" Target="https://injep.fr/donnee/base-elisa-2020/" TargetMode="External"/><Relationship Id="rId4" Type="http://schemas.openxmlformats.org/officeDocument/2006/relationships/hyperlink" Target="https://injep.fr/publication/evaluation-du-service-civique/"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209550</xdr:colOff>
      <xdr:row>0</xdr:row>
      <xdr:rowOff>76200</xdr:rowOff>
    </xdr:from>
    <xdr:to>
      <xdr:col>8</xdr:col>
      <xdr:colOff>57007</xdr:colOff>
      <xdr:row>6</xdr:row>
      <xdr:rowOff>121200</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8525" y="76200"/>
          <a:ext cx="2133457" cy="1188000"/>
        </a:xfrm>
        <a:prstGeom prst="rect">
          <a:avLst/>
        </a:prstGeom>
      </xdr:spPr>
    </xdr:pic>
    <xdr:clientData/>
  </xdr:twoCellAnchor>
  <xdr:twoCellAnchor editAs="oneCell">
    <xdr:from>
      <xdr:col>8</xdr:col>
      <xdr:colOff>104775</xdr:colOff>
      <xdr:row>1</xdr:row>
      <xdr:rowOff>9525</xdr:rowOff>
    </xdr:from>
    <xdr:to>
      <xdr:col>8</xdr:col>
      <xdr:colOff>668428</xdr:colOff>
      <xdr:row>6</xdr:row>
      <xdr:rowOff>65025</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19750" y="200025"/>
          <a:ext cx="563653" cy="1008000"/>
        </a:xfrm>
        <a:prstGeom prst="rect">
          <a:avLst/>
        </a:prstGeom>
      </xdr:spPr>
    </xdr:pic>
    <xdr:clientData/>
  </xdr:twoCellAnchor>
  <xdr:twoCellAnchor editAs="oneCell">
    <xdr:from>
      <xdr:col>0</xdr:col>
      <xdr:colOff>0</xdr:colOff>
      <xdr:row>0</xdr:row>
      <xdr:rowOff>0</xdr:rowOff>
    </xdr:from>
    <xdr:to>
      <xdr:col>2</xdr:col>
      <xdr:colOff>646398</xdr:colOff>
      <xdr:row>7</xdr:row>
      <xdr:rowOff>106500</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589373" cy="1440000"/>
        </a:xfrm>
        <a:prstGeom prst="rect">
          <a:avLst/>
        </a:prstGeom>
      </xdr:spPr>
    </xdr:pic>
    <xdr:clientData/>
  </xdr:twoCellAnchor>
  <xdr:twoCellAnchor>
    <xdr:from>
      <xdr:col>1</xdr:col>
      <xdr:colOff>0</xdr:colOff>
      <xdr:row>29</xdr:row>
      <xdr:rowOff>95250</xdr:rowOff>
    </xdr:from>
    <xdr:to>
      <xdr:col>8</xdr:col>
      <xdr:colOff>600076</xdr:colOff>
      <xdr:row>38</xdr:row>
      <xdr:rowOff>57150</xdr:rowOff>
    </xdr:to>
    <xdr:sp macro="" textlink="">
      <xdr:nvSpPr>
        <xdr:cNvPr id="10" name="ZoneTexte 9">
          <a:hlinkClick xmlns:r="http://schemas.openxmlformats.org/officeDocument/2006/relationships" r:id="rId4"/>
          <a:extLst>
            <a:ext uri="{FF2B5EF4-FFF2-40B4-BE49-F238E27FC236}">
              <a16:creationId xmlns:a16="http://schemas.microsoft.com/office/drawing/2014/main" id="{00000000-0008-0000-0000-00000A000000}"/>
            </a:ext>
          </a:extLst>
        </xdr:cNvPr>
        <xdr:cNvSpPr txBox="1"/>
      </xdr:nvSpPr>
      <xdr:spPr>
        <a:xfrm>
          <a:off x="180975" y="5734050"/>
          <a:ext cx="5934076"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L’enquête Service Civique (INJEP-ASC, 2019)</a:t>
          </a:r>
        </a:p>
        <a:p>
          <a:r>
            <a:rPr lang="fr-FR" sz="1100"/>
            <a:t>L’INJEP et l’Agence du Service Civique ont conçu une enquête sur les parcours des volontaires en amont et en aval du Service Civique, jusqu’à 6 mois après la sortie de mission. Un échantillon représentatif des volontaires a été tiré de manière aléatoire parmi les volontaires sortis de Service Civique entre octobre 2017 et septembre 2018. La collecte, réalisée par IPSOS, été conduite dans un premier temps sur internet, puis, dans un second temps, par téléphone. Le taux de réponse s’est établi finalement à 57 %, soit 8 193 répondants. Les données ont été pondérées pour corriger les effets de la non-réponse et garantir la représentativité de l’échantillon.</a:t>
          </a:r>
        </a:p>
        <a:p>
          <a:r>
            <a:rPr lang="fr-FR" sz="1100" u="sng">
              <a:solidFill>
                <a:srgbClr val="0070C0"/>
              </a:solidFill>
            </a:rPr>
            <a:t>https://injep.fr/publication/evaluation-du-service-civique/</a:t>
          </a:r>
        </a:p>
      </xdr:txBody>
    </xdr:sp>
    <xdr:clientData/>
  </xdr:twoCellAnchor>
  <xdr:twoCellAnchor>
    <xdr:from>
      <xdr:col>1</xdr:col>
      <xdr:colOff>0</xdr:colOff>
      <xdr:row>23</xdr:row>
      <xdr:rowOff>9526</xdr:rowOff>
    </xdr:from>
    <xdr:to>
      <xdr:col>8</xdr:col>
      <xdr:colOff>600076</xdr:colOff>
      <xdr:row>29</xdr:row>
      <xdr:rowOff>9525</xdr:rowOff>
    </xdr:to>
    <xdr:sp macro="" textlink="">
      <xdr:nvSpPr>
        <xdr:cNvPr id="11" name="ZoneTexte 10">
          <a:hlinkClick xmlns:r="http://schemas.openxmlformats.org/officeDocument/2006/relationships" r:id="rId5"/>
          <a:extLst>
            <a:ext uri="{FF2B5EF4-FFF2-40B4-BE49-F238E27FC236}">
              <a16:creationId xmlns:a16="http://schemas.microsoft.com/office/drawing/2014/main" id="{00000000-0008-0000-0000-00000B000000}"/>
            </a:ext>
          </a:extLst>
        </xdr:cNvPr>
        <xdr:cNvSpPr txBox="1"/>
      </xdr:nvSpPr>
      <xdr:spPr>
        <a:xfrm>
          <a:off x="180975" y="4314826"/>
          <a:ext cx="5934076"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Les données de la base ELISA</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La base ELISA sert à la gestion administrative des contrats de Service Civique.</a:t>
          </a:r>
          <a:endParaRPr lang="fr-FR">
            <a:effectLst/>
          </a:endParaRPr>
        </a:p>
        <a:p>
          <a:r>
            <a:rPr lang="fr-FR" sz="1100"/>
            <a:t>L'exploitation de ces données fournit chaque année des informations sur l’évolution du dispositif : </a:t>
          </a:r>
        </a:p>
        <a:p>
          <a:r>
            <a:rPr lang="fr-FR" sz="1100"/>
            <a:t>le nombre de nouvelles missions, le profil des volontaires, les</a:t>
          </a:r>
          <a:r>
            <a:rPr lang="fr-FR" sz="1100" baseline="0"/>
            <a:t> </a:t>
          </a:r>
          <a:r>
            <a:rPr lang="fr-FR" sz="1100"/>
            <a:t>organismes qui les</a:t>
          </a:r>
          <a:r>
            <a:rPr lang="fr-FR" sz="1100" baseline="0"/>
            <a:t> accueillent</a:t>
          </a:r>
          <a:r>
            <a:rPr lang="fr-FR" sz="1100"/>
            <a:t>, leurs</a:t>
          </a:r>
          <a:r>
            <a:rPr lang="fr-FR" sz="1100" baseline="0"/>
            <a:t> </a:t>
          </a:r>
          <a:r>
            <a:rPr lang="fr-FR" sz="1100"/>
            <a:t>domaines, leur répartition géographique et la durée des missions. </a:t>
          </a:r>
        </a:p>
        <a:p>
          <a:pPr marL="0" marR="0" lvl="0" indent="0" defTabSz="914400" eaLnBrk="1" fontAlgn="auto" latinLnBrk="0" hangingPunct="1">
            <a:lnSpc>
              <a:spcPct val="100000"/>
            </a:lnSpc>
            <a:spcBef>
              <a:spcPts val="0"/>
            </a:spcBef>
            <a:spcAft>
              <a:spcPts val="0"/>
            </a:spcAft>
            <a:buClrTx/>
            <a:buSzTx/>
            <a:buFontTx/>
            <a:buNone/>
            <a:tabLst/>
            <a:defRPr/>
          </a:pPr>
          <a:r>
            <a:rPr lang="fr-FR" sz="1100" u="sng">
              <a:solidFill>
                <a:srgbClr val="0070C0"/>
              </a:solidFill>
              <a:effectLst/>
              <a:latin typeface="+mn-lt"/>
              <a:ea typeface="+mn-ea"/>
              <a:cs typeface="+mn-cs"/>
            </a:rPr>
            <a:t>https://injep.fr/donnee/base-elisa-2020/</a:t>
          </a:r>
          <a:endParaRPr lang="fr-FR">
            <a:solidFill>
              <a:srgbClr val="0070C0"/>
            </a:solidFill>
            <a:effectLst/>
          </a:endParaRPr>
        </a:p>
        <a:p>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25</xdr:row>
      <xdr:rowOff>19050</xdr:rowOff>
    </xdr:from>
    <xdr:to>
      <xdr:col>16</xdr:col>
      <xdr:colOff>285750</xdr:colOff>
      <xdr:row>43</xdr:row>
      <xdr:rowOff>182475</xdr:rowOff>
    </xdr:to>
    <xdr:graphicFrame macro="">
      <xdr:nvGraphicFramePr>
        <xdr:cNvPr id="2" name="Graphique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276224</xdr:colOff>
      <xdr:row>60</xdr:row>
      <xdr:rowOff>38100</xdr:rowOff>
    </xdr:from>
    <xdr:to>
      <xdr:col>12</xdr:col>
      <xdr:colOff>25976</xdr:colOff>
      <xdr:row>79</xdr:row>
      <xdr:rowOff>0</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314324</xdr:colOff>
      <xdr:row>18</xdr:row>
      <xdr:rowOff>57150</xdr:rowOff>
    </xdr:from>
    <xdr:to>
      <xdr:col>9</xdr:col>
      <xdr:colOff>123825</xdr:colOff>
      <xdr:row>38</xdr:row>
      <xdr:rowOff>95250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38099</xdr:colOff>
      <xdr:row>12</xdr:row>
      <xdr:rowOff>57150</xdr:rowOff>
    </xdr:from>
    <xdr:to>
      <xdr:col>8</xdr:col>
      <xdr:colOff>142874</xdr:colOff>
      <xdr:row>31</xdr:row>
      <xdr:rowOff>30075</xdr:rowOff>
    </xdr:to>
    <xdr:graphicFrame macro="">
      <xdr:nvGraphicFramePr>
        <xdr:cNvPr id="3" name="Graphique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28574</xdr:colOff>
      <xdr:row>15</xdr:row>
      <xdr:rowOff>19049</xdr:rowOff>
    </xdr:from>
    <xdr:to>
      <xdr:col>5</xdr:col>
      <xdr:colOff>66675</xdr:colOff>
      <xdr:row>28</xdr:row>
      <xdr:rowOff>161925</xdr:rowOff>
    </xdr:to>
    <xdr:graphicFrame macro="">
      <xdr:nvGraphicFramePr>
        <xdr:cNvPr id="3" name="Graphique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13</xdr:col>
      <xdr:colOff>742950</xdr:colOff>
      <xdr:row>26</xdr:row>
      <xdr:rowOff>0</xdr:rowOff>
    </xdr:to>
    <xdr:pic>
      <xdr:nvPicPr>
        <xdr:cNvPr id="4" name="Image 3" descr="C:\Users\tvenet\Desktop\Service Civique\Actualisation ELISA - Fiche repère\Actualisation series SC\Actualisation missions 2024\Données régulières\carto\Cartodep24.png">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7825" y="609600"/>
          <a:ext cx="5314950" cy="524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ban.david/AppData/Local/Microsoft/Windows/INetCache/Content.Outlook/A05JZG80/Calculs%20Barom&#232;tre%20Djep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Feuil2"/>
      <sheetName val="Feuil3"/>
    </sheetNames>
    <sheetDataSet>
      <sheetData sheetId="0">
        <row r="10">
          <cell r="C10" t="str">
            <v>Quelques heures chaque semaine tout au long de l’année</v>
          </cell>
          <cell r="D10" t="str">
            <v>Quelques heures chaque mois, tout au long de l’année</v>
          </cell>
          <cell r="E10" t="str">
            <v>A une période précise de l’année ou à l’occasion d’un événement</v>
          </cell>
        </row>
        <row r="11">
          <cell r="B11" t="str">
            <v>Volontaires de SC avant leur mission</v>
          </cell>
          <cell r="C11">
            <v>0.2</v>
          </cell>
          <cell r="D11">
            <v>0.09</v>
          </cell>
          <cell r="E11">
            <v>0.13</v>
          </cell>
        </row>
        <row r="12">
          <cell r="B12" t="str">
            <v>Ensemble des 18-25 ans</v>
          </cell>
          <cell r="C12">
            <v>0.15</v>
          </cell>
          <cell r="D12">
            <v>0.09</v>
          </cell>
          <cell r="E12">
            <v>0.12</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injep.fr/publication/le-service-civique-en-chiffr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I22"/>
  <sheetViews>
    <sheetView topLeftCell="A263" workbookViewId="0"/>
  </sheetViews>
  <sheetFormatPr baseColWidth="10" defaultColWidth="11.5" defaultRowHeight="15" x14ac:dyDescent="0.2"/>
  <cols>
    <col min="1" max="1" width="2.6640625" style="49" customWidth="1"/>
    <col min="2" max="16384" width="11.5" style="49"/>
  </cols>
  <sheetData>
    <row r="9" spans="1:9" ht="18" x14ac:dyDescent="0.2">
      <c r="A9" s="130" t="s">
        <v>54</v>
      </c>
      <c r="B9" s="130"/>
      <c r="C9" s="130"/>
      <c r="D9" s="130"/>
      <c r="E9" s="130"/>
      <c r="F9" s="130"/>
      <c r="G9" s="130"/>
      <c r="H9" s="130"/>
      <c r="I9" s="130"/>
    </row>
    <row r="10" spans="1:9" ht="18" x14ac:dyDescent="0.2">
      <c r="A10" s="130" t="s">
        <v>53</v>
      </c>
      <c r="B10" s="130"/>
      <c r="C10" s="130"/>
      <c r="D10" s="130"/>
      <c r="E10" s="130"/>
      <c r="F10" s="130"/>
      <c r="G10" s="130"/>
      <c r="H10" s="130"/>
      <c r="I10" s="130"/>
    </row>
    <row r="11" spans="1:9" ht="18" x14ac:dyDescent="0.2">
      <c r="A11" s="48"/>
      <c r="B11" s="48"/>
      <c r="C11" s="48"/>
      <c r="D11" s="48"/>
      <c r="E11" s="48"/>
      <c r="F11" s="48"/>
      <c r="G11" s="48"/>
      <c r="H11" s="48"/>
      <c r="I11" s="48"/>
    </row>
    <row r="12" spans="1:9" x14ac:dyDescent="0.2">
      <c r="B12" s="50" t="s">
        <v>317</v>
      </c>
    </row>
    <row r="13" spans="1:9" x14ac:dyDescent="0.2">
      <c r="B13" s="51" t="s">
        <v>55</v>
      </c>
    </row>
    <row r="14" spans="1:9" x14ac:dyDescent="0.2">
      <c r="B14" s="51"/>
    </row>
    <row r="15" spans="1:9" x14ac:dyDescent="0.2">
      <c r="C15" s="52" t="s">
        <v>52</v>
      </c>
    </row>
    <row r="17" spans="2:4" s="52" customFormat="1" x14ac:dyDescent="0.2">
      <c r="C17" s="7" t="s">
        <v>27</v>
      </c>
    </row>
    <row r="18" spans="2:4" s="52" customFormat="1" x14ac:dyDescent="0.2">
      <c r="C18" s="7" t="s">
        <v>76</v>
      </c>
    </row>
    <row r="19" spans="2:4" s="52" customFormat="1" x14ac:dyDescent="0.2">
      <c r="C19" s="7" t="s">
        <v>77</v>
      </c>
    </row>
    <row r="20" spans="2:4" x14ac:dyDescent="0.2">
      <c r="B20" s="52"/>
      <c r="C20" s="7" t="s">
        <v>78</v>
      </c>
      <c r="D20" s="52"/>
    </row>
    <row r="21" spans="2:4" s="52" customFormat="1" x14ac:dyDescent="0.2">
      <c r="C21" s="7" t="s">
        <v>79</v>
      </c>
    </row>
    <row r="22" spans="2:4" s="52" customFormat="1" x14ac:dyDescent="0.2">
      <c r="C22" s="65"/>
    </row>
  </sheetData>
  <mergeCells count="2">
    <mergeCell ref="A9:I9"/>
    <mergeCell ref="A10:I10"/>
  </mergeCells>
  <hyperlinks>
    <hyperlink ref="C21" location="'5. Engagement bénévole'!A1" display="5. Degrés d’engagement bénévole avant la mission" xr:uid="{00000000-0004-0000-0000-000000000000}"/>
    <hyperlink ref="C20" location="'4. Origines sociales'!A1" display="4. Origines sociales des volontaires" xr:uid="{00000000-0004-0000-0000-000001000000}"/>
    <hyperlink ref="C17" location="'1. Nombre d''entrées en mission'!A1" display="1. Nombre d’entrées en mission de service civique selon l’année et le type d’organisme " xr:uid="{00000000-0004-0000-0000-000002000000}"/>
    <hyperlink ref="C19" location="'3. Niveau de diplôme'!A1" display="3. Niveau de diplôme obtenu au début de la mission" xr:uid="{00000000-0004-0000-0000-000003000000}"/>
    <hyperlink ref="C18" location="'2. Domaines'!A1" display="2. Domaines de réalisation des missions en 2020" xr:uid="{00000000-0004-0000-0000-000004000000}"/>
    <hyperlink ref="B13" r:id="rId1" xr:uid="{00000000-0004-0000-0000-000005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81"/>
  <sheetViews>
    <sheetView showGridLines="0" tabSelected="1" topLeftCell="A30" zoomScale="110" zoomScaleNormal="110" workbookViewId="0">
      <selection sqref="A1:B1"/>
    </sheetView>
  </sheetViews>
  <sheetFormatPr baseColWidth="10" defaultRowHeight="15" x14ac:dyDescent="0.2"/>
  <cols>
    <col min="1" max="1" width="4.33203125" customWidth="1"/>
    <col min="2" max="2" width="28.5" customWidth="1"/>
    <col min="3" max="3" width="8.83203125" customWidth="1"/>
    <col min="4" max="4" width="8.5" bestFit="1" customWidth="1"/>
    <col min="5" max="15" width="5.83203125" bestFit="1" customWidth="1"/>
    <col min="16" max="16" width="7.83203125" bestFit="1" customWidth="1"/>
    <col min="17" max="17" width="7.83203125" customWidth="1"/>
    <col min="18" max="18" width="7.83203125" bestFit="1" customWidth="1"/>
  </cols>
  <sheetData>
    <row r="1" spans="1:25" x14ac:dyDescent="0.2">
      <c r="A1" s="133" t="s">
        <v>46</v>
      </c>
      <c r="B1" s="133"/>
    </row>
    <row r="2" spans="1:25" x14ac:dyDescent="0.2">
      <c r="A2" s="27"/>
    </row>
    <row r="3" spans="1:25" x14ac:dyDescent="0.2">
      <c r="A3" s="27"/>
      <c r="B3" s="21" t="s">
        <v>38</v>
      </c>
      <c r="C3" s="26"/>
      <c r="D3" s="26"/>
      <c r="E3" s="26"/>
      <c r="F3" s="26"/>
      <c r="G3" s="26"/>
      <c r="H3" s="26"/>
      <c r="I3" s="26"/>
      <c r="J3" s="26"/>
      <c r="K3" s="26"/>
      <c r="L3" s="26"/>
      <c r="M3" s="26"/>
      <c r="N3" s="26"/>
      <c r="O3" s="26"/>
    </row>
    <row r="4" spans="1:25" s="109" customFormat="1" ht="16.5" customHeight="1" x14ac:dyDescent="0.2">
      <c r="B4" s="110"/>
      <c r="C4" s="110">
        <v>2010</v>
      </c>
      <c r="D4" s="110">
        <v>2011</v>
      </c>
      <c r="E4" s="110">
        <v>2012</v>
      </c>
      <c r="F4" s="110">
        <v>2013</v>
      </c>
      <c r="G4" s="110">
        <v>2014</v>
      </c>
      <c r="H4" s="110">
        <v>2015</v>
      </c>
      <c r="I4" s="110">
        <v>2016</v>
      </c>
      <c r="J4" s="110">
        <v>2017</v>
      </c>
      <c r="K4" s="110">
        <v>2018</v>
      </c>
      <c r="L4" s="110">
        <v>2019</v>
      </c>
      <c r="M4" s="110">
        <v>2020</v>
      </c>
      <c r="N4" s="110">
        <v>2021</v>
      </c>
      <c r="O4" s="110">
        <v>2022</v>
      </c>
      <c r="P4" s="110">
        <v>2023</v>
      </c>
      <c r="Q4" s="110">
        <v>2024</v>
      </c>
      <c r="R4" s="110" t="s">
        <v>0</v>
      </c>
    </row>
    <row r="5" spans="1:25" s="109" customFormat="1" ht="15" customHeight="1" x14ac:dyDescent="0.2">
      <c r="B5" s="111" t="s">
        <v>297</v>
      </c>
      <c r="C5" s="112">
        <v>5566</v>
      </c>
      <c r="D5" s="112">
        <v>11023</v>
      </c>
      <c r="E5" s="112">
        <v>16215</v>
      </c>
      <c r="F5" s="112">
        <v>17034</v>
      </c>
      <c r="G5" s="112">
        <v>19217</v>
      </c>
      <c r="H5" s="112">
        <v>28167</v>
      </c>
      <c r="I5" s="112">
        <v>41376</v>
      </c>
      <c r="J5" s="112">
        <v>49910</v>
      </c>
      <c r="K5" s="112">
        <v>52267</v>
      </c>
      <c r="L5" s="112">
        <v>51369</v>
      </c>
      <c r="M5" s="112">
        <v>46810</v>
      </c>
      <c r="N5" s="112">
        <v>52906</v>
      </c>
      <c r="O5" s="112">
        <v>53282</v>
      </c>
      <c r="P5" s="112">
        <v>55976</v>
      </c>
      <c r="Q5" s="112">
        <v>56363</v>
      </c>
      <c r="R5" s="112">
        <f t="shared" ref="R5:R10" si="0">SUM(C5:Q5)</f>
        <v>557481</v>
      </c>
      <c r="T5" s="113"/>
    </row>
    <row r="6" spans="1:25" s="114" customFormat="1" ht="15.5" customHeight="1" x14ac:dyDescent="0.2">
      <c r="B6" s="111" t="s">
        <v>28</v>
      </c>
      <c r="C6" s="112">
        <v>251</v>
      </c>
      <c r="D6" s="112">
        <v>1134</v>
      </c>
      <c r="E6" s="112">
        <v>1391</v>
      </c>
      <c r="F6" s="112">
        <v>1356</v>
      </c>
      <c r="G6" s="112">
        <v>1243</v>
      </c>
      <c r="H6" s="112">
        <v>2357</v>
      </c>
      <c r="I6" s="112">
        <v>4072</v>
      </c>
      <c r="J6" s="112">
        <v>4769</v>
      </c>
      <c r="K6" s="112">
        <v>4836</v>
      </c>
      <c r="L6" s="112">
        <v>4585</v>
      </c>
      <c r="M6" s="112">
        <v>4342</v>
      </c>
      <c r="N6" s="112">
        <v>5159</v>
      </c>
      <c r="O6" s="112">
        <v>4046</v>
      </c>
      <c r="P6" s="112">
        <v>4064</v>
      </c>
      <c r="Q6" s="112">
        <v>4154</v>
      </c>
      <c r="R6" s="112">
        <f t="shared" si="0"/>
        <v>47759</v>
      </c>
      <c r="T6" s="112"/>
    </row>
    <row r="7" spans="1:25" s="114" customFormat="1" ht="15.5" customHeight="1" x14ac:dyDescent="0.2">
      <c r="B7" s="111" t="s">
        <v>29</v>
      </c>
      <c r="C7" s="112">
        <v>114</v>
      </c>
      <c r="D7" s="112">
        <v>837</v>
      </c>
      <c r="E7" s="112">
        <v>1331</v>
      </c>
      <c r="F7" s="112">
        <v>1069</v>
      </c>
      <c r="G7" s="112">
        <v>1019</v>
      </c>
      <c r="H7" s="112">
        <v>3608</v>
      </c>
      <c r="I7" s="112">
        <v>6238</v>
      </c>
      <c r="J7" s="112">
        <v>7866</v>
      </c>
      <c r="K7" s="112">
        <v>8447</v>
      </c>
      <c r="L7" s="112">
        <v>8102</v>
      </c>
      <c r="M7" s="112">
        <v>6153</v>
      </c>
      <c r="N7" s="112">
        <v>7048</v>
      </c>
      <c r="O7" s="112">
        <v>5998</v>
      </c>
      <c r="P7" s="112">
        <v>5995</v>
      </c>
      <c r="Q7" s="112">
        <v>5452</v>
      </c>
      <c r="R7" s="112">
        <f t="shared" si="0"/>
        <v>69277</v>
      </c>
      <c r="T7" s="112"/>
    </row>
    <row r="8" spans="1:25" s="109" customFormat="1" ht="15.5" customHeight="1" x14ac:dyDescent="0.2">
      <c r="B8" s="111" t="s">
        <v>30</v>
      </c>
      <c r="C8" s="112">
        <v>0</v>
      </c>
      <c r="D8" s="112">
        <v>180</v>
      </c>
      <c r="E8" s="112">
        <v>337</v>
      </c>
      <c r="F8" s="112">
        <v>345</v>
      </c>
      <c r="G8" s="112">
        <v>355</v>
      </c>
      <c r="H8" s="112">
        <v>3763</v>
      </c>
      <c r="I8" s="112">
        <v>10824</v>
      </c>
      <c r="J8" s="112">
        <v>15999</v>
      </c>
      <c r="K8" s="112">
        <v>17112</v>
      </c>
      <c r="L8" s="112">
        <v>15630</v>
      </c>
      <c r="M8" s="112">
        <v>18759</v>
      </c>
      <c r="N8" s="112">
        <v>20973</v>
      </c>
      <c r="O8" s="112">
        <v>19062</v>
      </c>
      <c r="P8" s="112">
        <v>20754</v>
      </c>
      <c r="Q8" s="112">
        <v>19109</v>
      </c>
      <c r="R8" s="112">
        <f t="shared" si="0"/>
        <v>163202</v>
      </c>
    </row>
    <row r="9" spans="1:25" s="109" customFormat="1" ht="15.5" customHeight="1" x14ac:dyDescent="0.2">
      <c r="B9" s="111" t="s">
        <v>31</v>
      </c>
      <c r="C9" s="112">
        <v>77</v>
      </c>
      <c r="D9" s="112">
        <v>229</v>
      </c>
      <c r="E9" s="112">
        <v>208</v>
      </c>
      <c r="F9" s="112">
        <v>142</v>
      </c>
      <c r="G9" s="112">
        <v>91</v>
      </c>
      <c r="H9" s="112">
        <v>305</v>
      </c>
      <c r="I9" s="112">
        <v>534</v>
      </c>
      <c r="J9" s="112">
        <v>525</v>
      </c>
      <c r="K9" s="112">
        <v>1263</v>
      </c>
      <c r="L9" s="112">
        <v>1337</v>
      </c>
      <c r="M9" s="112">
        <v>1327</v>
      </c>
      <c r="N9" s="112">
        <f>755+590</f>
        <v>1345</v>
      </c>
      <c r="O9" s="112">
        <f>500+46+563</f>
        <v>1109</v>
      </c>
      <c r="P9" s="112">
        <v>1294</v>
      </c>
      <c r="Q9" s="112">
        <v>1328</v>
      </c>
      <c r="R9" s="112">
        <f t="shared" si="0"/>
        <v>11114</v>
      </c>
    </row>
    <row r="10" spans="1:25" s="109" customFormat="1" ht="15.5" customHeight="1" x14ac:dyDescent="0.2">
      <c r="B10" s="81" t="s">
        <v>1</v>
      </c>
      <c r="C10" s="73">
        <v>6008</v>
      </c>
      <c r="D10" s="73">
        <v>13403</v>
      </c>
      <c r="E10" s="73">
        <v>19482</v>
      </c>
      <c r="F10" s="73">
        <v>19946</v>
      </c>
      <c r="G10" s="73">
        <v>21925</v>
      </c>
      <c r="H10" s="73">
        <v>38200</v>
      </c>
      <c r="I10" s="73">
        <v>63044</v>
      </c>
      <c r="J10" s="73">
        <v>79069</v>
      </c>
      <c r="K10" s="73">
        <f t="shared" ref="K10:P10" si="1">SUM(K5:K9)</f>
        <v>83925</v>
      </c>
      <c r="L10" s="73">
        <f t="shared" si="1"/>
        <v>81023</v>
      </c>
      <c r="M10" s="73">
        <f t="shared" si="1"/>
        <v>77391</v>
      </c>
      <c r="N10" s="73">
        <f t="shared" si="1"/>
        <v>87431</v>
      </c>
      <c r="O10" s="73">
        <f t="shared" si="1"/>
        <v>83497</v>
      </c>
      <c r="P10" s="73">
        <f t="shared" si="1"/>
        <v>88083</v>
      </c>
      <c r="Q10" s="73">
        <f>SUM(Q5:Q9)</f>
        <v>86406</v>
      </c>
      <c r="R10" s="73">
        <f t="shared" si="0"/>
        <v>848833</v>
      </c>
    </row>
    <row r="11" spans="1:25" s="109" customFormat="1" ht="37.5" customHeight="1" x14ac:dyDescent="0.15">
      <c r="B11" s="134" t="s">
        <v>298</v>
      </c>
      <c r="C11" s="134"/>
      <c r="D11" s="134"/>
      <c r="E11" s="134"/>
      <c r="F11" s="134"/>
      <c r="G11" s="134"/>
      <c r="H11" s="134"/>
      <c r="I11" s="134"/>
      <c r="J11" s="134"/>
      <c r="K11" s="134"/>
      <c r="L11" s="134"/>
      <c r="M11" s="134"/>
      <c r="N11" s="134"/>
      <c r="O11" s="134"/>
      <c r="P11" s="134"/>
      <c r="Q11" s="134"/>
      <c r="R11" s="134"/>
    </row>
    <row r="12" spans="1:25" s="20" customFormat="1" x14ac:dyDescent="0.2">
      <c r="B12" s="32" t="s">
        <v>37</v>
      </c>
      <c r="C12" s="115"/>
      <c r="D12" s="115"/>
      <c r="E12" s="115"/>
      <c r="F12" s="115"/>
      <c r="G12" s="115"/>
      <c r="H12" s="115"/>
      <c r="I12" s="115"/>
      <c r="K12"/>
      <c r="L12" s="112"/>
      <c r="M12" s="112"/>
      <c r="N12" s="112"/>
      <c r="O12" s="112"/>
      <c r="P12" s="112"/>
      <c r="Q12" s="112"/>
    </row>
    <row r="13" spans="1:25" x14ac:dyDescent="0.2">
      <c r="A13" s="22"/>
      <c r="B13" s="25"/>
      <c r="C13" s="28"/>
      <c r="D13" s="28"/>
      <c r="E13" s="28"/>
      <c r="F13" s="28"/>
      <c r="G13" s="28"/>
      <c r="H13" s="28"/>
      <c r="I13" s="28"/>
      <c r="J13" s="22"/>
      <c r="K13" s="23"/>
      <c r="L13" s="24"/>
      <c r="M13" s="24"/>
      <c r="N13" s="24"/>
      <c r="O13" s="22"/>
    </row>
    <row r="14" spans="1:25" x14ac:dyDescent="0.2">
      <c r="A14" s="22"/>
      <c r="B14" s="21" t="s">
        <v>39</v>
      </c>
      <c r="C14" s="22"/>
      <c r="D14" s="22"/>
      <c r="E14" s="22"/>
      <c r="F14" s="22"/>
      <c r="G14" s="22"/>
      <c r="H14" s="22"/>
      <c r="I14" s="22"/>
      <c r="J14" s="22"/>
      <c r="K14" s="23"/>
      <c r="L14" s="22"/>
      <c r="M14" s="22"/>
      <c r="N14" s="22"/>
    </row>
    <row r="15" spans="1:25" s="20" customFormat="1" x14ac:dyDescent="0.2">
      <c r="B15" s="110"/>
      <c r="C15" s="110">
        <v>2010</v>
      </c>
      <c r="D15" s="110">
        <v>2011</v>
      </c>
      <c r="E15" s="110">
        <v>2012</v>
      </c>
      <c r="F15" s="110">
        <v>2013</v>
      </c>
      <c r="G15" s="110">
        <v>2014</v>
      </c>
      <c r="H15" s="110">
        <v>2015</v>
      </c>
      <c r="I15" s="110">
        <v>2016</v>
      </c>
      <c r="J15" s="110">
        <v>2017</v>
      </c>
      <c r="K15" s="110">
        <v>2018</v>
      </c>
      <c r="L15" s="110">
        <v>2019</v>
      </c>
      <c r="M15" s="110">
        <v>2020</v>
      </c>
      <c r="N15" s="110">
        <v>2021</v>
      </c>
      <c r="O15" s="110">
        <v>2022</v>
      </c>
      <c r="P15" s="110">
        <v>2023</v>
      </c>
      <c r="Q15" s="110">
        <v>2024</v>
      </c>
      <c r="R15" s="110" t="s">
        <v>0</v>
      </c>
      <c r="S15" s="116"/>
      <c r="T15" s="116"/>
      <c r="U15" s="116"/>
      <c r="V15" s="116"/>
      <c r="W15" s="116"/>
      <c r="X15" s="116"/>
      <c r="Y15"/>
    </row>
    <row r="16" spans="1:25" s="20" customFormat="1" x14ac:dyDescent="0.2">
      <c r="B16" s="111" t="s">
        <v>297</v>
      </c>
      <c r="C16" s="112">
        <f>(C5*100)/C$10</f>
        <v>92.643142476697733</v>
      </c>
      <c r="D16" s="112">
        <f t="shared" ref="D16:P16" si="2">(D5*100)/D$10</f>
        <v>82.24278146683578</v>
      </c>
      <c r="E16" s="112">
        <f t="shared" si="2"/>
        <v>83.230674468740375</v>
      </c>
      <c r="F16" s="112">
        <f t="shared" si="2"/>
        <v>85.400581570239652</v>
      </c>
      <c r="G16" s="112">
        <f t="shared" si="2"/>
        <v>87.64880273660205</v>
      </c>
      <c r="H16" s="112">
        <f t="shared" si="2"/>
        <v>73.735602094240832</v>
      </c>
      <c r="I16" s="112">
        <f t="shared" si="2"/>
        <v>65.630353403971824</v>
      </c>
      <c r="J16" s="112">
        <f t="shared" si="2"/>
        <v>63.122083243749131</v>
      </c>
      <c r="K16" s="112">
        <f t="shared" si="2"/>
        <v>62.278224605302356</v>
      </c>
      <c r="L16" s="112">
        <f t="shared" si="2"/>
        <v>63.400515902891769</v>
      </c>
      <c r="M16" s="112">
        <f t="shared" si="2"/>
        <v>60.485069323306327</v>
      </c>
      <c r="N16" s="112">
        <f t="shared" si="2"/>
        <v>60.511717811760128</v>
      </c>
      <c r="O16" s="112">
        <f t="shared" si="2"/>
        <v>63.81307112830401</v>
      </c>
      <c r="P16" s="112">
        <f t="shared" si="2"/>
        <v>63.549152503888379</v>
      </c>
      <c r="Q16" s="112">
        <f>(Q5*100)/Q$10</f>
        <v>65.230423813161124</v>
      </c>
      <c r="R16" s="112">
        <f>(R5*100)/R$10</f>
        <v>65.676169517443356</v>
      </c>
      <c r="S16" s="116"/>
      <c r="T16" s="116"/>
      <c r="U16" s="116"/>
      <c r="V16" s="116"/>
      <c r="W16" s="116"/>
      <c r="X16" s="116"/>
      <c r="Y16"/>
    </row>
    <row r="17" spans="2:25" s="20" customFormat="1" x14ac:dyDescent="0.2">
      <c r="B17" s="111" t="s">
        <v>28</v>
      </c>
      <c r="C17" s="112">
        <f t="shared" ref="C17:P20" si="3">(C6*100)/C$10</f>
        <v>4.1777629826897469</v>
      </c>
      <c r="D17" s="112">
        <f t="shared" si="3"/>
        <v>8.4607923599194219</v>
      </c>
      <c r="E17" s="112">
        <f t="shared" si="3"/>
        <v>7.1399240324402014</v>
      </c>
      <c r="F17" s="112">
        <f t="shared" si="3"/>
        <v>6.7983555600120322</v>
      </c>
      <c r="G17" s="112">
        <f t="shared" si="3"/>
        <v>5.6693272519954387</v>
      </c>
      <c r="H17" s="112">
        <f t="shared" si="3"/>
        <v>6.170157068062827</v>
      </c>
      <c r="I17" s="112">
        <f t="shared" si="3"/>
        <v>6.4589810291225174</v>
      </c>
      <c r="J17" s="112">
        <f t="shared" si="3"/>
        <v>6.0314408933969066</v>
      </c>
      <c r="K17" s="112">
        <f t="shared" si="3"/>
        <v>5.7622877569258266</v>
      </c>
      <c r="L17" s="112">
        <f t="shared" si="3"/>
        <v>5.6588869827086139</v>
      </c>
      <c r="M17" s="112">
        <f t="shared" si="3"/>
        <v>5.6104715018542208</v>
      </c>
      <c r="N17" s="112">
        <f t="shared" si="3"/>
        <v>5.9006530864338735</v>
      </c>
      <c r="O17" s="112">
        <f t="shared" si="3"/>
        <v>4.8456830784339555</v>
      </c>
      <c r="P17" s="112">
        <f t="shared" si="3"/>
        <v>4.6138301374839639</v>
      </c>
      <c r="Q17" s="112">
        <f t="shared" ref="Q17:R17" si="4">(Q6*100)/Q$10</f>
        <v>4.8075365136680324</v>
      </c>
      <c r="R17" s="112">
        <f t="shared" si="4"/>
        <v>5.6264306406560536</v>
      </c>
      <c r="S17" s="116"/>
      <c r="T17" s="116"/>
      <c r="U17" s="116"/>
      <c r="V17" s="116"/>
      <c r="W17" s="116"/>
      <c r="X17" s="116"/>
      <c r="Y17"/>
    </row>
    <row r="18" spans="2:25" s="20" customFormat="1" x14ac:dyDescent="0.2">
      <c r="B18" s="111" t="s">
        <v>29</v>
      </c>
      <c r="C18" s="112">
        <f t="shared" si="3"/>
        <v>1.8974700399467377</v>
      </c>
      <c r="D18" s="112">
        <f t="shared" si="3"/>
        <v>6.2448705513690967</v>
      </c>
      <c r="E18" s="112">
        <f t="shared" si="3"/>
        <v>6.8319474386613281</v>
      </c>
      <c r="F18" s="112">
        <f t="shared" si="3"/>
        <v>5.3594705705404593</v>
      </c>
      <c r="G18" s="112">
        <f t="shared" si="3"/>
        <v>4.6476624857468645</v>
      </c>
      <c r="H18" s="112">
        <f t="shared" si="3"/>
        <v>9.4450261780104707</v>
      </c>
      <c r="I18" s="112">
        <f t="shared" si="3"/>
        <v>9.8946767337097903</v>
      </c>
      <c r="J18" s="112">
        <f t="shared" si="3"/>
        <v>9.9482730273558531</v>
      </c>
      <c r="K18" s="112">
        <f t="shared" si="3"/>
        <v>10.064938933571641</v>
      </c>
      <c r="L18" s="112">
        <f t="shared" si="3"/>
        <v>9.9996297347666712</v>
      </c>
      <c r="M18" s="112">
        <f t="shared" si="3"/>
        <v>7.9505368841338138</v>
      </c>
      <c r="N18" s="112">
        <f t="shared" si="3"/>
        <v>8.0612139858860132</v>
      </c>
      <c r="O18" s="112">
        <f t="shared" si="3"/>
        <v>7.1834916224535013</v>
      </c>
      <c r="P18" s="112">
        <f t="shared" si="3"/>
        <v>6.8060806284981208</v>
      </c>
      <c r="Q18" s="112">
        <f t="shared" ref="Q18:R18" si="5">(Q7*100)/Q$10</f>
        <v>6.3097470083096079</v>
      </c>
      <c r="R18" s="112">
        <f t="shared" si="5"/>
        <v>8.1614404718006952</v>
      </c>
      <c r="S18" s="116"/>
      <c r="T18" s="116"/>
      <c r="U18" s="116"/>
      <c r="V18" s="116"/>
      <c r="W18" s="116"/>
      <c r="X18" s="116"/>
      <c r="Y18"/>
    </row>
    <row r="19" spans="2:25" s="20" customFormat="1" x14ac:dyDescent="0.2">
      <c r="B19" s="111" t="s">
        <v>30</v>
      </c>
      <c r="C19" s="112">
        <f t="shared" si="3"/>
        <v>0</v>
      </c>
      <c r="D19" s="112">
        <f t="shared" si="3"/>
        <v>1.3429829142729239</v>
      </c>
      <c r="E19" s="112">
        <f t="shared" si="3"/>
        <v>1.7298018683913357</v>
      </c>
      <c r="F19" s="112">
        <f t="shared" si="3"/>
        <v>1.7296701092950968</v>
      </c>
      <c r="G19" s="112">
        <f t="shared" si="3"/>
        <v>1.6191562143671607</v>
      </c>
      <c r="H19" s="112">
        <f t="shared" si="3"/>
        <v>9.8507853403141361</v>
      </c>
      <c r="I19" s="112">
        <f t="shared" si="3"/>
        <v>17.168961360319777</v>
      </c>
      <c r="J19" s="112">
        <f t="shared" si="3"/>
        <v>20.23422580277985</v>
      </c>
      <c r="K19" s="112">
        <f t="shared" si="3"/>
        <v>20.38963360142985</v>
      </c>
      <c r="L19" s="112">
        <f t="shared" si="3"/>
        <v>19.29081865643089</v>
      </c>
      <c r="M19" s="112">
        <f t="shared" si="3"/>
        <v>24.239252626274371</v>
      </c>
      <c r="N19" s="112">
        <f t="shared" si="3"/>
        <v>23.988059155219545</v>
      </c>
      <c r="O19" s="112">
        <f t="shared" si="3"/>
        <v>22.829562738781036</v>
      </c>
      <c r="P19" s="112">
        <f t="shared" si="3"/>
        <v>23.561867783794831</v>
      </c>
      <c r="Q19" s="112">
        <f t="shared" ref="Q19:R19" si="6">(Q8*100)/Q$10</f>
        <v>22.115362359095432</v>
      </c>
      <c r="R19" s="112">
        <f t="shared" si="6"/>
        <v>19.22663232932744</v>
      </c>
      <c r="S19" s="116"/>
      <c r="T19" s="116"/>
      <c r="U19" s="116"/>
      <c r="V19" s="116"/>
      <c r="W19" s="116"/>
      <c r="X19" s="116"/>
      <c r="Y19"/>
    </row>
    <row r="20" spans="2:25" s="20" customFormat="1" x14ac:dyDescent="0.2">
      <c r="B20" s="111" t="s">
        <v>31</v>
      </c>
      <c r="C20" s="112">
        <f t="shared" si="3"/>
        <v>1.2816245006657789</v>
      </c>
      <c r="D20" s="112">
        <f t="shared" si="3"/>
        <v>1.7085727076027755</v>
      </c>
      <c r="E20" s="112">
        <f t="shared" si="3"/>
        <v>1.067652191766759</v>
      </c>
      <c r="F20" s="112">
        <f t="shared" si="3"/>
        <v>0.71192218991276446</v>
      </c>
      <c r="G20" s="112">
        <f t="shared" si="3"/>
        <v>0.41505131128848349</v>
      </c>
      <c r="H20" s="112">
        <f t="shared" si="3"/>
        <v>0.79842931937172779</v>
      </c>
      <c r="I20" s="112">
        <f t="shared" si="3"/>
        <v>0.8470274728760866</v>
      </c>
      <c r="J20" s="112">
        <f t="shared" si="3"/>
        <v>0.6639770327182587</v>
      </c>
      <c r="K20" s="112">
        <f t="shared" si="3"/>
        <v>1.5049151027703307</v>
      </c>
      <c r="L20" s="112">
        <f t="shared" si="3"/>
        <v>1.6501487232020537</v>
      </c>
      <c r="M20" s="112">
        <f t="shared" si="3"/>
        <v>1.7146696644312647</v>
      </c>
      <c r="N20" s="112">
        <f t="shared" si="3"/>
        <v>1.538355960700438</v>
      </c>
      <c r="O20" s="112">
        <f t="shared" si="3"/>
        <v>1.3281914320274979</v>
      </c>
      <c r="P20" s="112">
        <f t="shared" si="3"/>
        <v>1.4690689463347071</v>
      </c>
      <c r="Q20" s="112">
        <f t="shared" ref="Q20:R20" si="7">(Q9*100)/Q$10</f>
        <v>1.5369303057658033</v>
      </c>
      <c r="R20" s="112">
        <f t="shared" si="7"/>
        <v>1.3093270407724487</v>
      </c>
      <c r="S20"/>
      <c r="T20"/>
      <c r="U20"/>
      <c r="V20"/>
      <c r="W20"/>
      <c r="X20"/>
      <c r="Y20"/>
    </row>
    <row r="21" spans="2:25" s="20" customFormat="1" ht="12" x14ac:dyDescent="0.15">
      <c r="B21" s="81" t="s">
        <v>1</v>
      </c>
      <c r="C21" s="73">
        <f t="shared" ref="C21:Q21" si="8">SUM(C16:C20)</f>
        <v>100</v>
      </c>
      <c r="D21" s="73">
        <f t="shared" si="8"/>
        <v>99.999999999999986</v>
      </c>
      <c r="E21" s="73">
        <f t="shared" si="8"/>
        <v>100</v>
      </c>
      <c r="F21" s="73">
        <f t="shared" si="8"/>
        <v>100.00000000000001</v>
      </c>
      <c r="G21" s="73">
        <f t="shared" si="8"/>
        <v>100</v>
      </c>
      <c r="H21" s="73">
        <f t="shared" si="8"/>
        <v>99.999999999999972</v>
      </c>
      <c r="I21" s="73">
        <f t="shared" si="8"/>
        <v>99.999999999999986</v>
      </c>
      <c r="J21" s="73">
        <f t="shared" si="8"/>
        <v>100</v>
      </c>
      <c r="K21" s="73">
        <f t="shared" si="8"/>
        <v>100</v>
      </c>
      <c r="L21" s="73">
        <f t="shared" si="8"/>
        <v>99.999999999999986</v>
      </c>
      <c r="M21" s="73">
        <f t="shared" si="8"/>
        <v>100.00000000000001</v>
      </c>
      <c r="N21" s="73">
        <f t="shared" si="8"/>
        <v>100</v>
      </c>
      <c r="O21" s="73">
        <f t="shared" si="8"/>
        <v>100</v>
      </c>
      <c r="P21" s="73">
        <f t="shared" si="8"/>
        <v>99.999999999999986</v>
      </c>
      <c r="Q21" s="73">
        <f t="shared" si="8"/>
        <v>100</v>
      </c>
      <c r="R21" s="73">
        <f t="shared" ref="R21" si="9">SUM(R16:R20)</f>
        <v>99.999999999999986</v>
      </c>
    </row>
    <row r="22" spans="2:25" s="20" customFormat="1" ht="36.75" customHeight="1" x14ac:dyDescent="0.15">
      <c r="B22" s="134" t="s">
        <v>298</v>
      </c>
      <c r="C22" s="134"/>
      <c r="D22" s="134"/>
      <c r="E22" s="134"/>
      <c r="F22" s="134"/>
      <c r="G22" s="134"/>
      <c r="H22" s="134"/>
      <c r="I22" s="134"/>
      <c r="J22" s="134"/>
      <c r="K22" s="134"/>
      <c r="L22" s="134"/>
      <c r="M22" s="134"/>
      <c r="N22" s="134"/>
      <c r="O22" s="134"/>
      <c r="P22" s="134"/>
      <c r="Q22" s="134"/>
      <c r="R22" s="134"/>
    </row>
    <row r="23" spans="2:25" s="20" customFormat="1" x14ac:dyDescent="0.2">
      <c r="B23" s="32" t="s">
        <v>37</v>
      </c>
      <c r="K23"/>
    </row>
    <row r="24" spans="2:25" x14ac:dyDescent="0.2">
      <c r="B24" s="25"/>
      <c r="C24" s="22"/>
      <c r="D24" s="22"/>
      <c r="E24" s="22"/>
      <c r="F24" s="22"/>
      <c r="G24" s="22"/>
      <c r="H24" s="22"/>
      <c r="I24" s="22"/>
      <c r="J24" s="22"/>
      <c r="K24" s="23"/>
      <c r="L24" s="22"/>
      <c r="M24" s="22"/>
      <c r="N24" s="22"/>
    </row>
    <row r="25" spans="2:25" x14ac:dyDescent="0.2">
      <c r="B25" s="135" t="s">
        <v>32</v>
      </c>
      <c r="C25" s="135"/>
      <c r="D25" s="135"/>
      <c r="E25" s="135"/>
      <c r="F25" s="135"/>
      <c r="G25" s="135"/>
      <c r="H25" s="135"/>
      <c r="I25" s="135"/>
      <c r="J25" s="135"/>
      <c r="K25" s="135"/>
      <c r="L25" s="135"/>
      <c r="M25" s="135"/>
    </row>
    <row r="26" spans="2:25" x14ac:dyDescent="0.2">
      <c r="B26" s="20"/>
      <c r="C26" s="20"/>
      <c r="D26" s="20"/>
      <c r="E26" s="20"/>
      <c r="F26" s="20"/>
      <c r="G26" s="20"/>
      <c r="H26" s="20"/>
      <c r="I26" s="20"/>
    </row>
    <row r="27" spans="2:25" x14ac:dyDescent="0.2">
      <c r="B27" s="20"/>
      <c r="C27" s="20"/>
      <c r="D27" s="20"/>
      <c r="E27" s="20"/>
      <c r="F27" s="20"/>
      <c r="G27" s="20"/>
      <c r="H27" s="20"/>
      <c r="I27" s="20"/>
    </row>
    <row r="28" spans="2:25" x14ac:dyDescent="0.2">
      <c r="B28" s="20"/>
      <c r="C28" s="20"/>
      <c r="D28" s="20"/>
      <c r="E28" s="20"/>
      <c r="F28" s="20"/>
      <c r="G28" s="20"/>
      <c r="H28" s="20"/>
      <c r="I28" s="20"/>
    </row>
    <row r="29" spans="2:25" x14ac:dyDescent="0.2">
      <c r="B29" s="20"/>
      <c r="C29" s="20"/>
      <c r="D29" s="20"/>
      <c r="E29" s="20"/>
      <c r="F29" s="20"/>
      <c r="G29" s="20"/>
      <c r="H29" s="20"/>
      <c r="I29" s="20"/>
    </row>
    <row r="30" spans="2:25" x14ac:dyDescent="0.2">
      <c r="B30" s="20"/>
      <c r="C30" s="20"/>
      <c r="D30" s="20"/>
      <c r="E30" s="20"/>
      <c r="F30" s="20"/>
      <c r="G30" s="20"/>
      <c r="H30" s="20"/>
      <c r="I30" s="20"/>
    </row>
    <row r="31" spans="2:25" x14ac:dyDescent="0.2">
      <c r="B31" s="20"/>
      <c r="C31" s="20"/>
      <c r="D31" s="20"/>
      <c r="E31" s="20"/>
      <c r="F31" s="20"/>
      <c r="G31" s="20"/>
      <c r="H31" s="20"/>
      <c r="I31" s="20"/>
    </row>
    <row r="32" spans="2:25" x14ac:dyDescent="0.2">
      <c r="B32" s="20"/>
      <c r="C32" s="20"/>
      <c r="D32" s="20"/>
      <c r="E32" s="20"/>
      <c r="F32" s="20"/>
      <c r="G32" s="20"/>
      <c r="H32" s="20"/>
      <c r="I32" s="20"/>
    </row>
    <row r="33" spans="2:13" x14ac:dyDescent="0.2">
      <c r="B33" s="20"/>
      <c r="C33" s="20"/>
      <c r="D33" s="20"/>
      <c r="E33" s="20"/>
      <c r="F33" s="20"/>
      <c r="G33" s="20"/>
      <c r="H33" s="20"/>
      <c r="I33" s="20"/>
    </row>
    <row r="34" spans="2:13" x14ac:dyDescent="0.2">
      <c r="B34" s="20"/>
      <c r="C34" s="20"/>
      <c r="D34" s="20"/>
      <c r="E34" s="20"/>
      <c r="F34" s="20"/>
      <c r="G34" s="20"/>
      <c r="H34" s="20"/>
      <c r="I34" s="20"/>
    </row>
    <row r="35" spans="2:13" x14ac:dyDescent="0.2">
      <c r="B35" s="20"/>
      <c r="C35" s="20"/>
      <c r="D35" s="20"/>
      <c r="E35" s="20"/>
      <c r="F35" s="20"/>
      <c r="G35" s="20"/>
      <c r="H35" s="20"/>
      <c r="I35" s="20"/>
    </row>
    <row r="36" spans="2:13" x14ac:dyDescent="0.2">
      <c r="B36" s="20"/>
      <c r="C36" s="20"/>
      <c r="D36" s="20"/>
      <c r="E36" s="20"/>
      <c r="F36" s="20"/>
      <c r="G36" s="20"/>
      <c r="H36" s="20"/>
      <c r="I36" s="20"/>
    </row>
    <row r="37" spans="2:13" x14ac:dyDescent="0.2">
      <c r="B37" s="20"/>
      <c r="C37" s="20"/>
      <c r="D37" s="20"/>
      <c r="E37" s="20"/>
      <c r="F37" s="20"/>
      <c r="G37" s="20"/>
      <c r="H37" s="20"/>
      <c r="I37" s="20"/>
    </row>
    <row r="38" spans="2:13" x14ac:dyDescent="0.2">
      <c r="B38" s="20"/>
      <c r="C38" s="20"/>
      <c r="D38" s="20"/>
      <c r="E38" s="20"/>
      <c r="F38" s="20"/>
      <c r="G38" s="20"/>
      <c r="H38" s="20"/>
      <c r="I38" s="20"/>
    </row>
    <row r="39" spans="2:13" x14ac:dyDescent="0.2">
      <c r="B39" s="20"/>
      <c r="C39" s="20"/>
      <c r="D39" s="20"/>
      <c r="E39" s="20"/>
      <c r="F39" s="20"/>
      <c r="G39" s="20"/>
      <c r="H39" s="20"/>
      <c r="I39" s="20"/>
    </row>
    <row r="40" spans="2:13" x14ac:dyDescent="0.2">
      <c r="B40" s="20"/>
      <c r="C40" s="20"/>
      <c r="D40" s="20"/>
      <c r="E40" s="20"/>
      <c r="F40" s="20"/>
      <c r="G40" s="20"/>
      <c r="H40" s="20"/>
      <c r="I40" s="20"/>
    </row>
    <row r="41" spans="2:13" x14ac:dyDescent="0.2">
      <c r="B41" s="20"/>
      <c r="C41" s="20"/>
      <c r="D41" s="20"/>
      <c r="E41" s="20"/>
      <c r="F41" s="20"/>
      <c r="G41" s="20"/>
      <c r="H41" s="20"/>
      <c r="I41" s="20"/>
    </row>
    <row r="42" spans="2:13" x14ac:dyDescent="0.2">
      <c r="B42" s="20"/>
      <c r="C42" s="20"/>
      <c r="D42" s="20"/>
      <c r="E42" s="20"/>
      <c r="F42" s="20"/>
      <c r="G42" s="20"/>
      <c r="H42" s="20"/>
      <c r="I42" s="20"/>
    </row>
    <row r="43" spans="2:13" x14ac:dyDescent="0.2">
      <c r="B43" s="20"/>
      <c r="C43" s="20"/>
      <c r="D43" s="20"/>
      <c r="E43" s="20"/>
      <c r="F43" s="20"/>
      <c r="G43" s="20"/>
      <c r="H43" s="20"/>
      <c r="I43" s="20"/>
    </row>
    <row r="44" spans="2:13" x14ac:dyDescent="0.2">
      <c r="B44" s="20"/>
      <c r="C44" s="20"/>
      <c r="D44" s="20"/>
      <c r="E44" s="20"/>
      <c r="F44" s="20"/>
      <c r="G44" s="20"/>
      <c r="H44" s="20"/>
      <c r="I44" s="20"/>
    </row>
    <row r="45" spans="2:13" x14ac:dyDescent="0.2">
      <c r="B45" s="44" t="s">
        <v>37</v>
      </c>
      <c r="C45" s="45"/>
      <c r="D45" s="46"/>
      <c r="E45" s="47"/>
      <c r="F45" s="47"/>
      <c r="G45" s="47"/>
      <c r="H45" s="20"/>
      <c r="I45" s="20"/>
    </row>
    <row r="46" spans="2:13" ht="12" customHeight="1" x14ac:dyDescent="0.2">
      <c r="B46" s="136" t="s">
        <v>302</v>
      </c>
      <c r="C46" s="136"/>
      <c r="D46" s="136"/>
      <c r="E46" s="136"/>
      <c r="F46" s="136"/>
      <c r="G46" s="136"/>
      <c r="H46" s="136"/>
      <c r="I46" s="136"/>
      <c r="J46" s="136"/>
      <c r="K46" s="136"/>
      <c r="L46" s="136"/>
      <c r="M46" s="136"/>
    </row>
    <row r="47" spans="2:13" ht="12" customHeight="1" x14ac:dyDescent="0.2">
      <c r="B47" s="136"/>
      <c r="C47" s="136"/>
      <c r="D47" s="136"/>
      <c r="E47" s="136"/>
      <c r="F47" s="136"/>
      <c r="G47" s="136"/>
      <c r="H47" s="136"/>
      <c r="I47" s="136"/>
      <c r="J47" s="136"/>
      <c r="K47" s="136"/>
      <c r="L47" s="136"/>
      <c r="M47" s="136"/>
    </row>
    <row r="48" spans="2:13" x14ac:dyDescent="0.2">
      <c r="B48" s="20"/>
      <c r="C48" s="32"/>
      <c r="D48" s="32"/>
      <c r="E48" s="32"/>
      <c r="F48" s="32"/>
      <c r="G48" s="32"/>
      <c r="H48" s="32"/>
      <c r="I48" s="32"/>
    </row>
    <row r="49" spans="2:9" x14ac:dyDescent="0.2">
      <c r="B49" s="20"/>
      <c r="C49" s="20"/>
      <c r="D49" s="20"/>
      <c r="E49" s="20"/>
      <c r="F49" s="20"/>
      <c r="G49" s="20"/>
      <c r="H49" s="20"/>
      <c r="I49" s="20"/>
    </row>
    <row r="50" spans="2:9" x14ac:dyDescent="0.2">
      <c r="B50" s="62" t="s">
        <v>303</v>
      </c>
      <c r="C50" s="29"/>
      <c r="D50" s="29"/>
    </row>
    <row r="51" spans="2:9" x14ac:dyDescent="0.2">
      <c r="B51" s="29"/>
      <c r="C51" s="63" t="s">
        <v>58</v>
      </c>
      <c r="D51" s="63" t="s">
        <v>61</v>
      </c>
    </row>
    <row r="52" spans="2:9" ht="30.75" customHeight="1" x14ac:dyDescent="0.2">
      <c r="B52" s="82" t="s">
        <v>62</v>
      </c>
      <c r="C52" s="83">
        <v>75.7</v>
      </c>
      <c r="D52" s="83">
        <v>58.7</v>
      </c>
    </row>
    <row r="53" spans="2:9" x14ac:dyDescent="0.2">
      <c r="B53" t="s">
        <v>63</v>
      </c>
      <c r="C53" s="11">
        <v>4.5</v>
      </c>
      <c r="D53" s="11">
        <v>5</v>
      </c>
    </row>
    <row r="54" spans="2:9" x14ac:dyDescent="0.2">
      <c r="B54" t="s">
        <v>29</v>
      </c>
      <c r="C54" s="11">
        <v>6.5</v>
      </c>
      <c r="D54" s="11">
        <v>6.2</v>
      </c>
    </row>
    <row r="55" spans="2:9" x14ac:dyDescent="0.2">
      <c r="B55" t="s">
        <v>64</v>
      </c>
      <c r="C55" s="11">
        <v>12.2</v>
      </c>
      <c r="D55" s="11">
        <v>28.3</v>
      </c>
    </row>
    <row r="56" spans="2:9" x14ac:dyDescent="0.2">
      <c r="B56" s="29" t="s">
        <v>31</v>
      </c>
      <c r="C56" s="53">
        <v>1</v>
      </c>
      <c r="D56" s="53">
        <v>1.9</v>
      </c>
    </row>
    <row r="57" spans="2:9" x14ac:dyDescent="0.2">
      <c r="B57" s="63" t="s">
        <v>1</v>
      </c>
      <c r="C57" s="64">
        <f>SUM(C52:C56)</f>
        <v>99.9</v>
      </c>
      <c r="D57" s="64">
        <f>SUM(D52:D56)</f>
        <v>100.10000000000001</v>
      </c>
    </row>
    <row r="58" spans="2:9" x14ac:dyDescent="0.2">
      <c r="B58" s="25" t="s">
        <v>37</v>
      </c>
    </row>
    <row r="59" spans="2:9" x14ac:dyDescent="0.2">
      <c r="B59" s="25"/>
    </row>
    <row r="60" spans="2:9" x14ac:dyDescent="0.2">
      <c r="B60" s="132" t="s">
        <v>301</v>
      </c>
      <c r="C60" s="132"/>
      <c r="D60" s="132"/>
      <c r="E60" s="132"/>
      <c r="F60" s="132"/>
      <c r="G60" s="132"/>
    </row>
    <row r="80" spans="2:7" x14ac:dyDescent="0.2">
      <c r="B80" s="44" t="s">
        <v>37</v>
      </c>
      <c r="C80" s="45"/>
      <c r="D80" s="46"/>
      <c r="E80" s="47"/>
      <c r="F80" s="47"/>
      <c r="G80" s="47"/>
    </row>
    <row r="81" spans="2:12" ht="22.5" customHeight="1" x14ac:dyDescent="0.2">
      <c r="B81" s="131" t="s">
        <v>304</v>
      </c>
      <c r="C81" s="131"/>
      <c r="D81" s="131"/>
      <c r="E81" s="131"/>
      <c r="F81" s="131"/>
      <c r="G81" s="131"/>
      <c r="H81" s="131"/>
      <c r="I81" s="131"/>
      <c r="J81" s="131"/>
      <c r="K81" s="131"/>
      <c r="L81" s="131"/>
    </row>
  </sheetData>
  <mergeCells count="7">
    <mergeCell ref="B81:L81"/>
    <mergeCell ref="B60:G60"/>
    <mergeCell ref="A1:B1"/>
    <mergeCell ref="B11:R11"/>
    <mergeCell ref="B25:M25"/>
    <mergeCell ref="B46:M47"/>
    <mergeCell ref="B22:R22"/>
  </mergeCells>
  <hyperlinks>
    <hyperlink ref="A1" location="Sommaire!A1" display="Retour au sommaire "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1"/>
  <sheetViews>
    <sheetView topLeftCell="A46" workbookViewId="0">
      <selection sqref="A1:B1"/>
    </sheetView>
  </sheetViews>
  <sheetFormatPr baseColWidth="10" defaultColWidth="11.5" defaultRowHeight="15" x14ac:dyDescent="0.2"/>
  <cols>
    <col min="1" max="1" width="4.33203125" style="49" customWidth="1"/>
    <col min="2" max="2" width="55.5" style="49" customWidth="1"/>
    <col min="3" max="8" width="11.5" style="49"/>
    <col min="9" max="9" width="11.5" style="49" customWidth="1"/>
    <col min="10" max="16384" width="11.5" style="49"/>
  </cols>
  <sheetData>
    <row r="1" spans="1:7" x14ac:dyDescent="0.2">
      <c r="A1" s="138" t="s">
        <v>60</v>
      </c>
      <c r="B1" s="138"/>
    </row>
    <row r="3" spans="1:7" x14ac:dyDescent="0.2">
      <c r="B3" s="75" t="s">
        <v>307</v>
      </c>
      <c r="C3" s="54"/>
      <c r="D3" s="54"/>
      <c r="E3" s="54"/>
    </row>
    <row r="4" spans="1:7" x14ac:dyDescent="0.2">
      <c r="B4" s="76"/>
      <c r="C4" s="76" t="s">
        <v>65</v>
      </c>
      <c r="D4" s="76" t="s">
        <v>66</v>
      </c>
      <c r="E4" s="76" t="s">
        <v>0</v>
      </c>
    </row>
    <row r="5" spans="1:7" x14ac:dyDescent="0.2">
      <c r="B5" s="49" t="s">
        <v>69</v>
      </c>
      <c r="C5" s="78">
        <v>23</v>
      </c>
      <c r="D5" s="78">
        <v>39</v>
      </c>
      <c r="E5" s="78">
        <v>33</v>
      </c>
    </row>
    <row r="6" spans="1:7" x14ac:dyDescent="0.2">
      <c r="B6" s="49" t="s">
        <v>67</v>
      </c>
      <c r="C6" s="78">
        <v>23</v>
      </c>
      <c r="D6" s="78">
        <v>27</v>
      </c>
      <c r="E6" s="78">
        <v>26</v>
      </c>
    </row>
    <row r="7" spans="1:7" x14ac:dyDescent="0.2">
      <c r="B7" s="49" t="s">
        <v>71</v>
      </c>
      <c r="C7" s="78">
        <v>29</v>
      </c>
      <c r="D7" s="78">
        <v>8</v>
      </c>
      <c r="E7" s="78">
        <v>16</v>
      </c>
    </row>
    <row r="8" spans="1:7" x14ac:dyDescent="0.2">
      <c r="B8" s="49" t="s">
        <v>70</v>
      </c>
      <c r="C8" s="78">
        <v>8</v>
      </c>
      <c r="D8" s="78">
        <v>10</v>
      </c>
      <c r="E8" s="78">
        <v>9</v>
      </c>
    </row>
    <row r="9" spans="1:7" x14ac:dyDescent="0.2">
      <c r="B9" s="49" t="s">
        <v>72</v>
      </c>
      <c r="C9" s="78">
        <v>9</v>
      </c>
      <c r="D9" s="78">
        <v>8</v>
      </c>
      <c r="E9" s="78">
        <v>8</v>
      </c>
    </row>
    <row r="10" spans="1:7" x14ac:dyDescent="0.2">
      <c r="B10" s="49" t="s">
        <v>68</v>
      </c>
      <c r="C10" s="78">
        <v>4</v>
      </c>
      <c r="D10" s="78">
        <v>5</v>
      </c>
      <c r="E10" s="78">
        <v>4</v>
      </c>
    </row>
    <row r="11" spans="1:7" x14ac:dyDescent="0.2">
      <c r="B11" s="49" t="s">
        <v>305</v>
      </c>
      <c r="C11" s="78">
        <v>3</v>
      </c>
      <c r="D11" s="78">
        <v>3</v>
      </c>
      <c r="E11" s="78">
        <v>3</v>
      </c>
    </row>
    <row r="12" spans="1:7" x14ac:dyDescent="0.2">
      <c r="B12" s="49" t="s">
        <v>73</v>
      </c>
      <c r="C12" s="78">
        <v>1</v>
      </c>
      <c r="D12" s="78">
        <v>0.74</v>
      </c>
      <c r="E12" s="78">
        <v>0.62</v>
      </c>
    </row>
    <row r="13" spans="1:7" x14ac:dyDescent="0.2">
      <c r="B13" s="54" t="s">
        <v>74</v>
      </c>
      <c r="C13" s="79">
        <v>1.1100000000000001</v>
      </c>
      <c r="D13" s="79">
        <v>0</v>
      </c>
      <c r="E13" s="79">
        <v>0.8</v>
      </c>
    </row>
    <row r="14" spans="1:7" x14ac:dyDescent="0.2">
      <c r="B14" s="76" t="s">
        <v>1</v>
      </c>
      <c r="C14" s="76">
        <v>100</v>
      </c>
      <c r="D14" s="76">
        <v>100</v>
      </c>
      <c r="E14" s="76">
        <v>100</v>
      </c>
    </row>
    <row r="15" spans="1:7" x14ac:dyDescent="0.2">
      <c r="B15" s="77" t="s">
        <v>37</v>
      </c>
      <c r="C15" s="52"/>
      <c r="D15" s="52"/>
      <c r="E15" s="52"/>
    </row>
    <row r="16" spans="1:7" x14ac:dyDescent="0.2">
      <c r="B16" s="131" t="s">
        <v>308</v>
      </c>
      <c r="C16" s="131"/>
      <c r="D16" s="131"/>
      <c r="E16" s="131"/>
      <c r="F16" s="131"/>
      <c r="G16" s="131"/>
    </row>
    <row r="18" spans="2:7" x14ac:dyDescent="0.2">
      <c r="B18" s="137" t="s">
        <v>306</v>
      </c>
      <c r="C18" s="137"/>
      <c r="D18" s="137"/>
      <c r="E18" s="137"/>
      <c r="F18" s="137"/>
      <c r="G18" s="137"/>
    </row>
    <row r="40" spans="2:7" x14ac:dyDescent="0.2">
      <c r="B40" s="77" t="s">
        <v>37</v>
      </c>
    </row>
    <row r="41" spans="2:7" x14ac:dyDescent="0.2">
      <c r="B41" s="131" t="s">
        <v>308</v>
      </c>
      <c r="C41" s="131"/>
      <c r="D41" s="131"/>
      <c r="E41" s="131"/>
      <c r="F41" s="131"/>
      <c r="G41" s="131"/>
    </row>
  </sheetData>
  <mergeCells count="4">
    <mergeCell ref="B18:G18"/>
    <mergeCell ref="B41:G41"/>
    <mergeCell ref="A1:B1"/>
    <mergeCell ref="B16:G16"/>
  </mergeCells>
  <hyperlinks>
    <hyperlink ref="A1" location="Sommaire!A1" display="Retour au sommaire"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topLeftCell="A14" zoomScaleNormal="100" workbookViewId="0">
      <selection sqref="A1:B1"/>
    </sheetView>
  </sheetViews>
  <sheetFormatPr baseColWidth="10" defaultColWidth="11.5" defaultRowHeight="15" x14ac:dyDescent="0.2"/>
  <cols>
    <col min="1" max="1" width="4.33203125" style="49" customWidth="1"/>
    <col min="2" max="2" width="26.5" style="49" bestFit="1" customWidth="1"/>
    <col min="3" max="5" width="11.1640625" style="49" bestFit="1" customWidth="1"/>
    <col min="6" max="16384" width="11.5" style="49"/>
  </cols>
  <sheetData>
    <row r="1" spans="1:13" ht="15.75" customHeight="1" x14ac:dyDescent="0.2">
      <c r="A1" s="138" t="s">
        <v>60</v>
      </c>
      <c r="B1" s="138"/>
    </row>
    <row r="2" spans="1:13" ht="15.75" customHeight="1" x14ac:dyDescent="0.2">
      <c r="A2" s="51"/>
    </row>
    <row r="3" spans="1:13" x14ac:dyDescent="0.2">
      <c r="B3" s="62" t="s">
        <v>309</v>
      </c>
      <c r="C3" s="54"/>
      <c r="D3" s="54"/>
      <c r="E3" s="54"/>
    </row>
    <row r="4" spans="1:13" ht="32" x14ac:dyDescent="0.2">
      <c r="B4" s="55" t="s">
        <v>57</v>
      </c>
      <c r="C4" s="56" t="s">
        <v>58</v>
      </c>
      <c r="D4" s="56" t="s">
        <v>56</v>
      </c>
      <c r="E4" s="56" t="s">
        <v>59</v>
      </c>
    </row>
    <row r="5" spans="1:13" x14ac:dyDescent="0.2">
      <c r="B5" s="57" t="s">
        <v>33</v>
      </c>
      <c r="C5" s="80">
        <v>27</v>
      </c>
      <c r="D5" s="80">
        <v>33</v>
      </c>
      <c r="E5" s="80">
        <v>31</v>
      </c>
      <c r="F5" s="74"/>
    </row>
    <row r="6" spans="1:13" x14ac:dyDescent="0.2">
      <c r="B6" s="49" t="s">
        <v>34</v>
      </c>
      <c r="C6" s="78">
        <v>41</v>
      </c>
      <c r="D6" s="78">
        <v>40</v>
      </c>
      <c r="E6" s="78">
        <v>40</v>
      </c>
      <c r="F6" s="74"/>
      <c r="K6" s="74"/>
      <c r="L6" s="74"/>
      <c r="M6" s="74"/>
    </row>
    <row r="7" spans="1:13" x14ac:dyDescent="0.2">
      <c r="B7" s="49" t="s">
        <v>35</v>
      </c>
      <c r="C7" s="78">
        <v>6</v>
      </c>
      <c r="D7" s="78">
        <v>6.53</v>
      </c>
      <c r="E7" s="78">
        <v>6.53</v>
      </c>
      <c r="F7" s="74"/>
      <c r="K7" s="74"/>
      <c r="L7" s="74"/>
      <c r="M7" s="74"/>
    </row>
    <row r="8" spans="1:13" x14ac:dyDescent="0.2">
      <c r="B8" s="54" t="s">
        <v>36</v>
      </c>
      <c r="C8" s="79">
        <v>26</v>
      </c>
      <c r="D8" s="79">
        <v>21</v>
      </c>
      <c r="E8" s="79">
        <v>23</v>
      </c>
      <c r="F8" s="74"/>
      <c r="K8" s="74"/>
      <c r="L8" s="74"/>
      <c r="M8" s="74"/>
    </row>
    <row r="9" spans="1:13" x14ac:dyDescent="0.2">
      <c r="B9" s="49" t="s">
        <v>37</v>
      </c>
      <c r="K9" s="74"/>
      <c r="L9" s="74"/>
      <c r="M9" s="74"/>
    </row>
    <row r="10" spans="1:13" ht="29.25" customHeight="1" x14ac:dyDescent="0.2">
      <c r="B10" s="139" t="s">
        <v>310</v>
      </c>
      <c r="C10" s="139"/>
      <c r="D10" s="139"/>
      <c r="E10" s="139"/>
      <c r="F10" s="139"/>
      <c r="G10" s="139"/>
    </row>
    <row r="12" spans="1:13" x14ac:dyDescent="0.2">
      <c r="B12" s="137" t="s">
        <v>299</v>
      </c>
      <c r="C12" s="137"/>
      <c r="D12" s="137"/>
      <c r="E12" s="137"/>
      <c r="F12" s="137"/>
      <c r="G12" s="137"/>
    </row>
    <row r="33" spans="2:7" x14ac:dyDescent="0.2">
      <c r="B33" s="58" t="s">
        <v>37</v>
      </c>
      <c r="C33" s="59"/>
      <c r="D33" s="60"/>
      <c r="E33" s="61"/>
      <c r="F33" s="61"/>
      <c r="G33" s="61"/>
    </row>
    <row r="34" spans="2:7" ht="26.25" customHeight="1" x14ac:dyDescent="0.2">
      <c r="B34" s="139" t="s">
        <v>310</v>
      </c>
      <c r="C34" s="139"/>
      <c r="D34" s="139"/>
      <c r="E34" s="139"/>
      <c r="F34" s="139"/>
      <c r="G34" s="139"/>
    </row>
  </sheetData>
  <mergeCells count="4">
    <mergeCell ref="B12:G12"/>
    <mergeCell ref="B34:G34"/>
    <mergeCell ref="A1:B1"/>
    <mergeCell ref="B10:G10"/>
  </mergeCells>
  <hyperlinks>
    <hyperlink ref="A1" location="Sommaire!A1" display="Retour au sommaire" xr:uid="{00000000-0004-0000-03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3"/>
  <sheetViews>
    <sheetView showGridLines="0" topLeftCell="A39" zoomScale="90" zoomScaleNormal="90" workbookViewId="0">
      <selection sqref="A1:B1"/>
    </sheetView>
  </sheetViews>
  <sheetFormatPr baseColWidth="10" defaultRowHeight="15" x14ac:dyDescent="0.2"/>
  <cols>
    <col min="1" max="1" width="4.33203125" customWidth="1"/>
    <col min="2" max="2" width="15.1640625" customWidth="1"/>
    <col min="3" max="3" width="35.1640625" customWidth="1"/>
    <col min="4" max="4" width="11" customWidth="1"/>
    <col min="5" max="5" width="11.5" customWidth="1"/>
    <col min="6" max="6" width="17" customWidth="1"/>
    <col min="7" max="7" width="11.5" customWidth="1"/>
  </cols>
  <sheetData>
    <row r="1" spans="1:10" x14ac:dyDescent="0.2">
      <c r="A1" s="133" t="s">
        <v>60</v>
      </c>
      <c r="B1" s="133"/>
    </row>
    <row r="3" spans="1:10" ht="30" customHeight="1" x14ac:dyDescent="0.2">
      <c r="B3" s="141" t="s">
        <v>75</v>
      </c>
      <c r="C3" s="141"/>
      <c r="D3" s="141"/>
      <c r="E3" s="141"/>
      <c r="F3" s="141"/>
      <c r="J3" s="7"/>
    </row>
    <row r="4" spans="1:10" ht="75" customHeight="1" x14ac:dyDescent="0.2">
      <c r="D4" s="68" t="s">
        <v>20</v>
      </c>
      <c r="E4" s="69" t="s">
        <v>21</v>
      </c>
      <c r="F4" s="69" t="s">
        <v>26</v>
      </c>
    </row>
    <row r="5" spans="1:10" ht="16" x14ac:dyDescent="0.2">
      <c r="B5" s="146" t="s">
        <v>18</v>
      </c>
      <c r="C5" s="1" t="s">
        <v>3</v>
      </c>
      <c r="D5" s="3">
        <v>2</v>
      </c>
      <c r="E5" s="4">
        <v>2.6</v>
      </c>
      <c r="F5" s="14">
        <v>2.1</v>
      </c>
      <c r="G5" s="11"/>
    </row>
    <row r="6" spans="1:10" ht="16" x14ac:dyDescent="0.2">
      <c r="B6" s="147"/>
      <c r="C6" s="2" t="s">
        <v>4</v>
      </c>
      <c r="D6" s="5">
        <v>9.8000000000000007</v>
      </c>
      <c r="E6" s="6">
        <v>12.8</v>
      </c>
      <c r="F6" s="15">
        <v>9.3000000000000007</v>
      </c>
      <c r="H6" s="19"/>
      <c r="I6" s="19"/>
      <c r="J6" s="19"/>
    </row>
    <row r="7" spans="1:10" ht="32" x14ac:dyDescent="0.2">
      <c r="B7" s="147"/>
      <c r="C7" s="2" t="s">
        <v>5</v>
      </c>
      <c r="D7" s="5">
        <v>16.8</v>
      </c>
      <c r="E7" s="6">
        <v>21.9</v>
      </c>
      <c r="F7" s="15">
        <v>21.6</v>
      </c>
      <c r="I7" s="19"/>
    </row>
    <row r="8" spans="1:10" ht="32" x14ac:dyDescent="0.2">
      <c r="B8" s="147"/>
      <c r="C8" s="2" t="s">
        <v>9</v>
      </c>
      <c r="D8" s="5">
        <v>5.6</v>
      </c>
      <c r="E8" s="6">
        <v>7.3</v>
      </c>
      <c r="F8" s="15">
        <v>23.1</v>
      </c>
      <c r="H8" s="19"/>
    </row>
    <row r="9" spans="1:10" ht="16" x14ac:dyDescent="0.2">
      <c r="B9" s="147"/>
      <c r="C9" s="2" t="s">
        <v>6</v>
      </c>
      <c r="D9" s="5">
        <v>24.5</v>
      </c>
      <c r="E9" s="6">
        <v>31.9</v>
      </c>
      <c r="F9" s="15">
        <v>12.9</v>
      </c>
    </row>
    <row r="10" spans="1:10" ht="16" x14ac:dyDescent="0.2">
      <c r="B10" s="147"/>
      <c r="C10" s="2" t="s">
        <v>8</v>
      </c>
      <c r="D10" s="5">
        <v>18</v>
      </c>
      <c r="E10" s="6">
        <v>23.5</v>
      </c>
      <c r="F10" s="15">
        <v>30.5</v>
      </c>
    </row>
    <row r="11" spans="1:10" ht="16" x14ac:dyDescent="0.2">
      <c r="B11" s="147"/>
      <c r="C11" s="2" t="s">
        <v>7</v>
      </c>
      <c r="D11" s="5">
        <v>0.8</v>
      </c>
      <c r="E11" s="12" t="s">
        <v>22</v>
      </c>
      <c r="F11" s="16" t="s">
        <v>22</v>
      </c>
    </row>
    <row r="12" spans="1:10" ht="16" x14ac:dyDescent="0.2">
      <c r="B12" s="147"/>
      <c r="C12" s="2" t="s">
        <v>2</v>
      </c>
      <c r="D12" s="5">
        <v>11.9</v>
      </c>
      <c r="E12" s="12" t="s">
        <v>22</v>
      </c>
      <c r="F12" s="16" t="s">
        <v>22</v>
      </c>
    </row>
    <row r="13" spans="1:10" ht="16" x14ac:dyDescent="0.2">
      <c r="B13" s="148"/>
      <c r="C13" s="2" t="s">
        <v>10</v>
      </c>
      <c r="D13" s="10">
        <v>10.6</v>
      </c>
      <c r="E13" s="13" t="s">
        <v>22</v>
      </c>
      <c r="F13" s="17" t="s">
        <v>22</v>
      </c>
    </row>
    <row r="14" spans="1:10" ht="16" x14ac:dyDescent="0.2">
      <c r="B14" s="146" t="s">
        <v>19</v>
      </c>
      <c r="C14" s="1" t="s">
        <v>11</v>
      </c>
      <c r="D14" s="3">
        <v>0.7</v>
      </c>
      <c r="E14" s="4">
        <v>0.9</v>
      </c>
      <c r="F14" s="14">
        <v>0.8</v>
      </c>
      <c r="G14" s="11"/>
      <c r="H14" s="11"/>
    </row>
    <row r="15" spans="1:10" ht="32" x14ac:dyDescent="0.2">
      <c r="B15" s="147"/>
      <c r="C15" s="2" t="s">
        <v>12</v>
      </c>
      <c r="D15" s="5">
        <v>4.8</v>
      </c>
      <c r="E15" s="6">
        <v>6</v>
      </c>
      <c r="F15" s="15">
        <v>3.9</v>
      </c>
    </row>
    <row r="16" spans="1:10" ht="32" x14ac:dyDescent="0.2">
      <c r="B16" s="147"/>
      <c r="C16" s="2" t="s">
        <v>13</v>
      </c>
      <c r="D16" s="5">
        <v>12.1</v>
      </c>
      <c r="E16" s="6">
        <v>15.2</v>
      </c>
      <c r="F16" s="15">
        <v>16.8</v>
      </c>
    </row>
    <row r="17" spans="2:12" ht="32" x14ac:dyDescent="0.2">
      <c r="B17" s="147"/>
      <c r="C17" s="2" t="s">
        <v>9</v>
      </c>
      <c r="D17" s="5">
        <v>14.3</v>
      </c>
      <c r="E17" s="6">
        <v>18</v>
      </c>
      <c r="F17" s="15">
        <v>28.3</v>
      </c>
    </row>
    <row r="18" spans="2:12" ht="16" x14ac:dyDescent="0.2">
      <c r="B18" s="147"/>
      <c r="C18" s="2" t="s">
        <v>15</v>
      </c>
      <c r="D18" s="5">
        <v>42.4</v>
      </c>
      <c r="E18" s="6">
        <v>53.3</v>
      </c>
      <c r="F18" s="15">
        <v>41.7</v>
      </c>
    </row>
    <row r="19" spans="2:12" ht="16" x14ac:dyDescent="0.2">
      <c r="B19" s="147"/>
      <c r="C19" s="2" t="s">
        <v>17</v>
      </c>
      <c r="D19" s="5">
        <v>5.2</v>
      </c>
      <c r="E19" s="6">
        <v>6.5</v>
      </c>
      <c r="F19" s="15">
        <v>8.1</v>
      </c>
    </row>
    <row r="20" spans="2:12" ht="16" x14ac:dyDescent="0.2">
      <c r="B20" s="147"/>
      <c r="C20" s="2" t="s">
        <v>14</v>
      </c>
      <c r="D20" s="5">
        <v>7.8</v>
      </c>
      <c r="E20" s="12" t="s">
        <v>22</v>
      </c>
      <c r="F20" s="16" t="s">
        <v>22</v>
      </c>
    </row>
    <row r="21" spans="2:12" ht="16" x14ac:dyDescent="0.2">
      <c r="B21" s="147"/>
      <c r="C21" s="2" t="s">
        <v>2</v>
      </c>
      <c r="D21" s="5">
        <v>10</v>
      </c>
      <c r="E21" s="12" t="s">
        <v>22</v>
      </c>
      <c r="F21" s="16" t="s">
        <v>22</v>
      </c>
    </row>
    <row r="22" spans="2:12" ht="16" x14ac:dyDescent="0.2">
      <c r="B22" s="148"/>
      <c r="C22" s="9" t="s">
        <v>16</v>
      </c>
      <c r="D22" s="10">
        <v>2.7</v>
      </c>
      <c r="E22" s="13" t="s">
        <v>22</v>
      </c>
      <c r="F22" s="17" t="s">
        <v>22</v>
      </c>
    </row>
    <row r="23" spans="2:12" ht="51.75" customHeight="1" x14ac:dyDescent="0.2">
      <c r="B23" s="142" t="s">
        <v>23</v>
      </c>
      <c r="C23" s="142"/>
      <c r="D23" s="142"/>
      <c r="E23" s="142"/>
      <c r="F23" s="142"/>
      <c r="K23" s="140"/>
      <c r="L23" s="140"/>
    </row>
    <row r="24" spans="2:12" ht="27.75" customHeight="1" x14ac:dyDescent="0.2">
      <c r="B24" s="143" t="s">
        <v>24</v>
      </c>
      <c r="C24" s="143"/>
      <c r="D24" s="143"/>
      <c r="E24" s="143"/>
      <c r="F24" s="143"/>
    </row>
    <row r="25" spans="2:12" ht="14.25" customHeight="1" x14ac:dyDescent="0.2">
      <c r="B25" s="144" t="s">
        <v>25</v>
      </c>
      <c r="C25" s="144"/>
      <c r="D25" s="144"/>
      <c r="E25" s="144"/>
      <c r="F25" s="144"/>
      <c r="I25" s="145"/>
      <c r="J25" s="145"/>
    </row>
    <row r="26" spans="2:12" ht="14.25" customHeight="1" x14ac:dyDescent="0.2">
      <c r="C26" s="18"/>
      <c r="D26" s="18"/>
      <c r="E26" s="18"/>
      <c r="F26" s="18"/>
      <c r="I26" s="8"/>
      <c r="J26" s="8"/>
    </row>
    <row r="27" spans="2:12" ht="34.5" customHeight="1" x14ac:dyDescent="0.2">
      <c r="B27" s="141" t="s">
        <v>80</v>
      </c>
      <c r="C27" s="141"/>
      <c r="D27" s="141"/>
      <c r="E27" s="141"/>
      <c r="F27" s="141"/>
    </row>
    <row r="28" spans="2:12" ht="59.25" customHeight="1" x14ac:dyDescent="0.2">
      <c r="D28" s="152" t="s">
        <v>86</v>
      </c>
      <c r="E28" s="153"/>
      <c r="F28" s="70" t="s">
        <v>87</v>
      </c>
    </row>
    <row r="29" spans="2:12" ht="16" x14ac:dyDescent="0.2">
      <c r="B29" s="149" t="s">
        <v>82</v>
      </c>
      <c r="C29" s="1" t="s">
        <v>81</v>
      </c>
      <c r="D29" s="154">
        <v>39</v>
      </c>
      <c r="E29" s="155"/>
      <c r="F29" s="66">
        <v>15</v>
      </c>
    </row>
    <row r="30" spans="2:12" ht="16" x14ac:dyDescent="0.2">
      <c r="B30" s="150"/>
      <c r="C30" s="71" t="s">
        <v>84</v>
      </c>
      <c r="D30" s="156">
        <v>31</v>
      </c>
      <c r="E30" s="157"/>
      <c r="F30" s="72">
        <v>85</v>
      </c>
    </row>
    <row r="31" spans="2:12" ht="16" x14ac:dyDescent="0.2">
      <c r="B31" s="149" t="s">
        <v>83</v>
      </c>
      <c r="C31" s="1" t="s">
        <v>85</v>
      </c>
      <c r="D31" s="154">
        <v>51</v>
      </c>
      <c r="E31" s="155"/>
      <c r="F31" s="66">
        <v>27</v>
      </c>
    </row>
    <row r="32" spans="2:12" ht="16" x14ac:dyDescent="0.2">
      <c r="B32" s="151"/>
      <c r="C32" s="9" t="s">
        <v>84</v>
      </c>
      <c r="D32" s="156">
        <v>49</v>
      </c>
      <c r="E32" s="157"/>
      <c r="F32" s="67">
        <v>73</v>
      </c>
    </row>
    <row r="33" spans="2:6" ht="25.5" customHeight="1" x14ac:dyDescent="0.2">
      <c r="B33" s="144" t="s">
        <v>88</v>
      </c>
      <c r="C33" s="144"/>
      <c r="D33" s="144"/>
      <c r="E33" s="144"/>
      <c r="F33" s="144"/>
    </row>
  </sheetData>
  <mergeCells count="18">
    <mergeCell ref="B33:F33"/>
    <mergeCell ref="B29:B30"/>
    <mergeCell ref="B31:B32"/>
    <mergeCell ref="D28:E28"/>
    <mergeCell ref="D29:E29"/>
    <mergeCell ref="D30:E30"/>
    <mergeCell ref="D31:E31"/>
    <mergeCell ref="D32:E32"/>
    <mergeCell ref="B25:F25"/>
    <mergeCell ref="I25:J25"/>
    <mergeCell ref="B5:B13"/>
    <mergeCell ref="B14:B22"/>
    <mergeCell ref="B27:F27"/>
    <mergeCell ref="A1:B1"/>
    <mergeCell ref="K23:L23"/>
    <mergeCell ref="B3:F3"/>
    <mergeCell ref="B23:F23"/>
    <mergeCell ref="B24:F24"/>
  </mergeCells>
  <hyperlinks>
    <hyperlink ref="A1" location="Sommaire!A1" display="Retour au sommaire" xr:uid="{00000000-0004-0000-0400-000000000000}"/>
  </hyperlinks>
  <pageMargins left="0.7" right="0.7" top="0.75" bottom="0.75" header="0.3" footer="0.3"/>
  <pageSetup paperSize="9" scale="88" orientation="portrait" horizontalDpi="90" verticalDpi="90"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3"/>
  <sheetViews>
    <sheetView showGridLines="0" topLeftCell="A13" workbookViewId="0">
      <selection sqref="A1:B1"/>
    </sheetView>
  </sheetViews>
  <sheetFormatPr baseColWidth="10" defaultRowHeight="15" x14ac:dyDescent="0.2"/>
  <cols>
    <col min="1" max="1" width="4.33203125" customWidth="1"/>
    <col min="2" max="2" width="34.6640625" customWidth="1"/>
    <col min="3" max="3" width="21.83203125" customWidth="1"/>
    <col min="4" max="4" width="21.1640625" customWidth="1"/>
    <col min="5" max="5" width="23.5" customWidth="1"/>
    <col min="11" max="11" width="11.5" customWidth="1"/>
  </cols>
  <sheetData>
    <row r="1" spans="1:8" x14ac:dyDescent="0.2">
      <c r="A1" s="133" t="s">
        <v>46</v>
      </c>
      <c r="B1" s="133"/>
    </row>
    <row r="3" spans="1:8" ht="27.75" customHeight="1" x14ac:dyDescent="0.2">
      <c r="G3" s="30"/>
    </row>
    <row r="4" spans="1:8" x14ac:dyDescent="0.2">
      <c r="B4" s="159" t="s">
        <v>89</v>
      </c>
      <c r="C4" s="159"/>
      <c r="D4" s="159"/>
      <c r="E4" s="159"/>
    </row>
    <row r="6" spans="1:8" ht="45" x14ac:dyDescent="0.2">
      <c r="B6" s="33"/>
      <c r="C6" s="38" t="s">
        <v>40</v>
      </c>
      <c r="D6" s="38" t="s">
        <v>41</v>
      </c>
      <c r="E6" s="39" t="s">
        <v>42</v>
      </c>
    </row>
    <row r="7" spans="1:8" x14ac:dyDescent="0.2">
      <c r="B7" s="40" t="s">
        <v>43</v>
      </c>
      <c r="C7" s="36">
        <v>0.2</v>
      </c>
      <c r="D7" s="36">
        <v>0.09</v>
      </c>
      <c r="E7" s="37">
        <v>0.13</v>
      </c>
    </row>
    <row r="8" spans="1:8" x14ac:dyDescent="0.2">
      <c r="B8" s="41" t="s">
        <v>44</v>
      </c>
      <c r="C8" s="35">
        <v>0.15</v>
      </c>
      <c r="D8" s="35">
        <v>0.09</v>
      </c>
      <c r="E8" s="34">
        <v>0.12</v>
      </c>
    </row>
    <row r="10" spans="1:8" ht="37.5" customHeight="1" x14ac:dyDescent="0.2">
      <c r="B10" s="158" t="s">
        <v>50</v>
      </c>
      <c r="C10" s="158"/>
      <c r="D10" s="158"/>
      <c r="E10" s="158"/>
    </row>
    <row r="11" spans="1:8" x14ac:dyDescent="0.2">
      <c r="B11" s="158" t="s">
        <v>48</v>
      </c>
      <c r="C11" s="158"/>
      <c r="D11" s="158"/>
      <c r="E11" s="158"/>
    </row>
    <row r="12" spans="1:8" x14ac:dyDescent="0.2">
      <c r="B12" s="158" t="s">
        <v>47</v>
      </c>
      <c r="C12" s="158"/>
      <c r="D12" s="158"/>
      <c r="E12" s="158"/>
    </row>
    <row r="15" spans="1:8" x14ac:dyDescent="0.2">
      <c r="B15" s="160" t="s">
        <v>45</v>
      </c>
      <c r="C15" s="160"/>
      <c r="D15" s="160"/>
      <c r="E15" s="160"/>
      <c r="F15" s="42"/>
      <c r="G15" s="42"/>
      <c r="H15" s="42"/>
    </row>
    <row r="18" spans="2:18" ht="23.25" customHeight="1" x14ac:dyDescent="0.2">
      <c r="R18" s="31"/>
    </row>
    <row r="19" spans="2:18" ht="30.75" customHeight="1" x14ac:dyDescent="0.2"/>
    <row r="21" spans="2:18" ht="35.25" customHeight="1" x14ac:dyDescent="0.2"/>
    <row r="22" spans="2:18" x14ac:dyDescent="0.2">
      <c r="K22" s="31" t="s">
        <v>51</v>
      </c>
    </row>
    <row r="30" spans="2:18" x14ac:dyDescent="0.2">
      <c r="B30" s="158" t="s">
        <v>47</v>
      </c>
      <c r="C30" s="158"/>
      <c r="D30" s="158"/>
      <c r="E30" s="158"/>
      <c r="F30" s="43"/>
      <c r="G30" s="43"/>
      <c r="H30" s="43"/>
    </row>
    <row r="31" spans="2:18" x14ac:dyDescent="0.2">
      <c r="B31" s="158" t="s">
        <v>48</v>
      </c>
      <c r="C31" s="158"/>
      <c r="D31" s="158"/>
      <c r="E31" s="158"/>
      <c r="F31" s="43"/>
      <c r="G31" s="43"/>
      <c r="H31" s="43"/>
    </row>
    <row r="32" spans="2:18" x14ac:dyDescent="0.2">
      <c r="B32" s="158" t="s">
        <v>49</v>
      </c>
      <c r="C32" s="158"/>
      <c r="D32" s="158"/>
      <c r="E32" s="158"/>
      <c r="F32" s="43"/>
      <c r="G32" s="43"/>
      <c r="H32" s="43"/>
    </row>
    <row r="33" spans="2:8" ht="26.25" customHeight="1" x14ac:dyDescent="0.2">
      <c r="B33" s="158" t="s">
        <v>50</v>
      </c>
      <c r="C33" s="158"/>
      <c r="D33" s="158"/>
      <c r="E33" s="158"/>
      <c r="F33" s="43"/>
      <c r="G33" s="43"/>
      <c r="H33" s="43"/>
    </row>
  </sheetData>
  <mergeCells count="10">
    <mergeCell ref="B30:E30"/>
    <mergeCell ref="B31:E31"/>
    <mergeCell ref="B32:E32"/>
    <mergeCell ref="B33:E33"/>
    <mergeCell ref="A1:B1"/>
    <mergeCell ref="B4:E4"/>
    <mergeCell ref="B10:E10"/>
    <mergeCell ref="B11:E11"/>
    <mergeCell ref="B12:E12"/>
    <mergeCell ref="B15:E15"/>
  </mergeCells>
  <hyperlinks>
    <hyperlink ref="A1" location="Sommaire!A1" display="Retour au sommaire "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0"/>
  <sheetViews>
    <sheetView workbookViewId="0"/>
  </sheetViews>
  <sheetFormatPr baseColWidth="10" defaultColWidth="11.5" defaultRowHeight="15" x14ac:dyDescent="0.2"/>
  <cols>
    <col min="1" max="1" width="3.5" customWidth="1"/>
    <col min="2" max="2" width="26.1640625" customWidth="1"/>
    <col min="3" max="7" width="10.5" customWidth="1"/>
  </cols>
  <sheetData>
    <row r="1" spans="1:8" x14ac:dyDescent="0.2">
      <c r="A1" s="7" t="s">
        <v>60</v>
      </c>
      <c r="H1" s="84"/>
    </row>
    <row r="2" spans="1:8" x14ac:dyDescent="0.2">
      <c r="B2" s="7"/>
      <c r="H2" s="84"/>
    </row>
    <row r="3" spans="1:8" s="86" customFormat="1" ht="18" customHeight="1" x14ac:dyDescent="0.2">
      <c r="B3" s="117" t="s">
        <v>311</v>
      </c>
      <c r="C3" s="117"/>
      <c r="D3" s="85"/>
      <c r="E3" s="85"/>
      <c r="F3" s="85"/>
      <c r="G3" s="85"/>
      <c r="H3" s="86" t="s">
        <v>312</v>
      </c>
    </row>
    <row r="4" spans="1:8" ht="78" x14ac:dyDescent="0.2">
      <c r="B4" s="87" t="s">
        <v>90</v>
      </c>
      <c r="C4" s="88"/>
      <c r="D4" s="118" t="s">
        <v>313</v>
      </c>
      <c r="E4" s="119" t="s">
        <v>314</v>
      </c>
      <c r="F4" s="89" t="s">
        <v>315</v>
      </c>
      <c r="G4" s="90"/>
    </row>
    <row r="5" spans="1:8" x14ac:dyDescent="0.2">
      <c r="B5" s="91" t="s">
        <v>91</v>
      </c>
      <c r="C5" s="92" t="s">
        <v>92</v>
      </c>
      <c r="D5" s="93">
        <v>3813</v>
      </c>
      <c r="E5" s="93">
        <v>350</v>
      </c>
      <c r="F5" s="94">
        <v>5</v>
      </c>
      <c r="G5" s="120"/>
    </row>
    <row r="6" spans="1:8" x14ac:dyDescent="0.2">
      <c r="B6" s="95" t="s">
        <v>93</v>
      </c>
      <c r="C6" s="122" t="s">
        <v>94</v>
      </c>
      <c r="D6" s="96">
        <v>9490</v>
      </c>
      <c r="E6" s="96">
        <v>1039</v>
      </c>
      <c r="F6" s="97">
        <v>18.2</v>
      </c>
      <c r="G6" s="120"/>
    </row>
    <row r="7" spans="1:8" x14ac:dyDescent="0.2">
      <c r="B7" s="95" t="s">
        <v>95</v>
      </c>
      <c r="C7" s="122" t="s">
        <v>96</v>
      </c>
      <c r="D7" s="96">
        <v>4411</v>
      </c>
      <c r="E7" s="96">
        <v>396</v>
      </c>
      <c r="F7" s="97">
        <v>12.1</v>
      </c>
      <c r="G7" s="120"/>
    </row>
    <row r="8" spans="1:8" x14ac:dyDescent="0.2">
      <c r="B8" s="95" t="s">
        <v>97</v>
      </c>
      <c r="C8" s="122" t="s">
        <v>98</v>
      </c>
      <c r="D8" s="96">
        <v>1568</v>
      </c>
      <c r="E8" s="96">
        <v>150</v>
      </c>
      <c r="F8" s="97">
        <v>10.3</v>
      </c>
      <c r="G8" s="120"/>
    </row>
    <row r="9" spans="1:8" x14ac:dyDescent="0.2">
      <c r="B9" s="95" t="s">
        <v>99</v>
      </c>
      <c r="C9" s="122" t="s">
        <v>100</v>
      </c>
      <c r="D9" s="96">
        <v>1117</v>
      </c>
      <c r="E9" s="96">
        <v>100</v>
      </c>
      <c r="F9" s="97">
        <v>8.6</v>
      </c>
      <c r="G9" s="120"/>
    </row>
    <row r="10" spans="1:8" x14ac:dyDescent="0.2">
      <c r="B10" s="95" t="s">
        <v>101</v>
      </c>
      <c r="C10" s="122" t="s">
        <v>102</v>
      </c>
      <c r="D10" s="96">
        <v>9602</v>
      </c>
      <c r="E10" s="96">
        <v>877</v>
      </c>
      <c r="F10" s="97">
        <v>7.3</v>
      </c>
      <c r="G10" s="120"/>
    </row>
    <row r="11" spans="1:8" x14ac:dyDescent="0.2">
      <c r="B11" s="95" t="s">
        <v>103</v>
      </c>
      <c r="C11" s="122" t="s">
        <v>104</v>
      </c>
      <c r="D11" s="96">
        <v>2900</v>
      </c>
      <c r="E11" s="96">
        <v>272</v>
      </c>
      <c r="F11" s="97">
        <v>9.4</v>
      </c>
      <c r="G11" s="120"/>
    </row>
    <row r="12" spans="1:8" x14ac:dyDescent="0.2">
      <c r="B12" s="95" t="s">
        <v>105</v>
      </c>
      <c r="C12" s="122" t="s">
        <v>106</v>
      </c>
      <c r="D12" s="96">
        <v>4021</v>
      </c>
      <c r="E12" s="96">
        <v>411</v>
      </c>
      <c r="F12" s="97">
        <v>15.2</v>
      </c>
      <c r="G12" s="120"/>
    </row>
    <row r="13" spans="1:8" x14ac:dyDescent="0.2">
      <c r="B13" s="95" t="s">
        <v>107</v>
      </c>
      <c r="C13" s="122" t="s">
        <v>108</v>
      </c>
      <c r="D13" s="96">
        <v>1851</v>
      </c>
      <c r="E13" s="96">
        <v>170</v>
      </c>
      <c r="F13" s="97">
        <v>11.9</v>
      </c>
      <c r="G13" s="120"/>
    </row>
    <row r="14" spans="1:8" x14ac:dyDescent="0.2">
      <c r="B14" s="95" t="s">
        <v>109</v>
      </c>
      <c r="C14" s="122" t="s">
        <v>110</v>
      </c>
      <c r="D14" s="96">
        <v>3482</v>
      </c>
      <c r="E14" s="96">
        <v>339</v>
      </c>
      <c r="F14" s="97">
        <v>9</v>
      </c>
      <c r="G14" s="120"/>
    </row>
    <row r="15" spans="1:8" x14ac:dyDescent="0.2">
      <c r="B15" s="95" t="s">
        <v>111</v>
      </c>
      <c r="C15" s="122" t="s">
        <v>112</v>
      </c>
      <c r="D15" s="96">
        <v>4221</v>
      </c>
      <c r="E15" s="96">
        <v>499</v>
      </c>
      <c r="F15" s="97">
        <v>14.3</v>
      </c>
      <c r="G15" s="120"/>
    </row>
    <row r="16" spans="1:8" x14ac:dyDescent="0.2">
      <c r="B16" s="95" t="s">
        <v>113</v>
      </c>
      <c r="C16" s="122" t="s">
        <v>114</v>
      </c>
      <c r="D16" s="96">
        <v>2318</v>
      </c>
      <c r="E16" s="96">
        <v>213</v>
      </c>
      <c r="F16" s="97">
        <v>8.6999999999999993</v>
      </c>
      <c r="G16" s="120"/>
    </row>
    <row r="17" spans="2:8" x14ac:dyDescent="0.2">
      <c r="B17" s="95" t="s">
        <v>115</v>
      </c>
      <c r="C17" s="122" t="s">
        <v>116</v>
      </c>
      <c r="D17" s="96">
        <v>23885</v>
      </c>
      <c r="E17" s="96">
        <v>2054</v>
      </c>
      <c r="F17" s="97">
        <v>8.1</v>
      </c>
      <c r="G17" s="120"/>
    </row>
    <row r="18" spans="2:8" x14ac:dyDescent="0.2">
      <c r="B18" s="95" t="s">
        <v>117</v>
      </c>
      <c r="C18" s="122" t="s">
        <v>118</v>
      </c>
      <c r="D18" s="96">
        <v>9163</v>
      </c>
      <c r="E18" s="96">
        <v>1054</v>
      </c>
      <c r="F18" s="97">
        <v>11.7</v>
      </c>
      <c r="G18" s="120"/>
    </row>
    <row r="19" spans="2:8" x14ac:dyDescent="0.2">
      <c r="B19" s="95" t="s">
        <v>119</v>
      </c>
      <c r="C19" s="122" t="s">
        <v>120</v>
      </c>
      <c r="D19" s="96">
        <v>1762</v>
      </c>
      <c r="E19" s="96">
        <v>187</v>
      </c>
      <c r="F19" s="97">
        <v>14.6</v>
      </c>
      <c r="G19" s="120"/>
    </row>
    <row r="20" spans="2:8" x14ac:dyDescent="0.2">
      <c r="B20" s="95" t="s">
        <v>121</v>
      </c>
      <c r="C20" s="122" t="s">
        <v>122</v>
      </c>
      <c r="D20" s="96">
        <v>4845</v>
      </c>
      <c r="E20" s="96">
        <v>426</v>
      </c>
      <c r="F20" s="97">
        <v>12.5</v>
      </c>
      <c r="G20" s="120"/>
    </row>
    <row r="21" spans="2:8" ht="15" customHeight="1" x14ac:dyDescent="0.2">
      <c r="B21" s="95" t="s">
        <v>123</v>
      </c>
      <c r="C21" s="122" t="s">
        <v>124</v>
      </c>
      <c r="D21" s="96">
        <v>7021</v>
      </c>
      <c r="E21" s="96">
        <v>667</v>
      </c>
      <c r="F21" s="97">
        <v>10.199999999999999</v>
      </c>
      <c r="G21" s="120"/>
    </row>
    <row r="22" spans="2:8" ht="14.5" customHeight="1" x14ac:dyDescent="0.2">
      <c r="B22" s="95" t="s">
        <v>125</v>
      </c>
      <c r="C22" s="122" t="s">
        <v>126</v>
      </c>
      <c r="D22" s="96">
        <v>4281</v>
      </c>
      <c r="E22" s="96">
        <v>476</v>
      </c>
      <c r="F22" s="97">
        <v>16.399999999999999</v>
      </c>
      <c r="G22" s="120"/>
    </row>
    <row r="23" spans="2:8" x14ac:dyDescent="0.2">
      <c r="B23" s="95" t="s">
        <v>127</v>
      </c>
      <c r="C23" s="122" t="s">
        <v>128</v>
      </c>
      <c r="D23" s="96">
        <v>2919</v>
      </c>
      <c r="E23" s="96">
        <v>271</v>
      </c>
      <c r="F23" s="97">
        <v>12</v>
      </c>
      <c r="G23" s="120"/>
    </row>
    <row r="24" spans="2:8" x14ac:dyDescent="0.2">
      <c r="B24" s="95" t="s">
        <v>129</v>
      </c>
      <c r="C24" s="122" t="s">
        <v>130</v>
      </c>
      <c r="D24" s="96">
        <v>936</v>
      </c>
      <c r="E24" s="96">
        <v>98</v>
      </c>
      <c r="F24" s="97">
        <v>7.1</v>
      </c>
      <c r="G24" s="120"/>
    </row>
    <row r="25" spans="2:8" x14ac:dyDescent="0.2">
      <c r="B25" s="95" t="s">
        <v>131</v>
      </c>
      <c r="C25" s="122" t="s">
        <v>132</v>
      </c>
      <c r="D25" s="96">
        <v>1822</v>
      </c>
      <c r="E25" s="96">
        <v>207</v>
      </c>
      <c r="F25" s="97">
        <v>9.9</v>
      </c>
      <c r="G25" s="120"/>
    </row>
    <row r="26" spans="2:8" ht="15" customHeight="1" x14ac:dyDescent="0.2">
      <c r="B26" s="95" t="s">
        <v>133</v>
      </c>
      <c r="C26" s="122" t="s">
        <v>134</v>
      </c>
      <c r="D26" s="96">
        <v>8355</v>
      </c>
      <c r="E26" s="96">
        <v>775</v>
      </c>
      <c r="F26" s="97">
        <v>10.3</v>
      </c>
      <c r="G26" s="120"/>
    </row>
    <row r="27" spans="2:8" x14ac:dyDescent="0.2">
      <c r="B27" s="95" t="s">
        <v>135</v>
      </c>
      <c r="C27" s="122" t="s">
        <v>136</v>
      </c>
      <c r="D27" s="96">
        <v>4456</v>
      </c>
      <c r="E27" s="96">
        <v>494</v>
      </c>
      <c r="F27" s="97">
        <v>8.5</v>
      </c>
      <c r="G27" s="120"/>
      <c r="H27" s="98" t="s">
        <v>37</v>
      </c>
    </row>
    <row r="28" spans="2:8" x14ac:dyDescent="0.2">
      <c r="B28" s="95" t="s">
        <v>137</v>
      </c>
      <c r="C28" s="122" t="s">
        <v>138</v>
      </c>
      <c r="D28" s="96">
        <v>1278</v>
      </c>
      <c r="E28" s="96">
        <v>105</v>
      </c>
      <c r="F28" s="97">
        <v>11.3</v>
      </c>
      <c r="G28" s="120"/>
    </row>
    <row r="29" spans="2:8" x14ac:dyDescent="0.2">
      <c r="B29" s="95" t="s">
        <v>139</v>
      </c>
      <c r="C29" s="122" t="s">
        <v>140</v>
      </c>
      <c r="D29" s="96">
        <v>5128</v>
      </c>
      <c r="E29" s="96">
        <v>512</v>
      </c>
      <c r="F29" s="97">
        <v>14.5</v>
      </c>
      <c r="G29" s="120"/>
    </row>
    <row r="30" spans="2:8" x14ac:dyDescent="0.2">
      <c r="B30" s="95" t="s">
        <v>141</v>
      </c>
      <c r="C30" s="122" t="s">
        <v>142</v>
      </c>
      <c r="D30" s="96">
        <v>8194</v>
      </c>
      <c r="E30" s="96">
        <v>737</v>
      </c>
      <c r="F30" s="97">
        <v>10.1</v>
      </c>
      <c r="G30" s="120"/>
      <c r="H30" s="84"/>
    </row>
    <row r="31" spans="2:8" x14ac:dyDescent="0.2">
      <c r="B31" s="95" t="s">
        <v>143</v>
      </c>
      <c r="C31" s="122" t="s">
        <v>144</v>
      </c>
      <c r="D31" s="96">
        <v>5303</v>
      </c>
      <c r="E31" s="96">
        <v>494</v>
      </c>
      <c r="F31" s="97">
        <v>9.4</v>
      </c>
      <c r="G31" s="120"/>
    </row>
    <row r="32" spans="2:8" x14ac:dyDescent="0.2">
      <c r="B32" s="95" t="s">
        <v>145</v>
      </c>
      <c r="C32" s="122" t="s">
        <v>146</v>
      </c>
      <c r="D32" s="96">
        <v>5948</v>
      </c>
      <c r="E32" s="96">
        <v>669</v>
      </c>
      <c r="F32" s="97">
        <v>10.7</v>
      </c>
      <c r="G32" s="120"/>
    </row>
    <row r="33" spans="2:14" x14ac:dyDescent="0.2">
      <c r="B33" s="95" t="s">
        <v>147</v>
      </c>
      <c r="C33" s="122" t="s">
        <v>148</v>
      </c>
      <c r="D33" s="96">
        <v>3806</v>
      </c>
      <c r="E33" s="96">
        <v>356</v>
      </c>
      <c r="F33" s="97">
        <v>8</v>
      </c>
      <c r="G33" s="120"/>
    </row>
    <row r="34" spans="2:14" x14ac:dyDescent="0.2">
      <c r="B34" s="95" t="s">
        <v>149</v>
      </c>
      <c r="C34" s="122" t="s">
        <v>150</v>
      </c>
      <c r="D34" s="96">
        <v>8271</v>
      </c>
      <c r="E34" s="96">
        <v>772</v>
      </c>
      <c r="F34" s="97">
        <v>7.7</v>
      </c>
      <c r="G34" s="120"/>
    </row>
    <row r="35" spans="2:14" x14ac:dyDescent="0.2">
      <c r="B35" s="95" t="s">
        <v>151</v>
      </c>
      <c r="C35" s="122" t="s">
        <v>152</v>
      </c>
      <c r="D35" s="96">
        <v>10526</v>
      </c>
      <c r="E35" s="96">
        <v>1013</v>
      </c>
      <c r="F35" s="97">
        <v>12.3</v>
      </c>
      <c r="G35" s="120"/>
    </row>
    <row r="36" spans="2:14" x14ac:dyDescent="0.2">
      <c r="B36" s="95" t="s">
        <v>153</v>
      </c>
      <c r="C36" s="122" t="s">
        <v>154</v>
      </c>
      <c r="D36" s="96">
        <v>20450</v>
      </c>
      <c r="E36" s="96">
        <v>2010</v>
      </c>
      <c r="F36" s="97">
        <v>9</v>
      </c>
      <c r="G36" s="120"/>
    </row>
    <row r="37" spans="2:14" x14ac:dyDescent="0.2">
      <c r="B37" s="95" t="s">
        <v>155</v>
      </c>
      <c r="C37" s="122" t="s">
        <v>156</v>
      </c>
      <c r="D37" s="96">
        <v>2234</v>
      </c>
      <c r="E37" s="96">
        <v>226</v>
      </c>
      <c r="F37" s="97">
        <v>13.7</v>
      </c>
      <c r="G37" s="120"/>
    </row>
    <row r="38" spans="2:14" x14ac:dyDescent="0.2">
      <c r="B38" s="95" t="s">
        <v>157</v>
      </c>
      <c r="C38" s="122" t="s">
        <v>158</v>
      </c>
      <c r="D38" s="96">
        <v>22271</v>
      </c>
      <c r="E38" s="96">
        <v>2284</v>
      </c>
      <c r="F38" s="97">
        <v>10.199999999999999</v>
      </c>
      <c r="G38" s="120"/>
    </row>
    <row r="39" spans="2:14" x14ac:dyDescent="0.2">
      <c r="B39" s="95" t="s">
        <v>159</v>
      </c>
      <c r="C39" s="122" t="s">
        <v>160</v>
      </c>
      <c r="D39" s="96">
        <v>17297</v>
      </c>
      <c r="E39" s="96">
        <v>1972</v>
      </c>
      <c r="F39" s="97">
        <v>11.9</v>
      </c>
      <c r="G39" s="120"/>
      <c r="I39" s="98"/>
      <c r="J39" s="99"/>
      <c r="K39" s="100"/>
      <c r="L39" s="100"/>
      <c r="M39" s="101"/>
      <c r="N39" s="99"/>
    </row>
    <row r="40" spans="2:14" x14ac:dyDescent="0.2">
      <c r="B40" s="95" t="s">
        <v>161</v>
      </c>
      <c r="C40" s="122" t="s">
        <v>162</v>
      </c>
      <c r="D40" s="96">
        <v>13094</v>
      </c>
      <c r="E40" s="96">
        <v>1382</v>
      </c>
      <c r="F40" s="97">
        <v>8.8000000000000007</v>
      </c>
      <c r="G40" s="120"/>
      <c r="H40" s="161"/>
      <c r="I40" s="161"/>
      <c r="J40" s="161"/>
      <c r="K40" s="161"/>
      <c r="L40" s="161"/>
      <c r="M40" s="161"/>
      <c r="N40" s="161"/>
    </row>
    <row r="41" spans="2:14" x14ac:dyDescent="0.2">
      <c r="B41" s="95" t="s">
        <v>163</v>
      </c>
      <c r="C41" s="122" t="s">
        <v>164</v>
      </c>
      <c r="D41" s="96">
        <v>3273</v>
      </c>
      <c r="E41" s="96">
        <v>339</v>
      </c>
      <c r="F41" s="97">
        <v>17.899999999999999</v>
      </c>
      <c r="G41" s="120"/>
      <c r="H41" s="161"/>
      <c r="I41" s="161"/>
      <c r="J41" s="161"/>
      <c r="K41" s="161"/>
      <c r="L41" s="161"/>
      <c r="M41" s="161"/>
      <c r="N41" s="161"/>
    </row>
    <row r="42" spans="2:14" x14ac:dyDescent="0.2">
      <c r="B42" s="95" t="s">
        <v>165</v>
      </c>
      <c r="C42" s="122" t="s">
        <v>166</v>
      </c>
      <c r="D42" s="96">
        <v>8231</v>
      </c>
      <c r="E42" s="96">
        <v>814</v>
      </c>
      <c r="F42" s="97">
        <v>10.3</v>
      </c>
      <c r="G42" s="120"/>
    </row>
    <row r="43" spans="2:14" x14ac:dyDescent="0.2">
      <c r="B43" s="95" t="s">
        <v>167</v>
      </c>
      <c r="C43" s="122" t="s">
        <v>168</v>
      </c>
      <c r="D43" s="96">
        <v>11328</v>
      </c>
      <c r="E43" s="96">
        <v>1075</v>
      </c>
      <c r="F43" s="97">
        <v>6.5</v>
      </c>
      <c r="G43" s="120"/>
    </row>
    <row r="44" spans="2:14" x14ac:dyDescent="0.2">
      <c r="B44" s="95" t="s">
        <v>169</v>
      </c>
      <c r="C44" s="122" t="s">
        <v>170</v>
      </c>
      <c r="D44" s="96">
        <v>2322</v>
      </c>
      <c r="E44" s="96">
        <v>211</v>
      </c>
      <c r="F44" s="97">
        <v>8.6999999999999993</v>
      </c>
      <c r="G44" s="120"/>
    </row>
    <row r="45" spans="2:14" x14ac:dyDescent="0.2">
      <c r="B45" s="95" t="s">
        <v>171</v>
      </c>
      <c r="C45" s="122" t="s">
        <v>172</v>
      </c>
      <c r="D45" s="96">
        <v>4337</v>
      </c>
      <c r="E45" s="96">
        <v>423</v>
      </c>
      <c r="F45" s="97">
        <v>11.1</v>
      </c>
      <c r="G45" s="120"/>
    </row>
    <row r="46" spans="2:14" x14ac:dyDescent="0.2">
      <c r="B46" s="95" t="s">
        <v>173</v>
      </c>
      <c r="C46" s="122" t="s">
        <v>174</v>
      </c>
      <c r="D46" s="96">
        <v>3475</v>
      </c>
      <c r="E46" s="96">
        <v>409</v>
      </c>
      <c r="F46" s="97">
        <v>13.2</v>
      </c>
      <c r="G46" s="120"/>
    </row>
    <row r="47" spans="2:14" x14ac:dyDescent="0.2">
      <c r="B47" s="95" t="s">
        <v>175</v>
      </c>
      <c r="C47" s="122" t="s">
        <v>176</v>
      </c>
      <c r="D47" s="96">
        <v>8849</v>
      </c>
      <c r="E47" s="96">
        <v>862</v>
      </c>
      <c r="F47" s="97">
        <v>9.1</v>
      </c>
      <c r="G47" s="120"/>
    </row>
    <row r="48" spans="2:14" x14ac:dyDescent="0.2">
      <c r="B48" s="95" t="s">
        <v>177</v>
      </c>
      <c r="C48" s="122" t="s">
        <v>178</v>
      </c>
      <c r="D48" s="96">
        <v>2869</v>
      </c>
      <c r="E48" s="96">
        <v>249</v>
      </c>
      <c r="F48" s="97">
        <v>11.6</v>
      </c>
      <c r="G48" s="120"/>
    </row>
    <row r="49" spans="2:7" x14ac:dyDescent="0.2">
      <c r="B49" s="95" t="s">
        <v>179</v>
      </c>
      <c r="C49" s="122" t="s">
        <v>180</v>
      </c>
      <c r="D49" s="96">
        <v>16170</v>
      </c>
      <c r="E49" s="96">
        <v>1692</v>
      </c>
      <c r="F49" s="97">
        <v>8.8000000000000007</v>
      </c>
      <c r="G49" s="120"/>
    </row>
    <row r="50" spans="2:7" x14ac:dyDescent="0.2">
      <c r="B50" s="95" t="s">
        <v>181</v>
      </c>
      <c r="C50" s="122" t="s">
        <v>182</v>
      </c>
      <c r="D50" s="96">
        <v>7572</v>
      </c>
      <c r="E50" s="96">
        <v>795</v>
      </c>
      <c r="F50" s="97">
        <v>9.5</v>
      </c>
      <c r="G50" s="120"/>
    </row>
    <row r="51" spans="2:7" x14ac:dyDescent="0.2">
      <c r="B51" s="95" t="s">
        <v>183</v>
      </c>
      <c r="C51" s="122" t="s">
        <v>184</v>
      </c>
      <c r="D51" s="96">
        <v>2331</v>
      </c>
      <c r="E51" s="96">
        <v>167</v>
      </c>
      <c r="F51" s="97">
        <v>11.7</v>
      </c>
      <c r="G51" s="120"/>
    </row>
    <row r="52" spans="2:7" x14ac:dyDescent="0.2">
      <c r="B52" s="95" t="s">
        <v>185</v>
      </c>
      <c r="C52" s="122" t="s">
        <v>186</v>
      </c>
      <c r="D52" s="96">
        <v>4348</v>
      </c>
      <c r="E52" s="96">
        <v>408</v>
      </c>
      <c r="F52" s="97">
        <v>13.1</v>
      </c>
      <c r="G52" s="120"/>
    </row>
    <row r="53" spans="2:7" x14ac:dyDescent="0.2">
      <c r="B53" s="95" t="s">
        <v>187</v>
      </c>
      <c r="C53" s="122" t="s">
        <v>188</v>
      </c>
      <c r="D53" s="96">
        <v>631</v>
      </c>
      <c r="E53" s="96">
        <v>62</v>
      </c>
      <c r="F53" s="97">
        <v>8.1</v>
      </c>
      <c r="G53" s="120"/>
    </row>
    <row r="54" spans="2:7" x14ac:dyDescent="0.2">
      <c r="B54" s="95" t="s">
        <v>189</v>
      </c>
      <c r="C54" s="122" t="s">
        <v>190</v>
      </c>
      <c r="D54" s="96">
        <v>10575</v>
      </c>
      <c r="E54" s="96">
        <v>1185</v>
      </c>
      <c r="F54" s="97">
        <v>10.5</v>
      </c>
      <c r="G54" s="120"/>
    </row>
    <row r="55" spans="2:7" x14ac:dyDescent="0.2">
      <c r="B55" s="95" t="s">
        <v>191</v>
      </c>
      <c r="C55" s="122" t="s">
        <v>192</v>
      </c>
      <c r="D55" s="96">
        <v>4535</v>
      </c>
      <c r="E55" s="96">
        <v>468</v>
      </c>
      <c r="F55" s="97">
        <v>10.3</v>
      </c>
      <c r="G55" s="120"/>
    </row>
    <row r="56" spans="2:7" x14ac:dyDescent="0.2">
      <c r="B56" s="95" t="s">
        <v>193</v>
      </c>
      <c r="C56" s="122" t="s">
        <v>194</v>
      </c>
      <c r="D56" s="96">
        <v>6650</v>
      </c>
      <c r="E56" s="96">
        <v>582</v>
      </c>
      <c r="F56" s="97">
        <v>7.7</v>
      </c>
      <c r="G56" s="120"/>
    </row>
    <row r="57" spans="2:7" x14ac:dyDescent="0.2">
      <c r="B57" s="95" t="s">
        <v>195</v>
      </c>
      <c r="C57" s="122" t="s">
        <v>196</v>
      </c>
      <c r="D57" s="96">
        <v>1834</v>
      </c>
      <c r="E57" s="96">
        <v>167</v>
      </c>
      <c r="F57" s="97">
        <v>10.1</v>
      </c>
      <c r="G57" s="120"/>
    </row>
    <row r="58" spans="2:7" x14ac:dyDescent="0.2">
      <c r="B58" s="95" t="s">
        <v>197</v>
      </c>
      <c r="C58" s="122" t="s">
        <v>198</v>
      </c>
      <c r="D58" s="96">
        <v>3279</v>
      </c>
      <c r="E58" s="96">
        <v>403</v>
      </c>
      <c r="F58" s="97">
        <v>12</v>
      </c>
      <c r="G58" s="120"/>
    </row>
    <row r="59" spans="2:7" x14ac:dyDescent="0.2">
      <c r="B59" s="95" t="s">
        <v>199</v>
      </c>
      <c r="C59" s="122" t="s">
        <v>200</v>
      </c>
      <c r="D59" s="96">
        <v>11252</v>
      </c>
      <c r="E59" s="96">
        <v>1037</v>
      </c>
      <c r="F59" s="97">
        <v>9.9</v>
      </c>
      <c r="G59" s="120"/>
    </row>
    <row r="60" spans="2:7" x14ac:dyDescent="0.2">
      <c r="B60" s="95" t="s">
        <v>201</v>
      </c>
      <c r="C60" s="122" t="s">
        <v>202</v>
      </c>
      <c r="D60" s="96">
        <v>2520</v>
      </c>
      <c r="E60" s="96">
        <v>228</v>
      </c>
      <c r="F60" s="97">
        <v>13</v>
      </c>
      <c r="G60" s="120"/>
    </row>
    <row r="61" spans="2:7" x14ac:dyDescent="0.2">
      <c r="B61" s="95" t="s">
        <v>203</v>
      </c>
      <c r="C61" s="122" t="s">
        <v>204</v>
      </c>
      <c r="D61" s="96">
        <v>6280</v>
      </c>
      <c r="E61" s="96">
        <v>728</v>
      </c>
      <c r="F61" s="97">
        <v>9.6999999999999993</v>
      </c>
      <c r="G61" s="120"/>
    </row>
    <row r="62" spans="2:7" x14ac:dyDescent="0.2">
      <c r="B62" s="95" t="s">
        <v>205</v>
      </c>
      <c r="C62" s="122" t="s">
        <v>206</v>
      </c>
      <c r="D62" s="96">
        <v>9652</v>
      </c>
      <c r="E62" s="96">
        <v>1027</v>
      </c>
      <c r="F62" s="97">
        <v>9</v>
      </c>
      <c r="G62" s="120"/>
    </row>
    <row r="63" spans="2:7" x14ac:dyDescent="0.2">
      <c r="B63" s="95" t="s">
        <v>207</v>
      </c>
      <c r="C63" s="122" t="s">
        <v>208</v>
      </c>
      <c r="D63" s="96">
        <v>2657</v>
      </c>
      <c r="E63" s="96">
        <v>241</v>
      </c>
      <c r="F63" s="97">
        <v>13</v>
      </c>
      <c r="G63" s="120"/>
    </row>
    <row r="64" spans="2:7" x14ac:dyDescent="0.2">
      <c r="B64" s="95" t="s">
        <v>209</v>
      </c>
      <c r="C64" s="122" t="s">
        <v>210</v>
      </c>
      <c r="D64" s="96">
        <v>50244</v>
      </c>
      <c r="E64" s="96">
        <v>5106</v>
      </c>
      <c r="F64" s="97">
        <v>13.8</v>
      </c>
      <c r="G64" s="120"/>
    </row>
    <row r="65" spans="2:7" x14ac:dyDescent="0.2">
      <c r="B65" s="95" t="s">
        <v>211</v>
      </c>
      <c r="C65" s="122" t="s">
        <v>212</v>
      </c>
      <c r="D65" s="96">
        <v>10004</v>
      </c>
      <c r="E65" s="96">
        <v>1124</v>
      </c>
      <c r="F65" s="97">
        <v>11.5</v>
      </c>
      <c r="G65" s="120"/>
    </row>
    <row r="66" spans="2:7" x14ac:dyDescent="0.2">
      <c r="B66" s="95" t="s">
        <v>213</v>
      </c>
      <c r="C66" s="122" t="s">
        <v>214</v>
      </c>
      <c r="D66" s="96">
        <v>2780</v>
      </c>
      <c r="E66" s="96">
        <v>274</v>
      </c>
      <c r="F66" s="97">
        <v>10.199999999999999</v>
      </c>
      <c r="G66" s="120"/>
    </row>
    <row r="67" spans="2:7" x14ac:dyDescent="0.2">
      <c r="B67" s="95" t="s">
        <v>215</v>
      </c>
      <c r="C67" s="122" t="s">
        <v>216</v>
      </c>
      <c r="D67" s="96">
        <v>26321</v>
      </c>
      <c r="E67" s="96">
        <v>2975</v>
      </c>
      <c r="F67" s="97">
        <v>17.3</v>
      </c>
      <c r="G67" s="120"/>
    </row>
    <row r="68" spans="2:7" x14ac:dyDescent="0.2">
      <c r="B68" s="95" t="s">
        <v>217</v>
      </c>
      <c r="C68" s="122" t="s">
        <v>218</v>
      </c>
      <c r="D68" s="96">
        <v>7902</v>
      </c>
      <c r="E68" s="96">
        <v>785</v>
      </c>
      <c r="F68" s="97">
        <v>9.1</v>
      </c>
      <c r="G68" s="120"/>
    </row>
    <row r="69" spans="2:7" x14ac:dyDescent="0.2">
      <c r="B69" s="95" t="s">
        <v>219</v>
      </c>
      <c r="C69" s="122" t="s">
        <v>220</v>
      </c>
      <c r="D69" s="96">
        <v>8518</v>
      </c>
      <c r="E69" s="96">
        <v>908</v>
      </c>
      <c r="F69" s="97">
        <v>12.6</v>
      </c>
      <c r="G69" s="120"/>
    </row>
    <row r="70" spans="2:7" x14ac:dyDescent="0.2">
      <c r="B70" s="95" t="s">
        <v>221</v>
      </c>
      <c r="C70" s="122" t="s">
        <v>222</v>
      </c>
      <c r="D70" s="96">
        <v>2782</v>
      </c>
      <c r="E70" s="96">
        <v>273</v>
      </c>
      <c r="F70" s="97">
        <v>11.7</v>
      </c>
      <c r="G70" s="120"/>
    </row>
    <row r="71" spans="2:7" x14ac:dyDescent="0.2">
      <c r="B71" s="95" t="s">
        <v>223</v>
      </c>
      <c r="C71" s="122" t="s">
        <v>224</v>
      </c>
      <c r="D71" s="96">
        <v>6275</v>
      </c>
      <c r="E71" s="96">
        <v>645</v>
      </c>
      <c r="F71" s="97">
        <v>12.9</v>
      </c>
      <c r="G71" s="120"/>
    </row>
    <row r="72" spans="2:7" x14ac:dyDescent="0.2">
      <c r="B72" s="95" t="s">
        <v>225</v>
      </c>
      <c r="C72" s="122" t="s">
        <v>226</v>
      </c>
      <c r="D72" s="96">
        <v>14556</v>
      </c>
      <c r="E72" s="96">
        <v>1366</v>
      </c>
      <c r="F72" s="97">
        <v>9</v>
      </c>
      <c r="G72" s="120"/>
    </row>
    <row r="73" spans="2:7" x14ac:dyDescent="0.2">
      <c r="B73" s="95" t="s">
        <v>227</v>
      </c>
      <c r="C73" s="122" t="s">
        <v>228</v>
      </c>
      <c r="D73" s="96">
        <v>7940</v>
      </c>
      <c r="E73" s="96">
        <v>779</v>
      </c>
      <c r="F73" s="97">
        <v>9.6999999999999993</v>
      </c>
      <c r="G73" s="120"/>
    </row>
    <row r="74" spans="2:7" x14ac:dyDescent="0.2">
      <c r="B74" s="95" t="s">
        <v>229</v>
      </c>
      <c r="C74" s="122" t="s">
        <v>230</v>
      </c>
      <c r="D74" s="96">
        <v>21519</v>
      </c>
      <c r="E74" s="96">
        <v>1941</v>
      </c>
      <c r="F74" s="97">
        <v>6.7</v>
      </c>
      <c r="G74" s="120"/>
    </row>
    <row r="75" spans="2:7" x14ac:dyDescent="0.2">
      <c r="B75" s="95" t="s">
        <v>231</v>
      </c>
      <c r="C75" s="122" t="s">
        <v>232</v>
      </c>
      <c r="D75" s="96">
        <v>2886</v>
      </c>
      <c r="E75" s="96">
        <v>267</v>
      </c>
      <c r="F75" s="97">
        <v>11.7</v>
      </c>
      <c r="G75" s="120"/>
    </row>
    <row r="76" spans="2:7" x14ac:dyDescent="0.2">
      <c r="B76" s="95" t="s">
        <v>233</v>
      </c>
      <c r="C76" s="122" t="s">
        <v>234</v>
      </c>
      <c r="D76" s="96">
        <v>4545</v>
      </c>
      <c r="E76" s="96">
        <v>505</v>
      </c>
      <c r="F76" s="97">
        <v>10</v>
      </c>
      <c r="G76" s="120"/>
    </row>
    <row r="77" spans="2:7" x14ac:dyDescent="0.2">
      <c r="B77" s="95" t="s">
        <v>235</v>
      </c>
      <c r="C77" s="122" t="s">
        <v>236</v>
      </c>
      <c r="D77" s="96">
        <v>7022</v>
      </c>
      <c r="E77" s="96">
        <v>751</v>
      </c>
      <c r="F77" s="97">
        <v>11.5</v>
      </c>
      <c r="G77" s="120"/>
    </row>
    <row r="78" spans="2:7" x14ac:dyDescent="0.2">
      <c r="B78" s="95" t="s">
        <v>237</v>
      </c>
      <c r="C78" s="122" t="s">
        <v>238</v>
      </c>
      <c r="D78" s="96">
        <v>3513</v>
      </c>
      <c r="E78" s="96">
        <v>283</v>
      </c>
      <c r="F78" s="97">
        <v>5.8</v>
      </c>
      <c r="G78" s="120"/>
    </row>
    <row r="79" spans="2:7" x14ac:dyDescent="0.2">
      <c r="B79" s="95" t="s">
        <v>239</v>
      </c>
      <c r="C79" s="122" t="s">
        <v>240</v>
      </c>
      <c r="D79" s="96">
        <v>2804</v>
      </c>
      <c r="E79" s="96">
        <v>286</v>
      </c>
      <c r="F79" s="97">
        <v>3.3</v>
      </c>
      <c r="G79" s="120"/>
    </row>
    <row r="80" spans="2:7" x14ac:dyDescent="0.2">
      <c r="B80" s="95" t="s">
        <v>241</v>
      </c>
      <c r="C80" s="122" t="s">
        <v>242</v>
      </c>
      <c r="D80" s="96">
        <v>24098</v>
      </c>
      <c r="E80" s="96">
        <v>2204</v>
      </c>
      <c r="F80" s="97">
        <v>7.2</v>
      </c>
      <c r="G80" s="120"/>
    </row>
    <row r="81" spans="2:7" x14ac:dyDescent="0.2">
      <c r="B81" s="95" t="s">
        <v>243</v>
      </c>
      <c r="C81" s="122" t="s">
        <v>244</v>
      </c>
      <c r="D81" s="96">
        <v>18233</v>
      </c>
      <c r="E81" s="96">
        <v>2213</v>
      </c>
      <c r="F81" s="97">
        <v>13.8</v>
      </c>
      <c r="G81" s="120"/>
    </row>
    <row r="82" spans="2:7" x14ac:dyDescent="0.2">
      <c r="B82" s="95" t="s">
        <v>245</v>
      </c>
      <c r="C82" s="122" t="s">
        <v>246</v>
      </c>
      <c r="D82" s="96">
        <v>11669</v>
      </c>
      <c r="E82" s="96">
        <v>1308</v>
      </c>
      <c r="F82" s="97">
        <v>7</v>
      </c>
      <c r="G82" s="120"/>
    </row>
    <row r="83" spans="2:7" x14ac:dyDescent="0.2">
      <c r="B83" s="95" t="s">
        <v>247</v>
      </c>
      <c r="C83" s="122" t="s">
        <v>248</v>
      </c>
      <c r="D83" s="96">
        <v>12406</v>
      </c>
      <c r="E83" s="96">
        <v>1484</v>
      </c>
      <c r="F83" s="97">
        <v>8.1999999999999993</v>
      </c>
      <c r="G83" s="120"/>
    </row>
    <row r="84" spans="2:7" x14ac:dyDescent="0.2">
      <c r="B84" s="95" t="s">
        <v>249</v>
      </c>
      <c r="C84" s="122" t="s">
        <v>250</v>
      </c>
      <c r="D84" s="96">
        <v>3979</v>
      </c>
      <c r="E84" s="96">
        <v>391</v>
      </c>
      <c r="F84" s="97">
        <v>10.5</v>
      </c>
      <c r="G84" s="120"/>
    </row>
    <row r="85" spans="2:7" x14ac:dyDescent="0.2">
      <c r="B85" s="95" t="s">
        <v>251</v>
      </c>
      <c r="C85" s="122" t="s">
        <v>252</v>
      </c>
      <c r="D85" s="96">
        <v>10273</v>
      </c>
      <c r="E85" s="96">
        <v>1219</v>
      </c>
      <c r="F85" s="97">
        <v>16.3</v>
      </c>
      <c r="G85" s="120"/>
    </row>
    <row r="86" spans="2:7" x14ac:dyDescent="0.2">
      <c r="B86" s="95" t="s">
        <v>253</v>
      </c>
      <c r="C86" s="122" t="s">
        <v>254</v>
      </c>
      <c r="D86" s="96">
        <v>5219</v>
      </c>
      <c r="E86" s="96">
        <v>614</v>
      </c>
      <c r="F86" s="97">
        <v>15.3</v>
      </c>
      <c r="G86" s="120"/>
    </row>
    <row r="87" spans="2:7" x14ac:dyDescent="0.2">
      <c r="B87" s="95" t="s">
        <v>255</v>
      </c>
      <c r="C87" s="122" t="s">
        <v>256</v>
      </c>
      <c r="D87" s="96">
        <v>3479</v>
      </c>
      <c r="E87" s="96">
        <v>352</v>
      </c>
      <c r="F87" s="97">
        <v>13.2</v>
      </c>
      <c r="G87" s="120"/>
    </row>
    <row r="88" spans="2:7" x14ac:dyDescent="0.2">
      <c r="B88" s="95" t="s">
        <v>257</v>
      </c>
      <c r="C88" s="122" t="s">
        <v>258</v>
      </c>
      <c r="D88" s="96">
        <v>13800</v>
      </c>
      <c r="E88" s="96">
        <v>1153</v>
      </c>
      <c r="F88" s="97">
        <v>10.8</v>
      </c>
      <c r="G88" s="120"/>
    </row>
    <row r="89" spans="2:7" x14ac:dyDescent="0.2">
      <c r="B89" s="95" t="s">
        <v>259</v>
      </c>
      <c r="C89" s="122" t="s">
        <v>260</v>
      </c>
      <c r="D89" s="96">
        <v>7931</v>
      </c>
      <c r="E89" s="96">
        <v>667</v>
      </c>
      <c r="F89" s="97">
        <v>11.4</v>
      </c>
      <c r="G89" s="120"/>
    </row>
    <row r="90" spans="2:7" x14ac:dyDescent="0.2">
      <c r="B90" s="95" t="s">
        <v>261</v>
      </c>
      <c r="C90" s="122" t="s">
        <v>262</v>
      </c>
      <c r="D90" s="96">
        <v>5217</v>
      </c>
      <c r="E90" s="96">
        <v>597</v>
      </c>
      <c r="F90" s="97">
        <v>8.5</v>
      </c>
      <c r="G90" s="120"/>
    </row>
    <row r="91" spans="2:7" x14ac:dyDescent="0.2">
      <c r="B91" s="95" t="s">
        <v>263</v>
      </c>
      <c r="C91" s="122" t="s">
        <v>264</v>
      </c>
      <c r="D91" s="96">
        <v>7494</v>
      </c>
      <c r="E91" s="96">
        <v>657</v>
      </c>
      <c r="F91" s="97">
        <v>10.5</v>
      </c>
      <c r="G91" s="120"/>
    </row>
    <row r="92" spans="2:7" x14ac:dyDescent="0.2">
      <c r="B92" s="95" t="s">
        <v>265</v>
      </c>
      <c r="C92" s="122" t="s">
        <v>266</v>
      </c>
      <c r="D92" s="96">
        <v>5952</v>
      </c>
      <c r="E92" s="96">
        <v>555</v>
      </c>
      <c r="F92" s="97">
        <v>12.1</v>
      </c>
      <c r="G92" s="120"/>
    </row>
    <row r="93" spans="2:7" x14ac:dyDescent="0.2">
      <c r="B93" s="95" t="s">
        <v>267</v>
      </c>
      <c r="C93" s="122" t="s">
        <v>268</v>
      </c>
      <c r="D93" s="96">
        <v>5831</v>
      </c>
      <c r="E93" s="96">
        <v>460</v>
      </c>
      <c r="F93" s="97">
        <v>13.2</v>
      </c>
      <c r="G93" s="120"/>
    </row>
    <row r="94" spans="2:7" x14ac:dyDescent="0.2">
      <c r="B94" s="95" t="s">
        <v>269</v>
      </c>
      <c r="C94" s="122" t="s">
        <v>270</v>
      </c>
      <c r="D94" s="96">
        <v>3952</v>
      </c>
      <c r="E94" s="96">
        <v>379</v>
      </c>
      <c r="F94" s="97">
        <v>12.3</v>
      </c>
      <c r="G94" s="120"/>
    </row>
    <row r="95" spans="2:7" x14ac:dyDescent="0.2">
      <c r="B95" s="95" t="s">
        <v>271</v>
      </c>
      <c r="C95" s="122" t="s">
        <v>272</v>
      </c>
      <c r="D95" s="96">
        <v>2448</v>
      </c>
      <c r="E95" s="96">
        <v>221</v>
      </c>
      <c r="F95" s="97">
        <v>12.4</v>
      </c>
      <c r="G95" s="120"/>
    </row>
    <row r="96" spans="2:7" x14ac:dyDescent="0.2">
      <c r="B96" s="95" t="s">
        <v>273</v>
      </c>
      <c r="C96" s="122" t="s">
        <v>274</v>
      </c>
      <c r="D96" s="96">
        <v>13479</v>
      </c>
      <c r="E96" s="96">
        <v>1472</v>
      </c>
      <c r="F96" s="97">
        <v>8.5</v>
      </c>
      <c r="G96" s="120"/>
    </row>
    <row r="97" spans="2:7" x14ac:dyDescent="0.2">
      <c r="B97" s="95" t="s">
        <v>275</v>
      </c>
      <c r="C97" s="122" t="s">
        <v>276</v>
      </c>
      <c r="D97" s="96">
        <v>11797</v>
      </c>
      <c r="E97" s="96">
        <v>1326</v>
      </c>
      <c r="F97" s="97">
        <v>6.2</v>
      </c>
      <c r="G97" s="120"/>
    </row>
    <row r="98" spans="2:7" x14ac:dyDescent="0.2">
      <c r="B98" s="95" t="s">
        <v>277</v>
      </c>
      <c r="C98" s="122" t="s">
        <v>278</v>
      </c>
      <c r="D98" s="96">
        <v>19617</v>
      </c>
      <c r="E98" s="96">
        <v>2240</v>
      </c>
      <c r="F98" s="97">
        <v>9.3000000000000007</v>
      </c>
      <c r="G98" s="120"/>
    </row>
    <row r="99" spans="2:7" x14ac:dyDescent="0.2">
      <c r="B99" s="95" t="s">
        <v>279</v>
      </c>
      <c r="C99" s="122" t="s">
        <v>280</v>
      </c>
      <c r="D99" s="96">
        <v>15148</v>
      </c>
      <c r="E99" s="96">
        <v>1591</v>
      </c>
      <c r="F99" s="97">
        <v>8.3000000000000007</v>
      </c>
      <c r="G99" s="120"/>
    </row>
    <row r="100" spans="2:7" x14ac:dyDescent="0.2">
      <c r="B100" s="95" t="s">
        <v>281</v>
      </c>
      <c r="C100" s="122" t="s">
        <v>282</v>
      </c>
      <c r="D100" s="96">
        <v>11953</v>
      </c>
      <c r="E100" s="96">
        <v>1531</v>
      </c>
      <c r="F100" s="97">
        <v>8.9</v>
      </c>
      <c r="G100" s="120"/>
    </row>
    <row r="101" spans="2:7" x14ac:dyDescent="0.2">
      <c r="B101" s="87" t="s">
        <v>283</v>
      </c>
      <c r="C101" s="102"/>
      <c r="D101" s="103">
        <f>SUM(D5:D100)</f>
        <v>770595</v>
      </c>
      <c r="E101" s="103">
        <f>SUM(E5:E100)</f>
        <v>78531</v>
      </c>
      <c r="F101" s="123"/>
      <c r="G101" s="124"/>
    </row>
    <row r="102" spans="2:7" x14ac:dyDescent="0.2">
      <c r="B102" s="95" t="s">
        <v>284</v>
      </c>
      <c r="C102" s="122">
        <v>971</v>
      </c>
      <c r="D102" s="96">
        <v>14911</v>
      </c>
      <c r="E102" s="96">
        <v>1306</v>
      </c>
      <c r="F102" s="97">
        <v>33.4</v>
      </c>
      <c r="G102" s="120"/>
    </row>
    <row r="103" spans="2:7" x14ac:dyDescent="0.2">
      <c r="B103" s="95" t="s">
        <v>285</v>
      </c>
      <c r="C103" s="122">
        <v>972</v>
      </c>
      <c r="D103" s="96">
        <v>9365</v>
      </c>
      <c r="E103" s="96">
        <v>724</v>
      </c>
      <c r="F103" s="97">
        <v>21.4</v>
      </c>
      <c r="G103" s="120"/>
    </row>
    <row r="104" spans="2:7" x14ac:dyDescent="0.2">
      <c r="B104" s="95" t="s">
        <v>286</v>
      </c>
      <c r="C104" s="122">
        <v>973</v>
      </c>
      <c r="D104" s="96">
        <v>9405</v>
      </c>
      <c r="E104" s="96">
        <v>914</v>
      </c>
      <c r="F104" s="97">
        <v>20.100000000000001</v>
      </c>
      <c r="G104" s="120"/>
    </row>
    <row r="105" spans="2:7" x14ac:dyDescent="0.2">
      <c r="B105" s="95" t="s">
        <v>287</v>
      </c>
      <c r="C105" s="122">
        <v>974</v>
      </c>
      <c r="D105" s="96">
        <v>23469</v>
      </c>
      <c r="E105" s="96">
        <v>2390</v>
      </c>
      <c r="F105" s="97">
        <v>21.1</v>
      </c>
      <c r="G105" s="120"/>
    </row>
    <row r="106" spans="2:7" x14ac:dyDescent="0.2">
      <c r="B106" s="95" t="s">
        <v>288</v>
      </c>
      <c r="C106" s="122">
        <v>976</v>
      </c>
      <c r="D106" s="96">
        <v>7814</v>
      </c>
      <c r="E106" s="96">
        <v>787</v>
      </c>
      <c r="F106" s="97">
        <v>14.7</v>
      </c>
      <c r="G106" s="120"/>
    </row>
    <row r="107" spans="2:7" x14ac:dyDescent="0.2">
      <c r="B107" s="87" t="s">
        <v>289</v>
      </c>
      <c r="C107" s="102"/>
      <c r="D107" s="103">
        <f>SUM(D102:D106)</f>
        <v>64964</v>
      </c>
      <c r="E107" s="103">
        <f>SUM(E102:E106)</f>
        <v>6121</v>
      </c>
      <c r="F107" s="123"/>
      <c r="G107" s="124"/>
    </row>
    <row r="108" spans="2:7" x14ac:dyDescent="0.2">
      <c r="B108" s="87" t="s">
        <v>290</v>
      </c>
      <c r="C108" s="102"/>
      <c r="D108" s="103">
        <f>D107+D101</f>
        <v>835559</v>
      </c>
      <c r="E108" s="103">
        <f>E107+E101</f>
        <v>84652</v>
      </c>
      <c r="F108" s="123"/>
      <c r="G108" s="120"/>
    </row>
    <row r="109" spans="2:7" x14ac:dyDescent="0.2">
      <c r="B109" s="95" t="s">
        <v>291</v>
      </c>
      <c r="C109" s="122">
        <v>975</v>
      </c>
      <c r="D109" s="125">
        <v>6</v>
      </c>
      <c r="E109" s="125"/>
      <c r="F109" s="121"/>
      <c r="G109" s="121"/>
    </row>
    <row r="110" spans="2:7" x14ac:dyDescent="0.2">
      <c r="B110" s="95" t="s">
        <v>292</v>
      </c>
      <c r="C110" s="122">
        <v>978</v>
      </c>
      <c r="D110" s="126">
        <v>3</v>
      </c>
      <c r="E110" s="126"/>
      <c r="F110" s="121"/>
      <c r="G110" s="121"/>
    </row>
    <row r="111" spans="2:7" x14ac:dyDescent="0.2">
      <c r="B111" s="95" t="s">
        <v>293</v>
      </c>
      <c r="C111" s="122">
        <v>986</v>
      </c>
      <c r="D111" s="104">
        <v>1130</v>
      </c>
      <c r="E111" s="104">
        <v>199</v>
      </c>
      <c r="F111" s="121"/>
      <c r="G111" s="121"/>
    </row>
    <row r="112" spans="2:7" x14ac:dyDescent="0.2">
      <c r="B112" s="95" t="s">
        <v>294</v>
      </c>
      <c r="C112" s="122">
        <v>987</v>
      </c>
      <c r="D112" s="104">
        <v>7913</v>
      </c>
      <c r="E112" s="104">
        <v>1085</v>
      </c>
      <c r="F112" s="121"/>
      <c r="G112" s="121"/>
    </row>
    <row r="113" spans="2:13" x14ac:dyDescent="0.2">
      <c r="B113" s="105" t="s">
        <v>295</v>
      </c>
      <c r="C113" s="106">
        <v>988</v>
      </c>
      <c r="D113" s="107">
        <v>4222</v>
      </c>
      <c r="E113" s="107">
        <v>470</v>
      </c>
      <c r="F113" s="121"/>
      <c r="G113" s="121"/>
    </row>
    <row r="114" spans="2:13" ht="14.5" customHeight="1" x14ac:dyDescent="0.2">
      <c r="B114" s="87" t="s">
        <v>296</v>
      </c>
      <c r="C114" s="102"/>
      <c r="D114" s="103">
        <f>D108+D109+D110+D111+D112+D113</f>
        <v>848833</v>
      </c>
      <c r="E114" s="103">
        <f>E108+E111+E112+E113</f>
        <v>86406</v>
      </c>
      <c r="F114" s="121"/>
      <c r="G114" s="121"/>
      <c r="L114" s="19"/>
    </row>
    <row r="115" spans="2:13" x14ac:dyDescent="0.2">
      <c r="B115" s="98" t="s">
        <v>300</v>
      </c>
      <c r="C115" s="98"/>
      <c r="D115" s="98"/>
      <c r="E115" s="98"/>
      <c r="F115" s="98"/>
      <c r="G115" s="127"/>
    </row>
    <row r="116" spans="2:13" ht="11.25" customHeight="1" x14ac:dyDescent="0.2">
      <c r="B116" s="98" t="s">
        <v>37</v>
      </c>
      <c r="C116" s="98"/>
      <c r="G116" s="127"/>
    </row>
    <row r="117" spans="2:13" ht="36.75" customHeight="1" x14ac:dyDescent="0.2">
      <c r="B117" s="162" t="s">
        <v>316</v>
      </c>
      <c r="C117" s="162"/>
      <c r="D117" s="162"/>
      <c r="E117" s="162"/>
      <c r="F117" s="162"/>
      <c r="G117" s="129"/>
    </row>
    <row r="118" spans="2:13" x14ac:dyDescent="0.2">
      <c r="B118" s="108"/>
      <c r="C118" s="108"/>
      <c r="G118" s="128"/>
      <c r="K118" s="128"/>
      <c r="L118" s="128"/>
      <c r="M118" s="116"/>
    </row>
    <row r="119" spans="2:13" x14ac:dyDescent="0.2">
      <c r="G119" s="128"/>
      <c r="K119" s="128"/>
      <c r="L119" s="128"/>
      <c r="M119" s="116"/>
    </row>
    <row r="120" spans="2:13" x14ac:dyDescent="0.2">
      <c r="G120" s="128"/>
      <c r="K120" s="128"/>
      <c r="L120" s="128"/>
      <c r="M120" s="116"/>
    </row>
  </sheetData>
  <mergeCells count="2">
    <mergeCell ref="H40:N41"/>
    <mergeCell ref="B117:F117"/>
  </mergeCells>
  <hyperlinks>
    <hyperlink ref="A1" location="Sommaire!A1" display="Retour au sommaire" xr:uid="{00000000-0004-0000-06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7</vt:i4>
      </vt:variant>
      <vt:variant>
        <vt:lpstr>Plages nommées</vt:lpstr>
      </vt:variant>
      <vt:variant>
        <vt:i4>1</vt:i4>
      </vt:variant>
    </vt:vector>
  </HeadingPairs>
  <TitlesOfParts>
    <vt:vector size="8" baseType="lpstr">
      <vt:lpstr>Sommaire</vt:lpstr>
      <vt:lpstr>1. Nombre d'entrées en mission</vt:lpstr>
      <vt:lpstr>2. Domaines</vt:lpstr>
      <vt:lpstr>3. Niveau de diplôme</vt:lpstr>
      <vt:lpstr>4. Origines sociales</vt:lpstr>
      <vt:lpstr>5. Engagement bénévole</vt:lpstr>
      <vt:lpstr>6, Disparités territoriales</vt:lpstr>
      <vt:lpstr>'4. Origines sociales'!Zone_d_impression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2025-07-08T08:40:31Z</dcterms:modified>
</cp:coreProperties>
</file>